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mjp1g15_soton_ac_uk/Documents/PhD/PhD Files from Computer 230920/"/>
    </mc:Choice>
  </mc:AlternateContent>
  <xr:revisionPtr revIDLastSave="175" documentId="11_B1405FFF090F1DB6FDFE604CD898D1F160EE1F1F" xr6:coauthVersionLast="47" xr6:coauthVersionMax="47" xr10:uidLastSave="{0915B6FD-7654-4FE6-A755-54A514D3B55E}"/>
  <bookViews>
    <workbookView xWindow="-120" yWindow="-120" windowWidth="29040" windowHeight="15840" firstSheet="2" activeTab="2" xr2:uid="{00000000-000D-0000-FFFF-FFFF00000000}"/>
  </bookViews>
  <sheets>
    <sheet name="Only R or WR flies (for tau)" sheetId="3" r:id="rId1"/>
    <sheet name="GraphPad Analysis" sheetId="4" r:id="rId2"/>
    <sheet name="DFR CRISPR KOs" sheetId="2" r:id="rId3"/>
    <sheet name="Sheet1" sheetId="5" r:id="rId4"/>
    <sheet name="CRISPR KOs" sheetId="1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16" i="2" l="1"/>
  <c r="AV16" i="2"/>
  <c r="AZ16" i="2"/>
  <c r="AY16" i="2"/>
  <c r="AU16" i="2"/>
  <c r="AW40" i="2"/>
  <c r="AV40" i="2"/>
  <c r="AZ40" i="2"/>
  <c r="AY40" i="2"/>
  <c r="AU40" i="2"/>
  <c r="AT40" i="2"/>
  <c r="AS40" i="2"/>
  <c r="AT16" i="2"/>
  <c r="AS16" i="2"/>
  <c r="W41" i="2"/>
  <c r="V41" i="2"/>
  <c r="Z41" i="2"/>
  <c r="Y41" i="2"/>
  <c r="U41" i="2"/>
  <c r="T41" i="2"/>
  <c r="S41" i="2"/>
  <c r="AW30" i="2"/>
  <c r="AV30" i="2"/>
  <c r="AZ30" i="2"/>
  <c r="AY30" i="2"/>
  <c r="AU30" i="2"/>
  <c r="AT30" i="2"/>
  <c r="AS30" i="2"/>
  <c r="W30" i="2"/>
  <c r="V30" i="2"/>
  <c r="Z30" i="2"/>
  <c r="Y30" i="2"/>
  <c r="U30" i="2"/>
  <c r="T30" i="2"/>
  <c r="S30" i="2"/>
  <c r="Z17" i="2"/>
  <c r="Y17" i="2"/>
  <c r="S17" i="2"/>
  <c r="T17" i="2"/>
  <c r="U17" i="2"/>
  <c r="AW6" i="2"/>
  <c r="AV6" i="2"/>
  <c r="AZ6" i="2"/>
  <c r="AY6" i="2"/>
  <c r="AU6" i="2"/>
  <c r="AT6" i="2"/>
  <c r="AS6" i="2"/>
  <c r="W6" i="2"/>
  <c r="V6" i="2"/>
  <c r="Z6" i="2"/>
  <c r="Y6" i="2"/>
  <c r="U6" i="2"/>
  <c r="T6" i="2"/>
  <c r="S6" i="2"/>
  <c r="AI697" i="2"/>
  <c r="AI698" i="2"/>
  <c r="AI699" i="2"/>
  <c r="AI700" i="2"/>
  <c r="AI701" i="2"/>
  <c r="AI702" i="2"/>
  <c r="AI703" i="2"/>
  <c r="AI704" i="2"/>
  <c r="AI705" i="2"/>
  <c r="AI706" i="2"/>
  <c r="AI707" i="2"/>
  <c r="AI708" i="2"/>
  <c r="AI709" i="2"/>
  <c r="AI710" i="2"/>
  <c r="AI711" i="2"/>
  <c r="AI712" i="2"/>
  <c r="AI713" i="2"/>
  <c r="AI714" i="2"/>
  <c r="AI715" i="2"/>
  <c r="AI716" i="2"/>
  <c r="AI717" i="2"/>
  <c r="AI718" i="2"/>
  <c r="AI719" i="2"/>
  <c r="AI720" i="2"/>
  <c r="AI721" i="2"/>
  <c r="AI722" i="2"/>
  <c r="AI723" i="2"/>
  <c r="AI724" i="2"/>
  <c r="AI725" i="2"/>
  <c r="AI726" i="2"/>
  <c r="AI727" i="2"/>
  <c r="AI728" i="2"/>
  <c r="AI729" i="2"/>
  <c r="AI730" i="2"/>
  <c r="AI731" i="2"/>
  <c r="AI732" i="2"/>
  <c r="AI733" i="2"/>
  <c r="AI734" i="2"/>
  <c r="AI735" i="2"/>
  <c r="AI736" i="2"/>
  <c r="AI737" i="2"/>
  <c r="AI738" i="2"/>
  <c r="AI739" i="2"/>
  <c r="AI740" i="2"/>
  <c r="AI741" i="2"/>
  <c r="AI742" i="2"/>
  <c r="AI743" i="2"/>
  <c r="AI744" i="2"/>
  <c r="AI745" i="2"/>
  <c r="AI746" i="2"/>
  <c r="AI747" i="2"/>
  <c r="AI748" i="2"/>
  <c r="AI749" i="2"/>
  <c r="AI750" i="2"/>
  <c r="AI751" i="2"/>
  <c r="AI752" i="2"/>
  <c r="AI753" i="2"/>
  <c r="AI754" i="2"/>
  <c r="AI755" i="2"/>
  <c r="AI756" i="2"/>
  <c r="AI757" i="2"/>
  <c r="AM699" i="2"/>
  <c r="AN699" i="2"/>
  <c r="AO699" i="2"/>
  <c r="AM700" i="2"/>
  <c r="AN700" i="2"/>
  <c r="AO700" i="2"/>
  <c r="AM701" i="2"/>
  <c r="AN701" i="2"/>
  <c r="AO701" i="2"/>
  <c r="AM702" i="2"/>
  <c r="AN702" i="2"/>
  <c r="AO702" i="2"/>
  <c r="AM703" i="2"/>
  <c r="AN703" i="2"/>
  <c r="AO703" i="2"/>
  <c r="AM704" i="2"/>
  <c r="AN704" i="2"/>
  <c r="AO704" i="2"/>
  <c r="AM705" i="2"/>
  <c r="AN705" i="2"/>
  <c r="AO705" i="2"/>
  <c r="AM706" i="2"/>
  <c r="AN706" i="2"/>
  <c r="AO706" i="2"/>
  <c r="AM707" i="2"/>
  <c r="AN707" i="2"/>
  <c r="AO707" i="2"/>
  <c r="AM708" i="2"/>
  <c r="AN708" i="2"/>
  <c r="AO708" i="2"/>
  <c r="AM709" i="2"/>
  <c r="AN709" i="2"/>
  <c r="AO709" i="2"/>
  <c r="AM710" i="2"/>
  <c r="AN710" i="2"/>
  <c r="AO710" i="2"/>
  <c r="AM711" i="2"/>
  <c r="AN711" i="2"/>
  <c r="AO711" i="2"/>
  <c r="AM712" i="2"/>
  <c r="AN712" i="2"/>
  <c r="AO712" i="2"/>
  <c r="AM713" i="2"/>
  <c r="AN713" i="2"/>
  <c r="AO713" i="2"/>
  <c r="AM714" i="2"/>
  <c r="AN714" i="2"/>
  <c r="AO714" i="2"/>
  <c r="AM715" i="2"/>
  <c r="AN715" i="2"/>
  <c r="AO715" i="2"/>
  <c r="AM716" i="2"/>
  <c r="AN716" i="2"/>
  <c r="AO716" i="2"/>
  <c r="AM717" i="2"/>
  <c r="AN717" i="2"/>
  <c r="AO717" i="2"/>
  <c r="AM718" i="2"/>
  <c r="AN718" i="2"/>
  <c r="AO718" i="2"/>
  <c r="AM719" i="2"/>
  <c r="AN719" i="2"/>
  <c r="AO719" i="2"/>
  <c r="AM720" i="2"/>
  <c r="AN720" i="2"/>
  <c r="AO720" i="2"/>
  <c r="AM721" i="2"/>
  <c r="AN721" i="2"/>
  <c r="AO721" i="2"/>
  <c r="AM722" i="2"/>
  <c r="AN722" i="2"/>
  <c r="AO722" i="2"/>
  <c r="AM723" i="2"/>
  <c r="AN723" i="2"/>
  <c r="AO723" i="2"/>
  <c r="AM724" i="2"/>
  <c r="AN724" i="2"/>
  <c r="AO724" i="2"/>
  <c r="AM725" i="2"/>
  <c r="AN725" i="2"/>
  <c r="AO725" i="2"/>
  <c r="AM726" i="2"/>
  <c r="AN726" i="2"/>
  <c r="AO726" i="2"/>
  <c r="AM727" i="2"/>
  <c r="AN727" i="2"/>
  <c r="AO727" i="2"/>
  <c r="AM728" i="2"/>
  <c r="AN728" i="2"/>
  <c r="AO728" i="2"/>
  <c r="AM729" i="2"/>
  <c r="AN729" i="2"/>
  <c r="AO729" i="2"/>
  <c r="AM730" i="2"/>
  <c r="AN730" i="2"/>
  <c r="AO730" i="2"/>
  <c r="AM731" i="2"/>
  <c r="AN731" i="2"/>
  <c r="AO731" i="2"/>
  <c r="AM732" i="2"/>
  <c r="AN732" i="2"/>
  <c r="AO732" i="2"/>
  <c r="AM733" i="2"/>
  <c r="AN733" i="2"/>
  <c r="AO733" i="2"/>
  <c r="AM734" i="2"/>
  <c r="AN734" i="2"/>
  <c r="AO734" i="2"/>
  <c r="AM735" i="2"/>
  <c r="AN735" i="2"/>
  <c r="AO735" i="2"/>
  <c r="AM736" i="2"/>
  <c r="AN736" i="2"/>
  <c r="AO736" i="2"/>
  <c r="AM737" i="2"/>
  <c r="AN737" i="2"/>
  <c r="AO737" i="2"/>
  <c r="AM738" i="2"/>
  <c r="AN738" i="2"/>
  <c r="AO738" i="2"/>
  <c r="AM739" i="2"/>
  <c r="AN739" i="2"/>
  <c r="AO739" i="2"/>
  <c r="AM740" i="2"/>
  <c r="AN740" i="2"/>
  <c r="AO740" i="2"/>
  <c r="AM741" i="2"/>
  <c r="AN741" i="2"/>
  <c r="AO741" i="2"/>
  <c r="AM742" i="2"/>
  <c r="AN742" i="2"/>
  <c r="AO742" i="2"/>
  <c r="AM743" i="2"/>
  <c r="AN743" i="2"/>
  <c r="AO743" i="2"/>
  <c r="AM744" i="2"/>
  <c r="AN744" i="2"/>
  <c r="AO744" i="2"/>
  <c r="AM745" i="2"/>
  <c r="AN745" i="2"/>
  <c r="AO745" i="2"/>
  <c r="AM746" i="2"/>
  <c r="AN746" i="2"/>
  <c r="AO746" i="2"/>
  <c r="AM747" i="2"/>
  <c r="AN747" i="2"/>
  <c r="AO747" i="2"/>
  <c r="AM748" i="2"/>
  <c r="AN748" i="2"/>
  <c r="AO748" i="2"/>
  <c r="AM749" i="2"/>
  <c r="AN749" i="2"/>
  <c r="AO749" i="2"/>
  <c r="AM750" i="2"/>
  <c r="AN750" i="2"/>
  <c r="AO750" i="2"/>
  <c r="AM751" i="2"/>
  <c r="AN751" i="2"/>
  <c r="AO751" i="2"/>
  <c r="AM752" i="2"/>
  <c r="AN752" i="2"/>
  <c r="AO752" i="2"/>
  <c r="AM753" i="2"/>
  <c r="AN753" i="2"/>
  <c r="AO753" i="2"/>
  <c r="AM754" i="2"/>
  <c r="AN754" i="2"/>
  <c r="AO754" i="2"/>
  <c r="AM755" i="2"/>
  <c r="AN755" i="2"/>
  <c r="AO755" i="2"/>
  <c r="AM756" i="2"/>
  <c r="AN756" i="2"/>
  <c r="AO756" i="2"/>
  <c r="AM757" i="2"/>
  <c r="AN757" i="2"/>
  <c r="AO757" i="2"/>
  <c r="I697" i="2"/>
  <c r="M697" i="2"/>
  <c r="N697" i="2"/>
  <c r="O697" i="2"/>
  <c r="I698" i="2"/>
  <c r="M698" i="2"/>
  <c r="N698" i="2"/>
  <c r="O698" i="2"/>
  <c r="I699" i="2"/>
  <c r="M699" i="2"/>
  <c r="N699" i="2"/>
  <c r="O699" i="2"/>
  <c r="I700" i="2"/>
  <c r="M700" i="2"/>
  <c r="N700" i="2"/>
  <c r="O700" i="2"/>
  <c r="I701" i="2"/>
  <c r="M701" i="2"/>
  <c r="N701" i="2"/>
  <c r="O701" i="2"/>
  <c r="I702" i="2"/>
  <c r="M702" i="2"/>
  <c r="N702" i="2"/>
  <c r="O702" i="2"/>
  <c r="I703" i="2"/>
  <c r="M703" i="2"/>
  <c r="N703" i="2"/>
  <c r="O703" i="2"/>
  <c r="I704" i="2"/>
  <c r="M704" i="2"/>
  <c r="N704" i="2"/>
  <c r="O704" i="2"/>
  <c r="I705" i="2"/>
  <c r="M705" i="2"/>
  <c r="N705" i="2"/>
  <c r="O705" i="2"/>
  <c r="I706" i="2"/>
  <c r="M706" i="2"/>
  <c r="N706" i="2"/>
  <c r="O706" i="2"/>
  <c r="I707" i="2"/>
  <c r="M707" i="2"/>
  <c r="N707" i="2"/>
  <c r="O707" i="2"/>
  <c r="I708" i="2"/>
  <c r="M708" i="2"/>
  <c r="N708" i="2"/>
  <c r="O708" i="2"/>
  <c r="I709" i="2"/>
  <c r="M709" i="2"/>
  <c r="N709" i="2"/>
  <c r="O709" i="2"/>
  <c r="I710" i="2"/>
  <c r="M710" i="2"/>
  <c r="N710" i="2"/>
  <c r="O710" i="2"/>
  <c r="I711" i="2"/>
  <c r="M711" i="2"/>
  <c r="N711" i="2"/>
  <c r="O711" i="2"/>
  <c r="I712" i="2"/>
  <c r="M712" i="2"/>
  <c r="N712" i="2"/>
  <c r="O712" i="2"/>
  <c r="I713" i="2"/>
  <c r="M713" i="2"/>
  <c r="N713" i="2"/>
  <c r="O713" i="2"/>
  <c r="I714" i="2"/>
  <c r="M714" i="2"/>
  <c r="N714" i="2"/>
  <c r="O714" i="2"/>
  <c r="I715" i="2"/>
  <c r="M715" i="2"/>
  <c r="N715" i="2"/>
  <c r="O715" i="2"/>
  <c r="I716" i="2"/>
  <c r="M716" i="2"/>
  <c r="N716" i="2"/>
  <c r="O716" i="2"/>
  <c r="I717" i="2"/>
  <c r="M717" i="2"/>
  <c r="N717" i="2"/>
  <c r="O717" i="2"/>
  <c r="I718" i="2"/>
  <c r="M718" i="2"/>
  <c r="N718" i="2"/>
  <c r="O718" i="2"/>
  <c r="I719" i="2"/>
  <c r="M719" i="2"/>
  <c r="N719" i="2"/>
  <c r="O719" i="2"/>
  <c r="I720" i="2"/>
  <c r="M720" i="2"/>
  <c r="N720" i="2"/>
  <c r="O720" i="2"/>
  <c r="I721" i="2"/>
  <c r="M721" i="2"/>
  <c r="N721" i="2"/>
  <c r="O721" i="2"/>
  <c r="I722" i="2"/>
  <c r="M722" i="2"/>
  <c r="N722" i="2"/>
  <c r="O722" i="2"/>
  <c r="I723" i="2"/>
  <c r="M723" i="2"/>
  <c r="N723" i="2"/>
  <c r="O723" i="2"/>
  <c r="I724" i="2"/>
  <c r="M724" i="2"/>
  <c r="N724" i="2"/>
  <c r="O724" i="2"/>
  <c r="I725" i="2"/>
  <c r="M725" i="2"/>
  <c r="N725" i="2"/>
  <c r="O725" i="2"/>
  <c r="I726" i="2"/>
  <c r="M726" i="2"/>
  <c r="N726" i="2"/>
  <c r="O726" i="2"/>
  <c r="I727" i="2"/>
  <c r="M727" i="2"/>
  <c r="N727" i="2"/>
  <c r="O727" i="2"/>
  <c r="I728" i="2"/>
  <c r="M728" i="2"/>
  <c r="N728" i="2"/>
  <c r="O728" i="2"/>
  <c r="I729" i="2"/>
  <c r="M729" i="2"/>
  <c r="N729" i="2"/>
  <c r="O729" i="2"/>
  <c r="I730" i="2"/>
  <c r="M730" i="2"/>
  <c r="N730" i="2"/>
  <c r="O730" i="2"/>
  <c r="I731" i="2"/>
  <c r="M731" i="2"/>
  <c r="N731" i="2"/>
  <c r="O731" i="2"/>
  <c r="I732" i="2"/>
  <c r="M732" i="2"/>
  <c r="N732" i="2"/>
  <c r="O732" i="2"/>
  <c r="I733" i="2"/>
  <c r="M733" i="2"/>
  <c r="N733" i="2"/>
  <c r="O733" i="2"/>
  <c r="I734" i="2"/>
  <c r="M734" i="2"/>
  <c r="N734" i="2"/>
  <c r="O734" i="2"/>
  <c r="I735" i="2"/>
  <c r="M735" i="2"/>
  <c r="N735" i="2"/>
  <c r="O735" i="2"/>
  <c r="I736" i="2"/>
  <c r="M736" i="2"/>
  <c r="N736" i="2"/>
  <c r="O736" i="2"/>
  <c r="I737" i="2"/>
  <c r="M737" i="2"/>
  <c r="N737" i="2"/>
  <c r="O737" i="2"/>
  <c r="I738" i="2"/>
  <c r="M738" i="2"/>
  <c r="N738" i="2"/>
  <c r="O738" i="2"/>
  <c r="I739" i="2"/>
  <c r="M739" i="2"/>
  <c r="N739" i="2"/>
  <c r="O739" i="2"/>
  <c r="I740" i="2"/>
  <c r="M740" i="2"/>
  <c r="N740" i="2"/>
  <c r="O740" i="2"/>
  <c r="I741" i="2"/>
  <c r="M741" i="2"/>
  <c r="N741" i="2"/>
  <c r="O741" i="2"/>
  <c r="I742" i="2"/>
  <c r="M742" i="2"/>
  <c r="N742" i="2"/>
  <c r="O742" i="2"/>
  <c r="I743" i="2"/>
  <c r="M743" i="2"/>
  <c r="N743" i="2"/>
  <c r="O743" i="2"/>
  <c r="I744" i="2"/>
  <c r="M744" i="2"/>
  <c r="N744" i="2"/>
  <c r="O744" i="2"/>
  <c r="I745" i="2"/>
  <c r="M745" i="2"/>
  <c r="N745" i="2"/>
  <c r="O745" i="2"/>
  <c r="I746" i="2"/>
  <c r="M746" i="2"/>
  <c r="N746" i="2"/>
  <c r="O746" i="2"/>
  <c r="I747" i="2"/>
  <c r="M747" i="2"/>
  <c r="N747" i="2"/>
  <c r="O747" i="2"/>
  <c r="I748" i="2"/>
  <c r="M748" i="2"/>
  <c r="N748" i="2"/>
  <c r="O748" i="2"/>
  <c r="I749" i="2"/>
  <c r="M749" i="2"/>
  <c r="N749" i="2"/>
  <c r="O749" i="2"/>
  <c r="I750" i="2"/>
  <c r="M750" i="2"/>
  <c r="N750" i="2"/>
  <c r="O750" i="2"/>
  <c r="I751" i="2"/>
  <c r="M751" i="2"/>
  <c r="N751" i="2"/>
  <c r="O751" i="2"/>
  <c r="I752" i="2"/>
  <c r="M752" i="2"/>
  <c r="N752" i="2"/>
  <c r="O752" i="2"/>
  <c r="I753" i="2"/>
  <c r="M753" i="2"/>
  <c r="N753" i="2"/>
  <c r="O753" i="2"/>
  <c r="I754" i="2"/>
  <c r="M754" i="2"/>
  <c r="N754" i="2"/>
  <c r="O754" i="2"/>
  <c r="I755" i="2"/>
  <c r="M755" i="2"/>
  <c r="N755" i="2"/>
  <c r="O755" i="2"/>
  <c r="I756" i="2"/>
  <c r="M756" i="2"/>
  <c r="N756" i="2"/>
  <c r="O756" i="2"/>
  <c r="I757" i="2"/>
  <c r="M757" i="2"/>
  <c r="N757" i="2"/>
  <c r="O757" i="2"/>
  <c r="W38" i="2"/>
  <c r="V38" i="2"/>
  <c r="I679" i="2"/>
  <c r="I680" i="2"/>
  <c r="I681" i="2"/>
  <c r="I682" i="2"/>
  <c r="I683" i="2"/>
  <c r="I684" i="2"/>
  <c r="I685" i="2"/>
  <c r="I686" i="2"/>
  <c r="I687" i="2"/>
  <c r="I688" i="2"/>
  <c r="I689" i="2"/>
  <c r="Z38" i="2"/>
  <c r="Y38" i="2"/>
  <c r="O679" i="2"/>
  <c r="O680" i="2"/>
  <c r="O681" i="2"/>
  <c r="O682" i="2"/>
  <c r="O683" i="2"/>
  <c r="O684" i="2"/>
  <c r="O685" i="2"/>
  <c r="O686" i="2"/>
  <c r="O687" i="2"/>
  <c r="O688" i="2"/>
  <c r="O689" i="2"/>
  <c r="U38" i="2"/>
  <c r="N679" i="2"/>
  <c r="N680" i="2"/>
  <c r="N681" i="2"/>
  <c r="N682" i="2"/>
  <c r="N683" i="2"/>
  <c r="N684" i="2"/>
  <c r="N685" i="2"/>
  <c r="N686" i="2"/>
  <c r="N687" i="2"/>
  <c r="N688" i="2"/>
  <c r="N689" i="2"/>
  <c r="T38" i="2"/>
  <c r="M679" i="2"/>
  <c r="M680" i="2"/>
  <c r="M681" i="2"/>
  <c r="M682" i="2"/>
  <c r="M683" i="2"/>
  <c r="M684" i="2"/>
  <c r="M685" i="2"/>
  <c r="M686" i="2"/>
  <c r="M687" i="2"/>
  <c r="M688" i="2"/>
  <c r="M689" i="2"/>
  <c r="S38" i="2"/>
  <c r="I667" i="2"/>
  <c r="M667" i="2"/>
  <c r="I668" i="2"/>
  <c r="M668" i="2"/>
  <c r="I669" i="2"/>
  <c r="M669" i="2"/>
  <c r="I670" i="2"/>
  <c r="M670" i="2"/>
  <c r="I671" i="2"/>
  <c r="M671" i="2"/>
  <c r="I672" i="2"/>
  <c r="M672" i="2"/>
  <c r="I673" i="2"/>
  <c r="M673" i="2"/>
  <c r="I674" i="2"/>
  <c r="M674" i="2"/>
  <c r="I675" i="2"/>
  <c r="M675" i="2"/>
  <c r="I676" i="2"/>
  <c r="M676" i="2"/>
  <c r="I677" i="2"/>
  <c r="M677" i="2"/>
  <c r="I678" i="2"/>
  <c r="M678" i="2"/>
  <c r="S14" i="2"/>
  <c r="W14" i="2"/>
  <c r="V14" i="2"/>
  <c r="Z14" i="2"/>
  <c r="Y14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U14" i="2"/>
  <c r="V33" i="2"/>
  <c r="I690" i="2"/>
  <c r="N690" i="2"/>
  <c r="I691" i="2"/>
  <c r="N691" i="2"/>
  <c r="I692" i="2"/>
  <c r="N692" i="2"/>
  <c r="I693" i="2"/>
  <c r="N693" i="2"/>
  <c r="I694" i="2"/>
  <c r="N694" i="2"/>
  <c r="T25" i="2"/>
  <c r="O690" i="2"/>
  <c r="O691" i="2"/>
  <c r="O692" i="2"/>
  <c r="O693" i="2"/>
  <c r="O694" i="2"/>
  <c r="U25" i="2"/>
  <c r="I695" i="2"/>
  <c r="N695" i="2"/>
  <c r="I696" i="2"/>
  <c r="N696" i="2"/>
  <c r="T49" i="2"/>
  <c r="O695" i="2"/>
  <c r="O696" i="2"/>
  <c r="U49" i="2"/>
  <c r="M695" i="2"/>
  <c r="M696" i="2"/>
  <c r="S49" i="2"/>
  <c r="I571" i="2"/>
  <c r="M571" i="2"/>
  <c r="I572" i="2"/>
  <c r="M572" i="2"/>
  <c r="I573" i="2"/>
  <c r="M573" i="2"/>
  <c r="I574" i="2"/>
  <c r="M574" i="2"/>
  <c r="I575" i="2"/>
  <c r="M575" i="2"/>
  <c r="I576" i="2"/>
  <c r="M576" i="2"/>
  <c r="I577" i="2"/>
  <c r="M577" i="2"/>
  <c r="I578" i="2"/>
  <c r="M578" i="2"/>
  <c r="I579" i="2"/>
  <c r="M579" i="2"/>
  <c r="I580" i="2"/>
  <c r="M580" i="2"/>
  <c r="I581" i="2"/>
  <c r="M581" i="2"/>
  <c r="I582" i="2"/>
  <c r="M582" i="2"/>
  <c r="I583" i="2"/>
  <c r="M583" i="2"/>
  <c r="I584" i="2"/>
  <c r="M584" i="2"/>
  <c r="I585" i="2"/>
  <c r="M585" i="2"/>
  <c r="I586" i="2"/>
  <c r="M586" i="2"/>
  <c r="I587" i="2"/>
  <c r="M587" i="2"/>
  <c r="I588" i="2"/>
  <c r="M588" i="2"/>
  <c r="I589" i="2"/>
  <c r="M589" i="2"/>
  <c r="I590" i="2"/>
  <c r="M590" i="2"/>
  <c r="I591" i="2"/>
  <c r="M591" i="2"/>
  <c r="I592" i="2"/>
  <c r="M592" i="2"/>
  <c r="I593" i="2"/>
  <c r="M593" i="2"/>
  <c r="I594" i="2"/>
  <c r="M594" i="2"/>
  <c r="S48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T48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U48" i="2"/>
  <c r="S37" i="2"/>
  <c r="M690" i="2"/>
  <c r="M691" i="2"/>
  <c r="M692" i="2"/>
  <c r="M693" i="2"/>
  <c r="M694" i="2"/>
  <c r="S25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T14" i="2"/>
  <c r="AI685" i="2"/>
  <c r="AO685" i="2"/>
  <c r="AI687" i="2"/>
  <c r="AM687" i="2"/>
  <c r="AO698" i="2"/>
  <c r="AM697" i="2"/>
  <c r="AI689" i="2"/>
  <c r="AM689" i="2"/>
  <c r="AI688" i="2"/>
  <c r="AN688" i="2"/>
  <c r="AN687" i="2"/>
  <c r="AI686" i="2"/>
  <c r="AO686" i="2"/>
  <c r="AI696" i="2"/>
  <c r="AI695" i="2"/>
  <c r="AM695" i="2"/>
  <c r="AN685" i="2"/>
  <c r="AI684" i="2"/>
  <c r="AM684" i="2"/>
  <c r="AI683" i="2"/>
  <c r="AI682" i="2"/>
  <c r="AM682" i="2"/>
  <c r="AI681" i="2"/>
  <c r="AN681" i="2"/>
  <c r="AI680" i="2"/>
  <c r="AO680" i="2"/>
  <c r="AI679" i="2"/>
  <c r="AI694" i="2"/>
  <c r="AM694" i="2"/>
  <c r="AI693" i="2"/>
  <c r="AN693" i="2"/>
  <c r="AI692" i="2"/>
  <c r="AM692" i="2"/>
  <c r="AI678" i="2"/>
  <c r="AO678" i="2"/>
  <c r="AI677" i="2"/>
  <c r="AM677" i="2"/>
  <c r="AI676" i="2"/>
  <c r="AN676" i="2"/>
  <c r="AI675" i="2"/>
  <c r="AO675" i="2"/>
  <c r="AI674" i="2"/>
  <c r="AO674" i="2"/>
  <c r="AI673" i="2"/>
  <c r="AM673" i="2"/>
  <c r="AI691" i="2"/>
  <c r="AN691" i="2"/>
  <c r="AI690" i="2"/>
  <c r="AM690" i="2"/>
  <c r="AI672" i="2"/>
  <c r="AM672" i="2"/>
  <c r="AI671" i="2"/>
  <c r="AM671" i="2"/>
  <c r="AI670" i="2"/>
  <c r="AN670" i="2"/>
  <c r="AI669" i="2"/>
  <c r="AO669" i="2"/>
  <c r="AI668" i="2"/>
  <c r="AI667" i="2"/>
  <c r="AM667" i="2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14" i="1"/>
  <c r="H1214" i="1"/>
  <c r="V1213" i="1"/>
  <c r="H1213" i="1"/>
  <c r="V1212" i="1"/>
  <c r="H1212" i="1"/>
  <c r="V1211" i="1"/>
  <c r="H1211" i="1"/>
  <c r="V1210" i="1"/>
  <c r="H1210" i="1"/>
  <c r="V1209" i="1"/>
  <c r="H1209" i="1"/>
  <c r="V1208" i="1"/>
  <c r="H1208" i="1"/>
  <c r="V1207" i="1"/>
  <c r="H1207" i="1"/>
  <c r="V1206" i="1"/>
  <c r="H1206" i="1"/>
  <c r="V1205" i="1"/>
  <c r="H1205" i="1"/>
  <c r="V1204" i="1"/>
  <c r="H1204" i="1"/>
  <c r="V1203" i="1"/>
  <c r="H1203" i="1"/>
  <c r="V1202" i="1"/>
  <c r="H1202" i="1"/>
  <c r="V1201" i="1"/>
  <c r="H1201" i="1"/>
  <c r="V1200" i="1"/>
  <c r="H1200" i="1"/>
  <c r="V1199" i="1"/>
  <c r="H1199" i="1"/>
  <c r="V1198" i="1"/>
  <c r="H1198" i="1"/>
  <c r="V1197" i="1"/>
  <c r="H1197" i="1"/>
  <c r="V1196" i="1"/>
  <c r="H1196" i="1"/>
  <c r="V1195" i="1"/>
  <c r="H1195" i="1"/>
  <c r="V1194" i="1"/>
  <c r="H1194" i="1"/>
  <c r="V1193" i="1"/>
  <c r="H1193" i="1"/>
  <c r="V1192" i="1"/>
  <c r="H1192" i="1"/>
  <c r="V1191" i="1"/>
  <c r="H1191" i="1"/>
  <c r="V1190" i="1"/>
  <c r="H1190" i="1"/>
  <c r="V1189" i="1"/>
  <c r="H1189" i="1"/>
  <c r="V1188" i="1"/>
  <c r="H1188" i="1"/>
  <c r="V1187" i="1"/>
  <c r="H1187" i="1"/>
  <c r="V1186" i="1"/>
  <c r="H1186" i="1"/>
  <c r="V1185" i="1"/>
  <c r="H1185" i="1"/>
  <c r="V1184" i="1"/>
  <c r="H1184" i="1"/>
  <c r="V1183" i="1"/>
  <c r="H1183" i="1"/>
  <c r="V1182" i="1"/>
  <c r="H1182" i="1"/>
  <c r="V1181" i="1"/>
  <c r="H1181" i="1"/>
  <c r="V1180" i="1"/>
  <c r="H1180" i="1"/>
  <c r="V1179" i="1"/>
  <c r="H1179" i="1"/>
  <c r="V1178" i="1"/>
  <c r="H1178" i="1"/>
  <c r="V1177" i="1"/>
  <c r="H1177" i="1"/>
  <c r="V1176" i="1"/>
  <c r="H1176" i="1"/>
  <c r="V1175" i="1"/>
  <c r="H1175" i="1"/>
  <c r="V1174" i="1"/>
  <c r="H1174" i="1"/>
  <c r="V1173" i="1"/>
  <c r="H1173" i="1"/>
  <c r="V1172" i="1"/>
  <c r="H1172" i="1"/>
  <c r="V1171" i="1"/>
  <c r="H1171" i="1"/>
  <c r="V1170" i="1"/>
  <c r="H1170" i="1"/>
  <c r="V1169" i="1"/>
  <c r="H1169" i="1"/>
  <c r="V1168" i="1"/>
  <c r="H1168" i="1"/>
  <c r="V1167" i="1"/>
  <c r="H1167" i="1"/>
  <c r="V1166" i="1"/>
  <c r="H1166" i="1"/>
  <c r="V1165" i="1"/>
  <c r="H1165" i="1"/>
  <c r="V1164" i="1"/>
  <c r="H1164" i="1"/>
  <c r="V1163" i="1"/>
  <c r="H1163" i="1"/>
  <c r="V1162" i="1"/>
  <c r="H1162" i="1"/>
  <c r="V1161" i="1"/>
  <c r="H1161" i="1"/>
  <c r="V1160" i="1"/>
  <c r="H1160" i="1"/>
  <c r="V1159" i="1"/>
  <c r="H1159" i="1"/>
  <c r="V1158" i="1"/>
  <c r="H1158" i="1"/>
  <c r="V1157" i="1"/>
  <c r="H1157" i="1"/>
  <c r="V1156" i="1"/>
  <c r="H1156" i="1"/>
  <c r="V1155" i="1"/>
  <c r="H1155" i="1"/>
  <c r="V1154" i="1"/>
  <c r="H1154" i="1"/>
  <c r="V1153" i="1"/>
  <c r="H1153" i="1"/>
  <c r="V1152" i="1"/>
  <c r="H1152" i="1"/>
  <c r="V1151" i="1"/>
  <c r="H1151" i="1"/>
  <c r="V1150" i="1"/>
  <c r="H1150" i="1"/>
  <c r="V1149" i="1"/>
  <c r="H1149" i="1"/>
  <c r="V1148" i="1"/>
  <c r="H1148" i="1"/>
  <c r="V1147" i="1"/>
  <c r="H1147" i="1"/>
  <c r="V1146" i="1"/>
  <c r="H1146" i="1"/>
  <c r="V1145" i="1"/>
  <c r="H1145" i="1"/>
  <c r="V1144" i="1"/>
  <c r="H1144" i="1"/>
  <c r="V1143" i="1"/>
  <c r="H1143" i="1"/>
  <c r="V1142" i="1"/>
  <c r="H1142" i="1"/>
  <c r="V1141" i="1"/>
  <c r="H1141" i="1"/>
  <c r="V1140" i="1"/>
  <c r="H1140" i="1"/>
  <c r="V1139" i="1"/>
  <c r="H1139" i="1"/>
  <c r="V1138" i="1"/>
  <c r="H1138" i="1"/>
  <c r="V1137" i="1"/>
  <c r="H1137" i="1"/>
  <c r="V1136" i="1"/>
  <c r="H1136" i="1"/>
  <c r="V1135" i="1"/>
  <c r="H1135" i="1"/>
  <c r="V1134" i="1"/>
  <c r="H1134" i="1"/>
  <c r="V1133" i="1"/>
  <c r="H1133" i="1"/>
  <c r="V1132" i="1"/>
  <c r="H1132" i="1"/>
  <c r="V1131" i="1"/>
  <c r="H1131" i="1"/>
  <c r="V1130" i="1"/>
  <c r="H1130" i="1"/>
  <c r="V1129" i="1"/>
  <c r="H1129" i="1"/>
  <c r="V1128" i="1"/>
  <c r="H1128" i="1"/>
  <c r="V1127" i="1"/>
  <c r="H1127" i="1"/>
  <c r="V1126" i="1"/>
  <c r="H1126" i="1"/>
  <c r="V1125" i="1"/>
  <c r="H1125" i="1"/>
  <c r="V1124" i="1"/>
  <c r="H1124" i="1"/>
  <c r="V1123" i="1"/>
  <c r="H1123" i="1"/>
  <c r="V1122" i="1"/>
  <c r="H1122" i="1"/>
  <c r="V1121" i="1"/>
  <c r="H1121" i="1"/>
  <c r="V1120" i="1"/>
  <c r="H1120" i="1"/>
  <c r="V1119" i="1"/>
  <c r="H1119" i="1"/>
  <c r="V1118" i="1"/>
  <c r="H1118" i="1"/>
  <c r="V1117" i="1"/>
  <c r="H1117" i="1"/>
  <c r="V1116" i="1"/>
  <c r="H1116" i="1"/>
  <c r="V1115" i="1"/>
  <c r="H1115" i="1"/>
  <c r="V1114" i="1"/>
  <c r="H1114" i="1"/>
  <c r="V1113" i="1"/>
  <c r="H1113" i="1"/>
  <c r="V1112" i="1"/>
  <c r="H1112" i="1"/>
  <c r="V1111" i="1"/>
  <c r="H1111" i="1"/>
  <c r="V1110" i="1"/>
  <c r="H1110" i="1"/>
  <c r="V1109" i="1"/>
  <c r="H1109" i="1"/>
  <c r="V1108" i="1"/>
  <c r="H1108" i="1"/>
  <c r="V1107" i="1"/>
  <c r="H1107" i="1"/>
  <c r="V1106" i="1"/>
  <c r="H1106" i="1"/>
  <c r="V1105" i="1"/>
  <c r="H1105" i="1"/>
  <c r="V1104" i="1"/>
  <c r="H1104" i="1"/>
  <c r="V1103" i="1"/>
  <c r="H1103" i="1"/>
  <c r="V1102" i="1"/>
  <c r="H1102" i="1"/>
  <c r="V1101" i="1"/>
  <c r="H1101" i="1"/>
  <c r="V1100" i="1"/>
  <c r="H1100" i="1"/>
  <c r="V1099" i="1"/>
  <c r="H1099" i="1"/>
  <c r="V1098" i="1"/>
  <c r="H1098" i="1"/>
  <c r="V1097" i="1"/>
  <c r="H1097" i="1"/>
  <c r="V1096" i="1"/>
  <c r="H1096" i="1"/>
  <c r="V1095" i="1"/>
  <c r="H1095" i="1"/>
  <c r="V1094" i="1"/>
  <c r="H1094" i="1"/>
  <c r="V1093" i="1"/>
  <c r="H1093" i="1"/>
  <c r="V1092" i="1"/>
  <c r="H1092" i="1"/>
  <c r="V1091" i="1"/>
  <c r="H1091" i="1"/>
  <c r="V1090" i="1"/>
  <c r="H1090" i="1"/>
  <c r="V1089" i="1"/>
  <c r="H1089" i="1"/>
  <c r="V1088" i="1"/>
  <c r="H1088" i="1"/>
  <c r="V1087" i="1"/>
  <c r="H1087" i="1"/>
  <c r="V1086" i="1"/>
  <c r="H1086" i="1"/>
  <c r="V1085" i="1"/>
  <c r="H1085" i="1"/>
  <c r="V1084" i="1"/>
  <c r="H1084" i="1"/>
  <c r="V1083" i="1"/>
  <c r="H1083" i="1"/>
  <c r="V1082" i="1"/>
  <c r="H1082" i="1"/>
  <c r="V1081" i="1"/>
  <c r="H1081" i="1"/>
  <c r="V1080" i="1"/>
  <c r="H1080" i="1"/>
  <c r="V1079" i="1"/>
  <c r="H1079" i="1"/>
  <c r="V1078" i="1"/>
  <c r="H1078" i="1"/>
  <c r="V1077" i="1"/>
  <c r="H1077" i="1"/>
  <c r="V1076" i="1"/>
  <c r="H1076" i="1"/>
  <c r="V1075" i="1"/>
  <c r="H1075" i="1"/>
  <c r="V1074" i="1"/>
  <c r="H1074" i="1"/>
  <c r="V1073" i="1"/>
  <c r="H1073" i="1"/>
  <c r="V1072" i="1"/>
  <c r="H1072" i="1"/>
  <c r="V1071" i="1"/>
  <c r="H1071" i="1"/>
  <c r="V1070" i="1"/>
  <c r="H1070" i="1"/>
  <c r="V1069" i="1"/>
  <c r="H1069" i="1"/>
  <c r="V1068" i="1"/>
  <c r="H1068" i="1"/>
  <c r="V1067" i="1"/>
  <c r="H1067" i="1"/>
  <c r="V1066" i="1"/>
  <c r="H1066" i="1"/>
  <c r="V1065" i="1"/>
  <c r="H1065" i="1"/>
  <c r="V1064" i="1"/>
  <c r="H1064" i="1"/>
  <c r="V1063" i="1"/>
  <c r="H1063" i="1"/>
  <c r="V1062" i="1"/>
  <c r="H1062" i="1"/>
  <c r="V1061" i="1"/>
  <c r="H1061" i="1"/>
  <c r="V1060" i="1"/>
  <c r="H1060" i="1"/>
  <c r="V1059" i="1"/>
  <c r="H1059" i="1"/>
  <c r="V1058" i="1"/>
  <c r="H1058" i="1"/>
  <c r="V1057" i="1"/>
  <c r="H1057" i="1"/>
  <c r="V1056" i="1"/>
  <c r="H1056" i="1"/>
  <c r="V1055" i="1"/>
  <c r="H1055" i="1"/>
  <c r="V1054" i="1"/>
  <c r="H1054" i="1"/>
  <c r="V1053" i="1"/>
  <c r="H1053" i="1"/>
  <c r="V1052" i="1"/>
  <c r="H1052" i="1"/>
  <c r="V1051" i="1"/>
  <c r="H1051" i="1"/>
  <c r="V1050" i="1"/>
  <c r="H1050" i="1"/>
  <c r="V1049" i="1"/>
  <c r="H1049" i="1"/>
  <c r="V1048" i="1"/>
  <c r="H1048" i="1"/>
  <c r="V1047" i="1"/>
  <c r="H1047" i="1"/>
  <c r="V1046" i="1"/>
  <c r="H1046" i="1"/>
  <c r="V1045" i="1"/>
  <c r="H1045" i="1"/>
  <c r="V1044" i="1"/>
  <c r="H1044" i="1"/>
  <c r="V1043" i="1"/>
  <c r="H1043" i="1"/>
  <c r="V1042" i="1"/>
  <c r="H1042" i="1"/>
  <c r="V1041" i="1"/>
  <c r="H1041" i="1"/>
  <c r="V1040" i="1"/>
  <c r="H1040" i="1"/>
  <c r="V1039" i="1"/>
  <c r="H1039" i="1"/>
  <c r="V1038" i="1"/>
  <c r="H1038" i="1"/>
  <c r="V1037" i="1"/>
  <c r="H1037" i="1"/>
  <c r="V1036" i="1"/>
  <c r="H1036" i="1"/>
  <c r="V1035" i="1"/>
  <c r="H1035" i="1"/>
  <c r="V1034" i="1"/>
  <c r="H1034" i="1"/>
  <c r="V1033" i="1"/>
  <c r="H1033" i="1"/>
  <c r="V1032" i="1"/>
  <c r="H1032" i="1"/>
  <c r="V1031" i="1"/>
  <c r="H1031" i="1"/>
  <c r="V1030" i="1"/>
  <c r="H1030" i="1"/>
  <c r="V1029" i="1"/>
  <c r="H1029" i="1"/>
  <c r="V1028" i="1"/>
  <c r="H1028" i="1"/>
  <c r="V1027" i="1"/>
  <c r="H1027" i="1"/>
  <c r="V1026" i="1"/>
  <c r="H1026" i="1"/>
  <c r="V1025" i="1"/>
  <c r="H1025" i="1"/>
  <c r="V1024" i="1"/>
  <c r="H1024" i="1"/>
  <c r="V1023" i="1"/>
  <c r="H1023" i="1"/>
  <c r="V1022" i="1"/>
  <c r="H1022" i="1"/>
  <c r="V1021" i="1"/>
  <c r="H1021" i="1"/>
  <c r="V1020" i="1"/>
  <c r="H1020" i="1"/>
  <c r="V1019" i="1"/>
  <c r="H1019" i="1"/>
  <c r="V1018" i="1"/>
  <c r="H1018" i="1"/>
  <c r="V1017" i="1"/>
  <c r="H1017" i="1"/>
  <c r="V1016" i="1"/>
  <c r="H1016" i="1"/>
  <c r="V1015" i="1"/>
  <c r="H1015" i="1"/>
  <c r="V1014" i="1"/>
  <c r="H1014" i="1"/>
  <c r="V1013" i="1"/>
  <c r="H1013" i="1"/>
  <c r="V1012" i="1"/>
  <c r="H1012" i="1"/>
  <c r="V1011" i="1"/>
  <c r="H1011" i="1"/>
  <c r="V1010" i="1"/>
  <c r="H1010" i="1"/>
  <c r="V1009" i="1"/>
  <c r="H1009" i="1"/>
  <c r="V1008" i="1"/>
  <c r="H1008" i="1"/>
  <c r="V1007" i="1"/>
  <c r="H1007" i="1"/>
  <c r="V1006" i="1"/>
  <c r="H1006" i="1"/>
  <c r="V1005" i="1"/>
  <c r="H1005" i="1"/>
  <c r="V1004" i="1"/>
  <c r="H1004" i="1"/>
  <c r="V1003" i="1"/>
  <c r="H1003" i="1"/>
  <c r="V1002" i="1"/>
  <c r="H1002" i="1"/>
  <c r="V1001" i="1"/>
  <c r="H1001" i="1"/>
  <c r="V1000" i="1"/>
  <c r="H1000" i="1"/>
  <c r="V999" i="1"/>
  <c r="H999" i="1"/>
  <c r="V998" i="1"/>
  <c r="H998" i="1"/>
  <c r="V997" i="1"/>
  <c r="H997" i="1"/>
  <c r="V996" i="1"/>
  <c r="H996" i="1"/>
  <c r="V995" i="1"/>
  <c r="H995" i="1"/>
  <c r="V994" i="1"/>
  <c r="H994" i="1"/>
  <c r="V993" i="1"/>
  <c r="H993" i="1"/>
  <c r="V992" i="1"/>
  <c r="H992" i="1"/>
  <c r="V991" i="1"/>
  <c r="H991" i="1"/>
  <c r="V990" i="1"/>
  <c r="H990" i="1"/>
  <c r="V989" i="1"/>
  <c r="H989" i="1"/>
  <c r="V988" i="1"/>
  <c r="H988" i="1"/>
  <c r="V987" i="1"/>
  <c r="H987" i="1"/>
  <c r="V986" i="1"/>
  <c r="H986" i="1"/>
  <c r="V985" i="1"/>
  <c r="H985" i="1"/>
  <c r="V984" i="1"/>
  <c r="H984" i="1"/>
  <c r="V983" i="1"/>
  <c r="H983" i="1"/>
  <c r="V982" i="1"/>
  <c r="H982" i="1"/>
  <c r="V981" i="1"/>
  <c r="H981" i="1"/>
  <c r="V980" i="1"/>
  <c r="H980" i="1"/>
  <c r="V979" i="1"/>
  <c r="H979" i="1"/>
  <c r="V978" i="1"/>
  <c r="H978" i="1"/>
  <c r="V977" i="1"/>
  <c r="H977" i="1"/>
  <c r="V976" i="1"/>
  <c r="H976" i="1"/>
  <c r="V975" i="1"/>
  <c r="H975" i="1"/>
  <c r="V974" i="1"/>
  <c r="H974" i="1"/>
  <c r="V973" i="1"/>
  <c r="H973" i="1"/>
  <c r="V972" i="1"/>
  <c r="H972" i="1"/>
  <c r="V971" i="1"/>
  <c r="H971" i="1"/>
  <c r="V970" i="1"/>
  <c r="H970" i="1"/>
  <c r="V969" i="1"/>
  <c r="H969" i="1"/>
  <c r="V968" i="1"/>
  <c r="H968" i="1"/>
  <c r="V967" i="1"/>
  <c r="H967" i="1"/>
  <c r="V966" i="1"/>
  <c r="H966" i="1"/>
  <c r="V965" i="1"/>
  <c r="H965" i="1"/>
  <c r="V964" i="1"/>
  <c r="H964" i="1"/>
  <c r="V963" i="1"/>
  <c r="H963" i="1"/>
  <c r="V962" i="1"/>
  <c r="H962" i="1"/>
  <c r="V961" i="1"/>
  <c r="H961" i="1"/>
  <c r="V960" i="1"/>
  <c r="H960" i="1"/>
  <c r="V959" i="1"/>
  <c r="H959" i="1"/>
  <c r="V958" i="1"/>
  <c r="H958" i="1"/>
  <c r="V957" i="1"/>
  <c r="H957" i="1"/>
  <c r="V956" i="1"/>
  <c r="H956" i="1"/>
  <c r="V955" i="1"/>
  <c r="H955" i="1"/>
  <c r="V954" i="1"/>
  <c r="H954" i="1"/>
  <c r="V953" i="1"/>
  <c r="H953" i="1"/>
  <c r="V952" i="1"/>
  <c r="H952" i="1"/>
  <c r="V951" i="1"/>
  <c r="H951" i="1"/>
  <c r="V950" i="1"/>
  <c r="H950" i="1"/>
  <c r="V949" i="1"/>
  <c r="H949" i="1"/>
  <c r="V948" i="1"/>
  <c r="H948" i="1"/>
  <c r="V947" i="1"/>
  <c r="H947" i="1"/>
  <c r="V946" i="1"/>
  <c r="H946" i="1"/>
  <c r="V945" i="1"/>
  <c r="H945" i="1"/>
  <c r="V944" i="1"/>
  <c r="H944" i="1"/>
  <c r="V943" i="1"/>
  <c r="H943" i="1"/>
  <c r="V942" i="1"/>
  <c r="H942" i="1"/>
  <c r="V941" i="1"/>
  <c r="H941" i="1"/>
  <c r="V940" i="1"/>
  <c r="H940" i="1"/>
  <c r="V939" i="1"/>
  <c r="H939" i="1"/>
  <c r="V938" i="1"/>
  <c r="H938" i="1"/>
  <c r="V937" i="1"/>
  <c r="H937" i="1"/>
  <c r="V936" i="1"/>
  <c r="H936" i="1"/>
  <c r="V935" i="1"/>
  <c r="H935" i="1"/>
  <c r="V934" i="1"/>
  <c r="H934" i="1"/>
  <c r="V933" i="1"/>
  <c r="H933" i="1"/>
  <c r="V932" i="1"/>
  <c r="H932" i="1"/>
  <c r="V931" i="1"/>
  <c r="H931" i="1"/>
  <c r="V930" i="1"/>
  <c r="H930" i="1"/>
  <c r="V929" i="1"/>
  <c r="H929" i="1"/>
  <c r="V928" i="1"/>
  <c r="H928" i="1"/>
  <c r="V927" i="1"/>
  <c r="H927" i="1"/>
  <c r="V926" i="1"/>
  <c r="H926" i="1"/>
  <c r="V925" i="1"/>
  <c r="H925" i="1"/>
  <c r="V924" i="1"/>
  <c r="H924" i="1"/>
  <c r="V923" i="1"/>
  <c r="H923" i="1"/>
  <c r="V922" i="1"/>
  <c r="H922" i="1"/>
  <c r="V921" i="1"/>
  <c r="H921" i="1"/>
  <c r="V920" i="1"/>
  <c r="H920" i="1"/>
  <c r="V919" i="1"/>
  <c r="H919" i="1"/>
  <c r="V918" i="1"/>
  <c r="H918" i="1"/>
  <c r="V917" i="1"/>
  <c r="H917" i="1"/>
  <c r="V916" i="1"/>
  <c r="H916" i="1"/>
  <c r="V915" i="1"/>
  <c r="H915" i="1"/>
  <c r="V914" i="1"/>
  <c r="H914" i="1"/>
  <c r="V913" i="1"/>
  <c r="H913" i="1"/>
  <c r="V912" i="1"/>
  <c r="H912" i="1"/>
  <c r="V911" i="1"/>
  <c r="H911" i="1"/>
  <c r="V910" i="1"/>
  <c r="H910" i="1"/>
  <c r="V909" i="1"/>
  <c r="H909" i="1"/>
  <c r="V908" i="1"/>
  <c r="H908" i="1"/>
  <c r="V907" i="1"/>
  <c r="H907" i="1"/>
  <c r="V906" i="1"/>
  <c r="H906" i="1"/>
  <c r="V905" i="1"/>
  <c r="H905" i="1"/>
  <c r="V904" i="1"/>
  <c r="H904" i="1"/>
  <c r="V903" i="1"/>
  <c r="H903" i="1"/>
  <c r="V902" i="1"/>
  <c r="H902" i="1"/>
  <c r="V901" i="1"/>
  <c r="H901" i="1"/>
  <c r="V900" i="1"/>
  <c r="H900" i="1"/>
  <c r="V899" i="1"/>
  <c r="H899" i="1"/>
  <c r="V898" i="1"/>
  <c r="H898" i="1"/>
  <c r="V897" i="1"/>
  <c r="H897" i="1"/>
  <c r="V896" i="1"/>
  <c r="H896" i="1"/>
  <c r="V895" i="1"/>
  <c r="H895" i="1"/>
  <c r="V894" i="1"/>
  <c r="H894" i="1"/>
  <c r="V893" i="1"/>
  <c r="H893" i="1"/>
  <c r="V892" i="1"/>
  <c r="H892" i="1"/>
  <c r="V891" i="1"/>
  <c r="H891" i="1"/>
  <c r="V890" i="1"/>
  <c r="H890" i="1"/>
  <c r="V889" i="1"/>
  <c r="H889" i="1"/>
  <c r="V888" i="1"/>
  <c r="H888" i="1"/>
  <c r="V887" i="1"/>
  <c r="H887" i="1"/>
  <c r="V886" i="1"/>
  <c r="H886" i="1"/>
  <c r="V885" i="1"/>
  <c r="H885" i="1"/>
  <c r="V884" i="1"/>
  <c r="H884" i="1"/>
  <c r="V883" i="1"/>
  <c r="H883" i="1"/>
  <c r="V882" i="1"/>
  <c r="H882" i="1"/>
  <c r="V881" i="1"/>
  <c r="H881" i="1"/>
  <c r="V880" i="1"/>
  <c r="H880" i="1"/>
  <c r="V879" i="1"/>
  <c r="H879" i="1"/>
  <c r="V878" i="1"/>
  <c r="H878" i="1"/>
  <c r="V877" i="1"/>
  <c r="H877" i="1"/>
  <c r="V876" i="1"/>
  <c r="H876" i="1"/>
  <c r="V875" i="1"/>
  <c r="H875" i="1"/>
  <c r="V874" i="1"/>
  <c r="H874" i="1"/>
  <c r="V873" i="1"/>
  <c r="H873" i="1"/>
  <c r="V872" i="1"/>
  <c r="H872" i="1"/>
  <c r="V871" i="1"/>
  <c r="H871" i="1"/>
  <c r="V870" i="1"/>
  <c r="H870" i="1"/>
  <c r="V869" i="1"/>
  <c r="H869" i="1"/>
  <c r="V868" i="1"/>
  <c r="H868" i="1"/>
  <c r="V867" i="1"/>
  <c r="H867" i="1"/>
  <c r="V866" i="1"/>
  <c r="H866" i="1"/>
  <c r="V865" i="1"/>
  <c r="H865" i="1"/>
  <c r="V864" i="1"/>
  <c r="H864" i="1"/>
  <c r="V863" i="1"/>
  <c r="H863" i="1"/>
  <c r="V862" i="1"/>
  <c r="H862" i="1"/>
  <c r="V861" i="1"/>
  <c r="H861" i="1"/>
  <c r="V860" i="1"/>
  <c r="H860" i="1"/>
  <c r="V859" i="1"/>
  <c r="H859" i="1"/>
  <c r="V858" i="1"/>
  <c r="H858" i="1"/>
  <c r="V857" i="1"/>
  <c r="H857" i="1"/>
  <c r="V856" i="1"/>
  <c r="H856" i="1"/>
  <c r="V855" i="1"/>
  <c r="H855" i="1"/>
  <c r="V854" i="1"/>
  <c r="H854" i="1"/>
  <c r="V853" i="1"/>
  <c r="H853" i="1"/>
  <c r="V852" i="1"/>
  <c r="H852" i="1"/>
  <c r="V851" i="1"/>
  <c r="H851" i="1"/>
  <c r="V850" i="1"/>
  <c r="H850" i="1"/>
  <c r="V849" i="1"/>
  <c r="H849" i="1"/>
  <c r="V848" i="1"/>
  <c r="H848" i="1"/>
  <c r="V847" i="1"/>
  <c r="H847" i="1"/>
  <c r="V846" i="1"/>
  <c r="H846" i="1"/>
  <c r="V845" i="1"/>
  <c r="H845" i="1"/>
  <c r="V844" i="1"/>
  <c r="H844" i="1"/>
  <c r="V843" i="1"/>
  <c r="H843" i="1"/>
  <c r="V842" i="1"/>
  <c r="H842" i="1"/>
  <c r="V841" i="1"/>
  <c r="H841" i="1"/>
  <c r="V840" i="1"/>
  <c r="H840" i="1"/>
  <c r="V839" i="1"/>
  <c r="H839" i="1"/>
  <c r="V838" i="1"/>
  <c r="H838" i="1"/>
  <c r="V837" i="1"/>
  <c r="H837" i="1"/>
  <c r="V836" i="1"/>
  <c r="H836" i="1"/>
  <c r="V835" i="1"/>
  <c r="H835" i="1"/>
  <c r="V834" i="1"/>
  <c r="H834" i="1"/>
  <c r="V833" i="1"/>
  <c r="H833" i="1"/>
  <c r="V832" i="1"/>
  <c r="H832" i="1"/>
  <c r="V831" i="1"/>
  <c r="H831" i="1"/>
  <c r="V830" i="1"/>
  <c r="H830" i="1"/>
  <c r="V829" i="1"/>
  <c r="H829" i="1"/>
  <c r="V828" i="1"/>
  <c r="H828" i="1"/>
  <c r="V827" i="1"/>
  <c r="H827" i="1"/>
  <c r="V826" i="1"/>
  <c r="H826" i="1"/>
  <c r="V825" i="1"/>
  <c r="H825" i="1"/>
  <c r="V824" i="1"/>
  <c r="H824" i="1"/>
  <c r="V823" i="1"/>
  <c r="H823" i="1"/>
  <c r="V822" i="1"/>
  <c r="H822" i="1"/>
  <c r="V821" i="1"/>
  <c r="H821" i="1"/>
  <c r="V820" i="1"/>
  <c r="H820" i="1"/>
  <c r="V819" i="1"/>
  <c r="H819" i="1"/>
  <c r="V818" i="1"/>
  <c r="H818" i="1"/>
  <c r="V817" i="1"/>
  <c r="H817" i="1"/>
  <c r="V816" i="1"/>
  <c r="H816" i="1"/>
  <c r="V815" i="1"/>
  <c r="H815" i="1"/>
  <c r="V814" i="1"/>
  <c r="H814" i="1"/>
  <c r="V813" i="1"/>
  <c r="H813" i="1"/>
  <c r="V812" i="1"/>
  <c r="H812" i="1"/>
  <c r="V811" i="1"/>
  <c r="H811" i="1"/>
  <c r="V810" i="1"/>
  <c r="H810" i="1"/>
  <c r="V809" i="1"/>
  <c r="H809" i="1"/>
  <c r="V808" i="1"/>
  <c r="H808" i="1"/>
  <c r="V807" i="1"/>
  <c r="H807" i="1"/>
  <c r="V806" i="1"/>
  <c r="H806" i="1"/>
  <c r="V805" i="1"/>
  <c r="H805" i="1"/>
  <c r="V804" i="1"/>
  <c r="H804" i="1"/>
  <c r="V803" i="1"/>
  <c r="H803" i="1"/>
  <c r="V802" i="1"/>
  <c r="H802" i="1"/>
  <c r="V801" i="1"/>
  <c r="H801" i="1"/>
  <c r="V800" i="1"/>
  <c r="H800" i="1"/>
  <c r="V799" i="1"/>
  <c r="H799" i="1"/>
  <c r="V798" i="1"/>
  <c r="H798" i="1"/>
  <c r="V797" i="1"/>
  <c r="H797" i="1"/>
  <c r="V796" i="1"/>
  <c r="H796" i="1"/>
  <c r="V795" i="1"/>
  <c r="H795" i="1"/>
  <c r="V794" i="1"/>
  <c r="H794" i="1"/>
  <c r="V793" i="1"/>
  <c r="H793" i="1"/>
  <c r="V792" i="1"/>
  <c r="H792" i="1"/>
  <c r="V791" i="1"/>
  <c r="H791" i="1"/>
  <c r="V790" i="1"/>
  <c r="H790" i="1"/>
  <c r="V789" i="1"/>
  <c r="H789" i="1"/>
  <c r="V788" i="1"/>
  <c r="H788" i="1"/>
  <c r="V787" i="1"/>
  <c r="H787" i="1"/>
  <c r="V786" i="1"/>
  <c r="H786" i="1"/>
  <c r="V785" i="1"/>
  <c r="H785" i="1"/>
  <c r="V784" i="1"/>
  <c r="H784" i="1"/>
  <c r="V783" i="1"/>
  <c r="H783" i="1"/>
  <c r="V782" i="1"/>
  <c r="H782" i="1"/>
  <c r="V781" i="1"/>
  <c r="H781" i="1"/>
  <c r="V780" i="1"/>
  <c r="H780" i="1"/>
  <c r="V779" i="1"/>
  <c r="H779" i="1"/>
  <c r="V778" i="1"/>
  <c r="H778" i="1"/>
  <c r="V777" i="1"/>
  <c r="H777" i="1"/>
  <c r="V776" i="1"/>
  <c r="H776" i="1"/>
  <c r="V775" i="1"/>
  <c r="H775" i="1"/>
  <c r="V774" i="1"/>
  <c r="H774" i="1"/>
  <c r="V773" i="1"/>
  <c r="H773" i="1"/>
  <c r="V772" i="1"/>
  <c r="H772" i="1"/>
  <c r="V771" i="1"/>
  <c r="H771" i="1"/>
  <c r="V770" i="1"/>
  <c r="H770" i="1"/>
  <c r="V769" i="1"/>
  <c r="H769" i="1"/>
  <c r="V768" i="1"/>
  <c r="H768" i="1"/>
  <c r="V767" i="1"/>
  <c r="H767" i="1"/>
  <c r="V766" i="1"/>
  <c r="H766" i="1"/>
  <c r="V765" i="1"/>
  <c r="H765" i="1"/>
  <c r="V764" i="1"/>
  <c r="H764" i="1"/>
  <c r="V763" i="1"/>
  <c r="H763" i="1"/>
  <c r="V762" i="1"/>
  <c r="H762" i="1"/>
  <c r="V761" i="1"/>
  <c r="H761" i="1"/>
  <c r="V760" i="1"/>
  <c r="H760" i="1"/>
  <c r="V759" i="1"/>
  <c r="H759" i="1"/>
  <c r="V758" i="1"/>
  <c r="H758" i="1"/>
  <c r="V757" i="1"/>
  <c r="H757" i="1"/>
  <c r="V756" i="1"/>
  <c r="H756" i="1"/>
  <c r="V755" i="1"/>
  <c r="H755" i="1"/>
  <c r="V754" i="1"/>
  <c r="H754" i="1"/>
  <c r="V753" i="1"/>
  <c r="H753" i="1"/>
  <c r="V752" i="1"/>
  <c r="H752" i="1"/>
  <c r="V751" i="1"/>
  <c r="H751" i="1"/>
  <c r="V750" i="1"/>
  <c r="H750" i="1"/>
  <c r="V749" i="1"/>
  <c r="H749" i="1"/>
  <c r="V748" i="1"/>
  <c r="H748" i="1"/>
  <c r="V747" i="1"/>
  <c r="H747" i="1"/>
  <c r="V746" i="1"/>
  <c r="H746" i="1"/>
  <c r="V745" i="1"/>
  <c r="H745" i="1"/>
  <c r="V744" i="1"/>
  <c r="H744" i="1"/>
  <c r="V743" i="1"/>
  <c r="H743" i="1"/>
  <c r="V742" i="1"/>
  <c r="H742" i="1"/>
  <c r="V741" i="1"/>
  <c r="H741" i="1"/>
  <c r="V740" i="1"/>
  <c r="H740" i="1"/>
  <c r="V739" i="1"/>
  <c r="H739" i="1"/>
  <c r="V738" i="1"/>
  <c r="H738" i="1"/>
  <c r="V737" i="1"/>
  <c r="H737" i="1"/>
  <c r="V736" i="1"/>
  <c r="H736" i="1"/>
  <c r="V735" i="1"/>
  <c r="H735" i="1"/>
  <c r="V734" i="1"/>
  <c r="H734" i="1"/>
  <c r="V733" i="1"/>
  <c r="H733" i="1"/>
  <c r="V732" i="1"/>
  <c r="H732" i="1"/>
  <c r="V731" i="1"/>
  <c r="H731" i="1"/>
  <c r="V730" i="1"/>
  <c r="H730" i="1"/>
  <c r="V729" i="1"/>
  <c r="H729" i="1"/>
  <c r="V728" i="1"/>
  <c r="H728" i="1"/>
  <c r="V727" i="1"/>
  <c r="H727" i="1"/>
  <c r="V726" i="1"/>
  <c r="H726" i="1"/>
  <c r="V725" i="1"/>
  <c r="H725" i="1"/>
  <c r="V724" i="1"/>
  <c r="H724" i="1"/>
  <c r="V723" i="1"/>
  <c r="H723" i="1"/>
  <c r="V722" i="1"/>
  <c r="H722" i="1"/>
  <c r="V721" i="1"/>
  <c r="H721" i="1"/>
  <c r="V720" i="1"/>
  <c r="H720" i="1"/>
  <c r="V719" i="1"/>
  <c r="H719" i="1"/>
  <c r="V718" i="1"/>
  <c r="H718" i="1"/>
  <c r="V717" i="1"/>
  <c r="H717" i="1"/>
  <c r="V716" i="1"/>
  <c r="H716" i="1"/>
  <c r="V715" i="1"/>
  <c r="H715" i="1"/>
  <c r="V714" i="1"/>
  <c r="H714" i="1"/>
  <c r="V713" i="1"/>
  <c r="H713" i="1"/>
  <c r="V712" i="1"/>
  <c r="H712" i="1"/>
  <c r="V711" i="1"/>
  <c r="H711" i="1"/>
  <c r="V710" i="1"/>
  <c r="H710" i="1"/>
  <c r="V709" i="1"/>
  <c r="H709" i="1"/>
  <c r="V708" i="1"/>
  <c r="H708" i="1"/>
  <c r="V707" i="1"/>
  <c r="H707" i="1"/>
  <c r="V706" i="1"/>
  <c r="H706" i="1"/>
  <c r="V705" i="1"/>
  <c r="H705" i="1"/>
  <c r="V704" i="1"/>
  <c r="H704" i="1"/>
  <c r="V703" i="1"/>
  <c r="H703" i="1"/>
  <c r="V702" i="1"/>
  <c r="H702" i="1"/>
  <c r="V701" i="1"/>
  <c r="H701" i="1"/>
  <c r="V700" i="1"/>
  <c r="H700" i="1"/>
  <c r="V699" i="1"/>
  <c r="H699" i="1"/>
  <c r="V698" i="1"/>
  <c r="H698" i="1"/>
  <c r="V697" i="1"/>
  <c r="H697" i="1"/>
  <c r="V696" i="1"/>
  <c r="H696" i="1"/>
  <c r="V695" i="1"/>
  <c r="H695" i="1"/>
  <c r="V694" i="1"/>
  <c r="H694" i="1"/>
  <c r="V693" i="1"/>
  <c r="H693" i="1"/>
  <c r="V692" i="1"/>
  <c r="H692" i="1"/>
  <c r="V691" i="1"/>
  <c r="H691" i="1"/>
  <c r="V690" i="1"/>
  <c r="H690" i="1"/>
  <c r="V689" i="1"/>
  <c r="H689" i="1"/>
  <c r="V688" i="1"/>
  <c r="H688" i="1"/>
  <c r="V687" i="1"/>
  <c r="H687" i="1"/>
  <c r="V686" i="1"/>
  <c r="H686" i="1"/>
  <c r="V685" i="1"/>
  <c r="H685" i="1"/>
  <c r="V684" i="1"/>
  <c r="H684" i="1"/>
  <c r="V683" i="1"/>
  <c r="H683" i="1"/>
  <c r="V682" i="1"/>
  <c r="H682" i="1"/>
  <c r="V681" i="1"/>
  <c r="H681" i="1"/>
  <c r="V680" i="1"/>
  <c r="H680" i="1"/>
  <c r="V679" i="1"/>
  <c r="H679" i="1"/>
  <c r="V678" i="1"/>
  <c r="H678" i="1"/>
  <c r="V677" i="1"/>
  <c r="H677" i="1"/>
  <c r="V676" i="1"/>
  <c r="H676" i="1"/>
  <c r="V675" i="1"/>
  <c r="H675" i="1"/>
  <c r="V674" i="1"/>
  <c r="H674" i="1"/>
  <c r="V673" i="1"/>
  <c r="H673" i="1"/>
  <c r="V672" i="1"/>
  <c r="H672" i="1"/>
  <c r="V671" i="1"/>
  <c r="H671" i="1"/>
  <c r="V670" i="1"/>
  <c r="H670" i="1"/>
  <c r="V669" i="1"/>
  <c r="H669" i="1"/>
  <c r="V668" i="1"/>
  <c r="H668" i="1"/>
  <c r="V667" i="1"/>
  <c r="H667" i="1"/>
  <c r="V666" i="1"/>
  <c r="H666" i="1"/>
  <c r="V665" i="1"/>
  <c r="H665" i="1"/>
  <c r="V664" i="1"/>
  <c r="H664" i="1"/>
  <c r="V663" i="1"/>
  <c r="H663" i="1"/>
  <c r="V662" i="1"/>
  <c r="H662" i="1"/>
  <c r="V661" i="1"/>
  <c r="H661" i="1"/>
  <c r="V660" i="1"/>
  <c r="H660" i="1"/>
  <c r="V659" i="1"/>
  <c r="H659" i="1"/>
  <c r="V658" i="1"/>
  <c r="H658" i="1"/>
  <c r="V657" i="1"/>
  <c r="H657" i="1"/>
  <c r="V656" i="1"/>
  <c r="H656" i="1"/>
  <c r="V655" i="1"/>
  <c r="H655" i="1"/>
  <c r="V654" i="1"/>
  <c r="H654" i="1"/>
  <c r="V653" i="1"/>
  <c r="H653" i="1"/>
  <c r="V652" i="1"/>
  <c r="H652" i="1"/>
  <c r="V651" i="1"/>
  <c r="H651" i="1"/>
  <c r="V650" i="1"/>
  <c r="H650" i="1"/>
  <c r="V649" i="1"/>
  <c r="H649" i="1"/>
  <c r="V648" i="1"/>
  <c r="H648" i="1"/>
  <c r="V647" i="1"/>
  <c r="H647" i="1"/>
  <c r="V646" i="1"/>
  <c r="H646" i="1"/>
  <c r="V645" i="1"/>
  <c r="H645" i="1"/>
  <c r="V644" i="1"/>
  <c r="H644" i="1"/>
  <c r="V643" i="1"/>
  <c r="H643" i="1"/>
  <c r="V642" i="1"/>
  <c r="H642" i="1"/>
  <c r="V641" i="1"/>
  <c r="H641" i="1"/>
  <c r="V640" i="1"/>
  <c r="H640" i="1"/>
  <c r="V639" i="1"/>
  <c r="H639" i="1"/>
  <c r="V638" i="1"/>
  <c r="H638" i="1"/>
  <c r="V637" i="1"/>
  <c r="H637" i="1"/>
  <c r="V636" i="1"/>
  <c r="H636" i="1"/>
  <c r="V635" i="1"/>
  <c r="H635" i="1"/>
  <c r="V634" i="1"/>
  <c r="H634" i="1"/>
  <c r="V633" i="1"/>
  <c r="H633" i="1"/>
  <c r="V632" i="1"/>
  <c r="H632" i="1"/>
  <c r="V631" i="1"/>
  <c r="H631" i="1"/>
  <c r="V630" i="1"/>
  <c r="H630" i="1"/>
  <c r="V629" i="1"/>
  <c r="H629" i="1"/>
  <c r="V628" i="1"/>
  <c r="H628" i="1"/>
  <c r="V627" i="1"/>
  <c r="H627" i="1"/>
  <c r="V626" i="1"/>
  <c r="H626" i="1"/>
  <c r="V625" i="1"/>
  <c r="H625" i="1"/>
  <c r="V624" i="1"/>
  <c r="H624" i="1"/>
  <c r="V623" i="1"/>
  <c r="H623" i="1"/>
  <c r="V622" i="1"/>
  <c r="H622" i="1"/>
  <c r="V621" i="1"/>
  <c r="H621" i="1"/>
  <c r="V620" i="1"/>
  <c r="H620" i="1"/>
  <c r="V619" i="1"/>
  <c r="H619" i="1"/>
  <c r="V618" i="1"/>
  <c r="H618" i="1"/>
  <c r="V617" i="1"/>
  <c r="H617" i="1"/>
  <c r="V616" i="1"/>
  <c r="H616" i="1"/>
  <c r="V615" i="1"/>
  <c r="H615" i="1"/>
  <c r="V614" i="1"/>
  <c r="H614" i="1"/>
  <c r="V613" i="1"/>
  <c r="H613" i="1"/>
  <c r="V612" i="1"/>
  <c r="H612" i="1"/>
  <c r="V611" i="1"/>
  <c r="H611" i="1"/>
  <c r="V610" i="1"/>
  <c r="H610" i="1"/>
  <c r="V609" i="1"/>
  <c r="H609" i="1"/>
  <c r="V608" i="1"/>
  <c r="H608" i="1"/>
  <c r="V607" i="1"/>
  <c r="H607" i="1"/>
  <c r="V606" i="1"/>
  <c r="H606" i="1"/>
  <c r="V605" i="1"/>
  <c r="H605" i="1"/>
  <c r="V604" i="1"/>
  <c r="H604" i="1"/>
  <c r="V603" i="1"/>
  <c r="H603" i="1"/>
  <c r="V602" i="1"/>
  <c r="H602" i="1"/>
  <c r="V601" i="1"/>
  <c r="H601" i="1"/>
  <c r="V600" i="1"/>
  <c r="H600" i="1"/>
  <c r="V599" i="1"/>
  <c r="H599" i="1"/>
  <c r="V598" i="1"/>
  <c r="H598" i="1"/>
  <c r="V597" i="1"/>
  <c r="H597" i="1"/>
  <c r="V596" i="1"/>
  <c r="H596" i="1"/>
  <c r="V595" i="1"/>
  <c r="H595" i="1"/>
  <c r="V594" i="1"/>
  <c r="H594" i="1"/>
  <c r="V593" i="1"/>
  <c r="H593" i="1"/>
  <c r="V592" i="1"/>
  <c r="H592" i="1"/>
  <c r="V591" i="1"/>
  <c r="H591" i="1"/>
  <c r="V590" i="1"/>
  <c r="H590" i="1"/>
  <c r="V589" i="1"/>
  <c r="H589" i="1"/>
  <c r="V588" i="1"/>
  <c r="H588" i="1"/>
  <c r="V587" i="1"/>
  <c r="H587" i="1"/>
  <c r="V586" i="1"/>
  <c r="H586" i="1"/>
  <c r="V585" i="1"/>
  <c r="H585" i="1"/>
  <c r="V584" i="1"/>
  <c r="H584" i="1"/>
  <c r="V583" i="1"/>
  <c r="H583" i="1"/>
  <c r="V582" i="1"/>
  <c r="H582" i="1"/>
  <c r="V581" i="1"/>
  <c r="H581" i="1"/>
  <c r="V580" i="1"/>
  <c r="H580" i="1"/>
  <c r="V579" i="1"/>
  <c r="H579" i="1"/>
  <c r="V578" i="1"/>
  <c r="H578" i="1"/>
  <c r="V577" i="1"/>
  <c r="H577" i="1"/>
  <c r="V576" i="1"/>
  <c r="H576" i="1"/>
  <c r="V575" i="1"/>
  <c r="H575" i="1"/>
  <c r="V574" i="1"/>
  <c r="H574" i="1"/>
  <c r="V573" i="1"/>
  <c r="H573" i="1"/>
  <c r="V572" i="1"/>
  <c r="H572" i="1"/>
  <c r="V571" i="1"/>
  <c r="H571" i="1"/>
  <c r="V570" i="1"/>
  <c r="H570" i="1"/>
  <c r="V569" i="1"/>
  <c r="H569" i="1"/>
  <c r="V568" i="1"/>
  <c r="H568" i="1"/>
  <c r="V567" i="1"/>
  <c r="H567" i="1"/>
  <c r="V566" i="1"/>
  <c r="H566" i="1"/>
  <c r="V565" i="1"/>
  <c r="H565" i="1"/>
  <c r="V564" i="1"/>
  <c r="H564" i="1"/>
  <c r="V563" i="1"/>
  <c r="H563" i="1"/>
  <c r="V562" i="1"/>
  <c r="H562" i="1"/>
  <c r="V561" i="1"/>
  <c r="H561" i="1"/>
  <c r="V560" i="1"/>
  <c r="H560" i="1"/>
  <c r="V559" i="1"/>
  <c r="H559" i="1"/>
  <c r="V558" i="1"/>
  <c r="H558" i="1"/>
  <c r="V557" i="1"/>
  <c r="H557" i="1"/>
  <c r="V556" i="1"/>
  <c r="H556" i="1"/>
  <c r="V555" i="1"/>
  <c r="H555" i="1"/>
  <c r="V554" i="1"/>
  <c r="H554" i="1"/>
  <c r="V553" i="1"/>
  <c r="H553" i="1"/>
  <c r="V552" i="1"/>
  <c r="H552" i="1"/>
  <c r="V551" i="1"/>
  <c r="H551" i="1"/>
  <c r="V550" i="1"/>
  <c r="H550" i="1"/>
  <c r="V549" i="1"/>
  <c r="H549" i="1"/>
  <c r="V548" i="1"/>
  <c r="H548" i="1"/>
  <c r="V547" i="1"/>
  <c r="H547" i="1"/>
  <c r="V546" i="1"/>
  <c r="H546" i="1"/>
  <c r="V545" i="1"/>
  <c r="H545" i="1"/>
  <c r="V544" i="1"/>
  <c r="H544" i="1"/>
  <c r="V543" i="1"/>
  <c r="H543" i="1"/>
  <c r="V542" i="1"/>
  <c r="H542" i="1"/>
  <c r="V541" i="1"/>
  <c r="H541" i="1"/>
  <c r="V540" i="1"/>
  <c r="H540" i="1"/>
  <c r="V539" i="1"/>
  <c r="H539" i="1"/>
  <c r="V538" i="1"/>
  <c r="H538" i="1"/>
  <c r="V537" i="1"/>
  <c r="H537" i="1"/>
  <c r="V536" i="1"/>
  <c r="H536" i="1"/>
  <c r="V535" i="1"/>
  <c r="H535" i="1"/>
  <c r="V534" i="1"/>
  <c r="H534" i="1"/>
  <c r="V533" i="1"/>
  <c r="H533" i="1"/>
  <c r="V532" i="1"/>
  <c r="H532" i="1"/>
  <c r="V531" i="1"/>
  <c r="H531" i="1"/>
  <c r="V530" i="1"/>
  <c r="H530" i="1"/>
  <c r="V529" i="1"/>
  <c r="H529" i="1"/>
  <c r="V528" i="1"/>
  <c r="H528" i="1"/>
  <c r="V527" i="1"/>
  <c r="H527" i="1"/>
  <c r="V526" i="1"/>
  <c r="H526" i="1"/>
  <c r="V525" i="1"/>
  <c r="H525" i="1"/>
  <c r="V524" i="1"/>
  <c r="H524" i="1"/>
  <c r="V523" i="1"/>
  <c r="H523" i="1"/>
  <c r="V522" i="1"/>
  <c r="H522" i="1"/>
  <c r="V521" i="1"/>
  <c r="H521" i="1"/>
  <c r="V520" i="1"/>
  <c r="H520" i="1"/>
  <c r="V519" i="1"/>
  <c r="H519" i="1"/>
  <c r="V518" i="1"/>
  <c r="H518" i="1"/>
  <c r="V517" i="1"/>
  <c r="H517" i="1"/>
  <c r="V516" i="1"/>
  <c r="H516" i="1"/>
  <c r="V515" i="1"/>
  <c r="H515" i="1"/>
  <c r="V514" i="1"/>
  <c r="H514" i="1"/>
  <c r="V513" i="1"/>
  <c r="H513" i="1"/>
  <c r="V512" i="1"/>
  <c r="H512" i="1"/>
  <c r="V511" i="1"/>
  <c r="H511" i="1"/>
  <c r="V510" i="1"/>
  <c r="H510" i="1"/>
  <c r="V509" i="1"/>
  <c r="H509" i="1"/>
  <c r="V508" i="1"/>
  <c r="H508" i="1"/>
  <c r="V507" i="1"/>
  <c r="H507" i="1"/>
  <c r="V506" i="1"/>
  <c r="H506" i="1"/>
  <c r="V505" i="1"/>
  <c r="H505" i="1"/>
  <c r="V504" i="1"/>
  <c r="H504" i="1"/>
  <c r="V503" i="1"/>
  <c r="H503" i="1"/>
  <c r="V502" i="1"/>
  <c r="H502" i="1"/>
  <c r="V501" i="1"/>
  <c r="H501" i="1"/>
  <c r="V500" i="1"/>
  <c r="H500" i="1"/>
  <c r="V499" i="1"/>
  <c r="H499" i="1"/>
  <c r="V498" i="1"/>
  <c r="H498" i="1"/>
  <c r="V497" i="1"/>
  <c r="H497" i="1"/>
  <c r="V496" i="1"/>
  <c r="H496" i="1"/>
  <c r="V495" i="1"/>
  <c r="H495" i="1"/>
  <c r="V494" i="1"/>
  <c r="H494" i="1"/>
  <c r="V493" i="1"/>
  <c r="H493" i="1"/>
  <c r="V492" i="1"/>
  <c r="H492" i="1"/>
  <c r="V491" i="1"/>
  <c r="H491" i="1"/>
  <c r="V490" i="1"/>
  <c r="H490" i="1"/>
  <c r="V489" i="1"/>
  <c r="H489" i="1"/>
  <c r="V488" i="1"/>
  <c r="H488" i="1"/>
  <c r="V487" i="1"/>
  <c r="H487" i="1"/>
  <c r="V486" i="1"/>
  <c r="H486" i="1"/>
  <c r="V485" i="1"/>
  <c r="H485" i="1"/>
  <c r="V484" i="1"/>
  <c r="H484" i="1"/>
  <c r="V483" i="1"/>
  <c r="H483" i="1"/>
  <c r="V482" i="1"/>
  <c r="H482" i="1"/>
  <c r="V481" i="1"/>
  <c r="H481" i="1"/>
  <c r="V480" i="1"/>
  <c r="H480" i="1"/>
  <c r="V479" i="1"/>
  <c r="H479" i="1"/>
  <c r="V478" i="1"/>
  <c r="H478" i="1"/>
  <c r="V477" i="1"/>
  <c r="H477" i="1"/>
  <c r="V476" i="1"/>
  <c r="H476" i="1"/>
  <c r="V475" i="1"/>
  <c r="H475" i="1"/>
  <c r="V474" i="1"/>
  <c r="H474" i="1"/>
  <c r="V473" i="1"/>
  <c r="H473" i="1"/>
  <c r="V472" i="1"/>
  <c r="H472" i="1"/>
  <c r="V471" i="1"/>
  <c r="H471" i="1"/>
  <c r="V470" i="1"/>
  <c r="H470" i="1"/>
  <c r="V469" i="1"/>
  <c r="H469" i="1"/>
  <c r="V468" i="1"/>
  <c r="H468" i="1"/>
  <c r="V467" i="1"/>
  <c r="H467" i="1"/>
  <c r="V466" i="1"/>
  <c r="H466" i="1"/>
  <c r="V465" i="1"/>
  <c r="H465" i="1"/>
  <c r="V464" i="1"/>
  <c r="H464" i="1"/>
  <c r="V463" i="1"/>
  <c r="H463" i="1"/>
  <c r="V462" i="1"/>
  <c r="H462" i="1"/>
  <c r="V461" i="1"/>
  <c r="H461" i="1"/>
  <c r="V460" i="1"/>
  <c r="H460" i="1"/>
  <c r="V459" i="1"/>
  <c r="H459" i="1"/>
  <c r="V458" i="1"/>
  <c r="H458" i="1"/>
  <c r="V457" i="1"/>
  <c r="H457" i="1"/>
  <c r="V456" i="1"/>
  <c r="H456" i="1"/>
  <c r="V455" i="1"/>
  <c r="H455" i="1"/>
  <c r="V454" i="1"/>
  <c r="H454" i="1"/>
  <c r="V453" i="1"/>
  <c r="H453" i="1"/>
  <c r="V452" i="1"/>
  <c r="H452" i="1"/>
  <c r="V451" i="1"/>
  <c r="H451" i="1"/>
  <c r="V450" i="1"/>
  <c r="H450" i="1"/>
  <c r="V449" i="1"/>
  <c r="H449" i="1"/>
  <c r="V448" i="1"/>
  <c r="H448" i="1"/>
  <c r="V447" i="1"/>
  <c r="H447" i="1"/>
  <c r="V446" i="1"/>
  <c r="H446" i="1"/>
  <c r="V445" i="1"/>
  <c r="H445" i="1"/>
  <c r="V444" i="1"/>
  <c r="H444" i="1"/>
  <c r="V443" i="1"/>
  <c r="H443" i="1"/>
  <c r="V442" i="1"/>
  <c r="H442" i="1"/>
  <c r="V441" i="1"/>
  <c r="H441" i="1"/>
  <c r="V440" i="1"/>
  <c r="H440" i="1"/>
  <c r="V439" i="1"/>
  <c r="H439" i="1"/>
  <c r="V438" i="1"/>
  <c r="H438" i="1"/>
  <c r="V437" i="1"/>
  <c r="H437" i="1"/>
  <c r="V436" i="1"/>
  <c r="H436" i="1"/>
  <c r="V435" i="1"/>
  <c r="H435" i="1"/>
  <c r="V434" i="1"/>
  <c r="H434" i="1"/>
  <c r="V433" i="1"/>
  <c r="H433" i="1"/>
  <c r="V432" i="1"/>
  <c r="H432" i="1"/>
  <c r="V431" i="1"/>
  <c r="H431" i="1"/>
  <c r="V430" i="1"/>
  <c r="H430" i="1"/>
  <c r="V429" i="1"/>
  <c r="H429" i="1"/>
  <c r="V428" i="1"/>
  <c r="H428" i="1"/>
  <c r="V427" i="1"/>
  <c r="H427" i="1"/>
  <c r="V426" i="1"/>
  <c r="H426" i="1"/>
  <c r="V425" i="1"/>
  <c r="H425" i="1"/>
  <c r="V424" i="1"/>
  <c r="H424" i="1"/>
  <c r="V423" i="1"/>
  <c r="H423" i="1"/>
  <c r="V422" i="1"/>
  <c r="H422" i="1"/>
  <c r="V421" i="1"/>
  <c r="H421" i="1"/>
  <c r="V420" i="1"/>
  <c r="H420" i="1"/>
  <c r="V419" i="1"/>
  <c r="H419" i="1"/>
  <c r="V418" i="1"/>
  <c r="H418" i="1"/>
  <c r="V417" i="1"/>
  <c r="H417" i="1"/>
  <c r="V416" i="1"/>
  <c r="H416" i="1"/>
  <c r="V415" i="1"/>
  <c r="H415" i="1"/>
  <c r="V414" i="1"/>
  <c r="H414" i="1"/>
  <c r="V413" i="1"/>
  <c r="H413" i="1"/>
  <c r="V412" i="1"/>
  <c r="H412" i="1"/>
  <c r="V411" i="1"/>
  <c r="H411" i="1"/>
  <c r="V410" i="1"/>
  <c r="H410" i="1"/>
  <c r="V409" i="1"/>
  <c r="H409" i="1"/>
  <c r="V408" i="1"/>
  <c r="H408" i="1"/>
  <c r="V407" i="1"/>
  <c r="H407" i="1"/>
  <c r="V406" i="1"/>
  <c r="H406" i="1"/>
  <c r="V405" i="1"/>
  <c r="H405" i="1"/>
  <c r="V404" i="1"/>
  <c r="H404" i="1"/>
  <c r="V403" i="1"/>
  <c r="H403" i="1"/>
  <c r="V402" i="1"/>
  <c r="H402" i="1"/>
  <c r="V401" i="1"/>
  <c r="H401" i="1"/>
  <c r="V400" i="1"/>
  <c r="H400" i="1"/>
  <c r="V399" i="1"/>
  <c r="H399" i="1"/>
  <c r="V398" i="1"/>
  <c r="H398" i="1"/>
  <c r="V397" i="1"/>
  <c r="H397" i="1"/>
  <c r="V396" i="1"/>
  <c r="H396" i="1"/>
  <c r="V395" i="1"/>
  <c r="H395" i="1"/>
  <c r="V394" i="1"/>
  <c r="H394" i="1"/>
  <c r="V393" i="1"/>
  <c r="H393" i="1"/>
  <c r="V392" i="1"/>
  <c r="H392" i="1"/>
  <c r="V391" i="1"/>
  <c r="H391" i="1"/>
  <c r="V390" i="1"/>
  <c r="H390" i="1"/>
  <c r="V389" i="1"/>
  <c r="H389" i="1"/>
  <c r="V388" i="1"/>
  <c r="H388" i="1"/>
  <c r="V387" i="1"/>
  <c r="H387" i="1"/>
  <c r="V386" i="1"/>
  <c r="H386" i="1"/>
  <c r="V385" i="1"/>
  <c r="H385" i="1"/>
  <c r="V384" i="1"/>
  <c r="H384" i="1"/>
  <c r="V383" i="1"/>
  <c r="H383" i="1"/>
  <c r="V382" i="1"/>
  <c r="H382" i="1"/>
  <c r="V381" i="1"/>
  <c r="H381" i="1"/>
  <c r="V380" i="1"/>
  <c r="H380" i="1"/>
  <c r="V379" i="1"/>
  <c r="H379" i="1"/>
  <c r="V378" i="1"/>
  <c r="H378" i="1"/>
  <c r="V377" i="1"/>
  <c r="H377" i="1"/>
  <c r="V376" i="1"/>
  <c r="H376" i="1"/>
  <c r="V375" i="1"/>
  <c r="H375" i="1"/>
  <c r="V374" i="1"/>
  <c r="H374" i="1"/>
  <c r="V373" i="1"/>
  <c r="H373" i="1"/>
  <c r="V372" i="1"/>
  <c r="H372" i="1"/>
  <c r="V371" i="1"/>
  <c r="H371" i="1"/>
  <c r="V370" i="1"/>
  <c r="H370" i="1"/>
  <c r="V369" i="1"/>
  <c r="H369" i="1"/>
  <c r="V368" i="1"/>
  <c r="H368" i="1"/>
  <c r="V367" i="1"/>
  <c r="H367" i="1"/>
  <c r="V366" i="1"/>
  <c r="H366" i="1"/>
  <c r="V365" i="1"/>
  <c r="H365" i="1"/>
  <c r="V364" i="1"/>
  <c r="H364" i="1"/>
  <c r="V363" i="1"/>
  <c r="H363" i="1"/>
  <c r="V362" i="1"/>
  <c r="H362" i="1"/>
  <c r="V361" i="1"/>
  <c r="H361" i="1"/>
  <c r="V360" i="1"/>
  <c r="H360" i="1"/>
  <c r="V359" i="1"/>
  <c r="H359" i="1"/>
  <c r="V358" i="1"/>
  <c r="H358" i="1"/>
  <c r="V357" i="1"/>
  <c r="H357" i="1"/>
  <c r="V356" i="1"/>
  <c r="H356" i="1"/>
  <c r="V355" i="1"/>
  <c r="H355" i="1"/>
  <c r="V354" i="1"/>
  <c r="H354" i="1"/>
  <c r="V353" i="1"/>
  <c r="H353" i="1"/>
  <c r="V352" i="1"/>
  <c r="H352" i="1"/>
  <c r="V351" i="1"/>
  <c r="H351" i="1"/>
  <c r="V350" i="1"/>
  <c r="H350" i="1"/>
  <c r="V349" i="1"/>
  <c r="H349" i="1"/>
  <c r="V348" i="1"/>
  <c r="H348" i="1"/>
  <c r="V347" i="1"/>
  <c r="H347" i="1"/>
  <c r="V346" i="1"/>
  <c r="H346" i="1"/>
  <c r="V345" i="1"/>
  <c r="H345" i="1"/>
  <c r="V344" i="1"/>
  <c r="H344" i="1"/>
  <c r="V343" i="1"/>
  <c r="H343" i="1"/>
  <c r="V342" i="1"/>
  <c r="H342" i="1"/>
  <c r="V341" i="1"/>
  <c r="H341" i="1"/>
  <c r="V340" i="1"/>
  <c r="H340" i="1"/>
  <c r="V339" i="1"/>
  <c r="H339" i="1"/>
  <c r="V338" i="1"/>
  <c r="H338" i="1"/>
  <c r="V337" i="1"/>
  <c r="H337" i="1"/>
  <c r="V336" i="1"/>
  <c r="H336" i="1"/>
  <c r="V335" i="1"/>
  <c r="H335" i="1"/>
  <c r="V334" i="1"/>
  <c r="H334" i="1"/>
  <c r="V333" i="1"/>
  <c r="H333" i="1"/>
  <c r="V332" i="1"/>
  <c r="H332" i="1"/>
  <c r="V331" i="1"/>
  <c r="H331" i="1"/>
  <c r="V330" i="1"/>
  <c r="H330" i="1"/>
  <c r="V329" i="1"/>
  <c r="H329" i="1"/>
  <c r="V328" i="1"/>
  <c r="H328" i="1"/>
  <c r="V327" i="1"/>
  <c r="H327" i="1"/>
  <c r="V326" i="1"/>
  <c r="H326" i="1"/>
  <c r="V325" i="1"/>
  <c r="H325" i="1"/>
  <c r="V324" i="1"/>
  <c r="H324" i="1"/>
  <c r="V323" i="1"/>
  <c r="H323" i="1"/>
  <c r="V322" i="1"/>
  <c r="H322" i="1"/>
  <c r="V321" i="1"/>
  <c r="H321" i="1"/>
  <c r="V320" i="1"/>
  <c r="H320" i="1"/>
  <c r="V319" i="1"/>
  <c r="H319" i="1"/>
  <c r="V318" i="1"/>
  <c r="H318" i="1"/>
  <c r="V317" i="1"/>
  <c r="H317" i="1"/>
  <c r="V316" i="1"/>
  <c r="H316" i="1"/>
  <c r="V315" i="1"/>
  <c r="H315" i="1"/>
  <c r="V314" i="1"/>
  <c r="H314" i="1"/>
  <c r="V313" i="1"/>
  <c r="H313" i="1"/>
  <c r="V312" i="1"/>
  <c r="H312" i="1"/>
  <c r="V311" i="1"/>
  <c r="H311" i="1"/>
  <c r="V310" i="1"/>
  <c r="H310" i="1"/>
  <c r="V309" i="1"/>
  <c r="H309" i="1"/>
  <c r="V308" i="1"/>
  <c r="H308" i="1"/>
  <c r="V307" i="1"/>
  <c r="H307" i="1"/>
  <c r="V306" i="1"/>
  <c r="H306" i="1"/>
  <c r="V305" i="1"/>
  <c r="H305" i="1"/>
  <c r="V304" i="1"/>
  <c r="H304" i="1"/>
  <c r="V303" i="1"/>
  <c r="H303" i="1"/>
  <c r="V302" i="1"/>
  <c r="H302" i="1"/>
  <c r="V301" i="1"/>
  <c r="H301" i="1"/>
  <c r="V300" i="1"/>
  <c r="H300" i="1"/>
  <c r="V299" i="1"/>
  <c r="H299" i="1"/>
  <c r="V298" i="1"/>
  <c r="H298" i="1"/>
  <c r="V297" i="1"/>
  <c r="H297" i="1"/>
  <c r="V296" i="1"/>
  <c r="H296" i="1"/>
  <c r="V295" i="1"/>
  <c r="H295" i="1"/>
  <c r="V294" i="1"/>
  <c r="H294" i="1"/>
  <c r="V293" i="1"/>
  <c r="H293" i="1"/>
  <c r="V292" i="1"/>
  <c r="H292" i="1"/>
  <c r="V291" i="1"/>
  <c r="H291" i="1"/>
  <c r="V290" i="1"/>
  <c r="H290" i="1"/>
  <c r="V289" i="1"/>
  <c r="H289" i="1"/>
  <c r="V288" i="1"/>
  <c r="H288" i="1"/>
  <c r="V287" i="1"/>
  <c r="H287" i="1"/>
  <c r="V286" i="1"/>
  <c r="H286" i="1"/>
  <c r="V285" i="1"/>
  <c r="H285" i="1"/>
  <c r="V284" i="1"/>
  <c r="H284" i="1"/>
  <c r="V283" i="1"/>
  <c r="H283" i="1"/>
  <c r="V282" i="1"/>
  <c r="H282" i="1"/>
  <c r="V281" i="1"/>
  <c r="H281" i="1"/>
  <c r="V280" i="1"/>
  <c r="H280" i="1"/>
  <c r="V279" i="1"/>
  <c r="H279" i="1"/>
  <c r="V278" i="1"/>
  <c r="H278" i="1"/>
  <c r="V277" i="1"/>
  <c r="H277" i="1"/>
  <c r="V276" i="1"/>
  <c r="H276" i="1"/>
  <c r="V275" i="1"/>
  <c r="H275" i="1"/>
  <c r="V274" i="1"/>
  <c r="H274" i="1"/>
  <c r="V273" i="1"/>
  <c r="H273" i="1"/>
  <c r="V272" i="1"/>
  <c r="H272" i="1"/>
  <c r="V271" i="1"/>
  <c r="H271" i="1"/>
  <c r="V270" i="1"/>
  <c r="H270" i="1"/>
  <c r="V269" i="1"/>
  <c r="H269" i="1"/>
  <c r="V268" i="1"/>
  <c r="H268" i="1"/>
  <c r="V267" i="1"/>
  <c r="H267" i="1"/>
  <c r="V266" i="1"/>
  <c r="H266" i="1"/>
  <c r="V265" i="1"/>
  <c r="H265" i="1"/>
  <c r="V264" i="1"/>
  <c r="H264" i="1"/>
  <c r="V263" i="1"/>
  <c r="H263" i="1"/>
  <c r="V262" i="1"/>
  <c r="H262" i="1"/>
  <c r="V261" i="1"/>
  <c r="H261" i="1"/>
  <c r="V260" i="1"/>
  <c r="H260" i="1"/>
  <c r="V259" i="1"/>
  <c r="H259" i="1"/>
  <c r="V258" i="1"/>
  <c r="H258" i="1"/>
  <c r="V257" i="1"/>
  <c r="H257" i="1"/>
  <c r="V256" i="1"/>
  <c r="H256" i="1"/>
  <c r="V255" i="1"/>
  <c r="H255" i="1"/>
  <c r="V254" i="1"/>
  <c r="H254" i="1"/>
  <c r="V253" i="1"/>
  <c r="H253" i="1"/>
  <c r="V252" i="1"/>
  <c r="H252" i="1"/>
  <c r="V251" i="1"/>
  <c r="H251" i="1"/>
  <c r="V250" i="1"/>
  <c r="H250" i="1"/>
  <c r="V249" i="1"/>
  <c r="H249" i="1"/>
  <c r="V248" i="1"/>
  <c r="H248" i="1"/>
  <c r="V247" i="1"/>
  <c r="H247" i="1"/>
  <c r="V246" i="1"/>
  <c r="H246" i="1"/>
  <c r="V245" i="1"/>
  <c r="H245" i="1"/>
  <c r="V244" i="1"/>
  <c r="H244" i="1"/>
  <c r="V243" i="1"/>
  <c r="H243" i="1"/>
  <c r="V242" i="1"/>
  <c r="H242" i="1"/>
  <c r="V241" i="1"/>
  <c r="H241" i="1"/>
  <c r="V240" i="1"/>
  <c r="H240" i="1"/>
  <c r="V239" i="1"/>
  <c r="H239" i="1"/>
  <c r="V238" i="1"/>
  <c r="H238" i="1"/>
  <c r="V237" i="1"/>
  <c r="H237" i="1"/>
  <c r="V236" i="1"/>
  <c r="H236" i="1"/>
  <c r="V235" i="1"/>
  <c r="H235" i="1"/>
  <c r="V234" i="1"/>
  <c r="H234" i="1"/>
  <c r="V233" i="1"/>
  <c r="H233" i="1"/>
  <c r="V232" i="1"/>
  <c r="H232" i="1"/>
  <c r="V231" i="1"/>
  <c r="H231" i="1"/>
  <c r="V230" i="1"/>
  <c r="H230" i="1"/>
  <c r="V229" i="1"/>
  <c r="H229" i="1"/>
  <c r="V228" i="1"/>
  <c r="H228" i="1"/>
  <c r="V227" i="1"/>
  <c r="H227" i="1"/>
  <c r="V226" i="1"/>
  <c r="H226" i="1"/>
  <c r="V225" i="1"/>
  <c r="H225" i="1"/>
  <c r="V224" i="1"/>
  <c r="H224" i="1"/>
  <c r="V223" i="1"/>
  <c r="H223" i="1"/>
  <c r="V222" i="1"/>
  <c r="H222" i="1"/>
  <c r="V221" i="1"/>
  <c r="H221" i="1"/>
  <c r="V220" i="1"/>
  <c r="H220" i="1"/>
  <c r="V219" i="1"/>
  <c r="H219" i="1"/>
  <c r="V218" i="1"/>
  <c r="H218" i="1"/>
  <c r="V217" i="1"/>
  <c r="H217" i="1"/>
  <c r="V216" i="1"/>
  <c r="H216" i="1"/>
  <c r="V215" i="1"/>
  <c r="H215" i="1"/>
  <c r="V214" i="1"/>
  <c r="H214" i="1"/>
  <c r="V213" i="1"/>
  <c r="H213" i="1"/>
  <c r="V212" i="1"/>
  <c r="H212" i="1"/>
  <c r="V211" i="1"/>
  <c r="H211" i="1"/>
  <c r="V210" i="1"/>
  <c r="H210" i="1"/>
  <c r="V209" i="1"/>
  <c r="H209" i="1"/>
  <c r="V208" i="1"/>
  <c r="H208" i="1"/>
  <c r="V207" i="1"/>
  <c r="H207" i="1"/>
  <c r="V206" i="1"/>
  <c r="H206" i="1"/>
  <c r="V205" i="1"/>
  <c r="H205" i="1"/>
  <c r="V204" i="1"/>
  <c r="H204" i="1"/>
  <c r="V203" i="1"/>
  <c r="H203" i="1"/>
  <c r="V202" i="1"/>
  <c r="H202" i="1"/>
  <c r="V201" i="1"/>
  <c r="H201" i="1"/>
  <c r="V200" i="1"/>
  <c r="H200" i="1"/>
  <c r="V199" i="1"/>
  <c r="H199" i="1"/>
  <c r="V198" i="1"/>
  <c r="H198" i="1"/>
  <c r="V197" i="1"/>
  <c r="H197" i="1"/>
  <c r="V196" i="1"/>
  <c r="H196" i="1"/>
  <c r="V195" i="1"/>
  <c r="H195" i="1"/>
  <c r="V194" i="1"/>
  <c r="H194" i="1"/>
  <c r="V193" i="1"/>
  <c r="H193" i="1"/>
  <c r="V192" i="1"/>
  <c r="H192" i="1"/>
  <c r="V191" i="1"/>
  <c r="H191" i="1"/>
  <c r="V190" i="1"/>
  <c r="H190" i="1"/>
  <c r="V189" i="1"/>
  <c r="H189" i="1"/>
  <c r="V188" i="1"/>
  <c r="H188" i="1"/>
  <c r="V187" i="1"/>
  <c r="H187" i="1"/>
  <c r="V186" i="1"/>
  <c r="H186" i="1"/>
  <c r="V185" i="1"/>
  <c r="H185" i="1"/>
  <c r="V184" i="1"/>
  <c r="H184" i="1"/>
  <c r="V183" i="1"/>
  <c r="H183" i="1"/>
  <c r="V182" i="1"/>
  <c r="H182" i="1"/>
  <c r="V181" i="1"/>
  <c r="H181" i="1"/>
  <c r="V180" i="1"/>
  <c r="H180" i="1"/>
  <c r="V179" i="1"/>
  <c r="H179" i="1"/>
  <c r="V178" i="1"/>
  <c r="H178" i="1"/>
  <c r="V177" i="1"/>
  <c r="H177" i="1"/>
  <c r="V176" i="1"/>
  <c r="H176" i="1"/>
  <c r="V175" i="1"/>
  <c r="H175" i="1"/>
  <c r="V174" i="1"/>
  <c r="H174" i="1"/>
  <c r="V173" i="1"/>
  <c r="H173" i="1"/>
  <c r="V172" i="1"/>
  <c r="H172" i="1"/>
  <c r="V171" i="1"/>
  <c r="H171" i="1"/>
  <c r="V170" i="1"/>
  <c r="H170" i="1"/>
  <c r="V169" i="1"/>
  <c r="H169" i="1"/>
  <c r="V168" i="1"/>
  <c r="H168" i="1"/>
  <c r="V167" i="1"/>
  <c r="H167" i="1"/>
  <c r="V166" i="1"/>
  <c r="H166" i="1"/>
  <c r="V165" i="1"/>
  <c r="H165" i="1"/>
  <c r="V164" i="1"/>
  <c r="H164" i="1"/>
  <c r="V163" i="1"/>
  <c r="H163" i="1"/>
  <c r="V162" i="1"/>
  <c r="H162" i="1"/>
  <c r="V161" i="1"/>
  <c r="H161" i="1"/>
  <c r="V160" i="1"/>
  <c r="H160" i="1"/>
  <c r="V159" i="1"/>
  <c r="H159" i="1"/>
  <c r="V158" i="1"/>
  <c r="H158" i="1"/>
  <c r="V157" i="1"/>
  <c r="H157" i="1"/>
  <c r="V156" i="1"/>
  <c r="H156" i="1"/>
  <c r="V155" i="1"/>
  <c r="H155" i="1"/>
  <c r="V154" i="1"/>
  <c r="H154" i="1"/>
  <c r="V153" i="1"/>
  <c r="H153" i="1"/>
  <c r="V152" i="1"/>
  <c r="H152" i="1"/>
  <c r="V151" i="1"/>
  <c r="H151" i="1"/>
  <c r="V150" i="1"/>
  <c r="H150" i="1"/>
  <c r="V149" i="1"/>
  <c r="H149" i="1"/>
  <c r="V148" i="1"/>
  <c r="H148" i="1"/>
  <c r="V147" i="1"/>
  <c r="H147" i="1"/>
  <c r="V146" i="1"/>
  <c r="H146" i="1"/>
  <c r="V145" i="1"/>
  <c r="H145" i="1"/>
  <c r="V144" i="1"/>
  <c r="H144" i="1"/>
  <c r="V143" i="1"/>
  <c r="H143" i="1"/>
  <c r="V142" i="1"/>
  <c r="H142" i="1"/>
  <c r="V141" i="1"/>
  <c r="H141" i="1"/>
  <c r="V140" i="1"/>
  <c r="H140" i="1"/>
  <c r="V139" i="1"/>
  <c r="H139" i="1"/>
  <c r="V138" i="1"/>
  <c r="H138" i="1"/>
  <c r="V137" i="1"/>
  <c r="H137" i="1"/>
  <c r="V136" i="1"/>
  <c r="H136" i="1"/>
  <c r="V135" i="1"/>
  <c r="H135" i="1"/>
  <c r="V134" i="1"/>
  <c r="H134" i="1"/>
  <c r="V133" i="1"/>
  <c r="H133" i="1"/>
  <c r="V132" i="1"/>
  <c r="H132" i="1"/>
  <c r="V131" i="1"/>
  <c r="H131" i="1"/>
  <c r="V130" i="1"/>
  <c r="H130" i="1"/>
  <c r="V129" i="1"/>
  <c r="H129" i="1"/>
  <c r="V128" i="1"/>
  <c r="H128" i="1"/>
  <c r="V127" i="1"/>
  <c r="H127" i="1"/>
  <c r="V126" i="1"/>
  <c r="H126" i="1"/>
  <c r="V125" i="1"/>
  <c r="H125" i="1"/>
  <c r="V124" i="1"/>
  <c r="H124" i="1"/>
  <c r="V123" i="1"/>
  <c r="H123" i="1"/>
  <c r="V122" i="1"/>
  <c r="H122" i="1"/>
  <c r="V121" i="1"/>
  <c r="H121" i="1"/>
  <c r="V120" i="1"/>
  <c r="H120" i="1"/>
  <c r="V119" i="1"/>
  <c r="H119" i="1"/>
  <c r="V118" i="1"/>
  <c r="H118" i="1"/>
  <c r="V117" i="1"/>
  <c r="H117" i="1"/>
  <c r="V116" i="1"/>
  <c r="H116" i="1"/>
  <c r="V115" i="1"/>
  <c r="H115" i="1"/>
  <c r="V114" i="1"/>
  <c r="H114" i="1"/>
  <c r="V113" i="1"/>
  <c r="H113" i="1"/>
  <c r="V112" i="1"/>
  <c r="H112" i="1"/>
  <c r="V111" i="1"/>
  <c r="H111" i="1"/>
  <c r="V110" i="1"/>
  <c r="H110" i="1"/>
  <c r="V109" i="1"/>
  <c r="H109" i="1"/>
  <c r="V108" i="1"/>
  <c r="H108" i="1"/>
  <c r="V107" i="1"/>
  <c r="H107" i="1"/>
  <c r="V106" i="1"/>
  <c r="H106" i="1"/>
  <c r="V105" i="1"/>
  <c r="H105" i="1"/>
  <c r="V104" i="1"/>
  <c r="H104" i="1"/>
  <c r="V103" i="1"/>
  <c r="H103" i="1"/>
  <c r="V102" i="1"/>
  <c r="H102" i="1"/>
  <c r="V101" i="1"/>
  <c r="H101" i="1"/>
  <c r="V100" i="1"/>
  <c r="H100" i="1"/>
  <c r="V99" i="1"/>
  <c r="H99" i="1"/>
  <c r="V98" i="1"/>
  <c r="H98" i="1"/>
  <c r="V97" i="1"/>
  <c r="H97" i="1"/>
  <c r="V96" i="1"/>
  <c r="H96" i="1"/>
  <c r="V95" i="1"/>
  <c r="H95" i="1"/>
  <c r="V94" i="1"/>
  <c r="H94" i="1"/>
  <c r="V93" i="1"/>
  <c r="H93" i="1"/>
  <c r="V92" i="1"/>
  <c r="H92" i="1"/>
  <c r="V91" i="1"/>
  <c r="H91" i="1"/>
  <c r="V90" i="1"/>
  <c r="H90" i="1"/>
  <c r="V89" i="1"/>
  <c r="H89" i="1"/>
  <c r="V88" i="1"/>
  <c r="H88" i="1"/>
  <c r="V87" i="1"/>
  <c r="H87" i="1"/>
  <c r="V86" i="1"/>
  <c r="H86" i="1"/>
  <c r="V85" i="1"/>
  <c r="H85" i="1"/>
  <c r="V84" i="1"/>
  <c r="H84" i="1"/>
  <c r="V83" i="1"/>
  <c r="H83" i="1"/>
  <c r="V82" i="1"/>
  <c r="H82" i="1"/>
  <c r="V81" i="1"/>
  <c r="H81" i="1"/>
  <c r="V80" i="1"/>
  <c r="H80" i="1"/>
  <c r="V79" i="1"/>
  <c r="H79" i="1"/>
  <c r="V78" i="1"/>
  <c r="H78" i="1"/>
  <c r="V77" i="1"/>
  <c r="H77" i="1"/>
  <c r="V76" i="1"/>
  <c r="H76" i="1"/>
  <c r="V75" i="1"/>
  <c r="H75" i="1"/>
  <c r="V74" i="1"/>
  <c r="H74" i="1"/>
  <c r="V73" i="1"/>
  <c r="H73" i="1"/>
  <c r="V72" i="1"/>
  <c r="H72" i="1"/>
  <c r="V71" i="1"/>
  <c r="H71" i="1"/>
  <c r="V70" i="1"/>
  <c r="H70" i="1"/>
  <c r="V69" i="1"/>
  <c r="H69" i="1"/>
  <c r="V68" i="1"/>
  <c r="H68" i="1"/>
  <c r="V67" i="1"/>
  <c r="H67" i="1"/>
  <c r="V66" i="1"/>
  <c r="H66" i="1"/>
  <c r="V65" i="1"/>
  <c r="H65" i="1"/>
  <c r="V64" i="1"/>
  <c r="H64" i="1"/>
  <c r="V63" i="1"/>
  <c r="H63" i="1"/>
  <c r="V62" i="1"/>
  <c r="H62" i="1"/>
  <c r="V61" i="1"/>
  <c r="H61" i="1"/>
  <c r="V60" i="1"/>
  <c r="H60" i="1"/>
  <c r="V59" i="1"/>
  <c r="H59" i="1"/>
  <c r="V58" i="1"/>
  <c r="H58" i="1"/>
  <c r="V57" i="1"/>
  <c r="H57" i="1"/>
  <c r="V56" i="1"/>
  <c r="H56" i="1"/>
  <c r="V55" i="1"/>
  <c r="H55" i="1"/>
  <c r="V54" i="1"/>
  <c r="H54" i="1"/>
  <c r="V53" i="1"/>
  <c r="H53" i="1"/>
  <c r="V52" i="1"/>
  <c r="H52" i="1"/>
  <c r="V51" i="1"/>
  <c r="H51" i="1"/>
  <c r="V50" i="1"/>
  <c r="H50" i="1"/>
  <c r="V49" i="1"/>
  <c r="H49" i="1"/>
  <c r="V48" i="1"/>
  <c r="H48" i="1"/>
  <c r="V47" i="1"/>
  <c r="H47" i="1"/>
  <c r="V46" i="1"/>
  <c r="H46" i="1"/>
  <c r="V45" i="1"/>
  <c r="H45" i="1"/>
  <c r="V44" i="1"/>
  <c r="H44" i="1"/>
  <c r="V43" i="1"/>
  <c r="H43" i="1"/>
  <c r="V42" i="1"/>
  <c r="H42" i="1"/>
  <c r="V41" i="1"/>
  <c r="H41" i="1"/>
  <c r="V40" i="1"/>
  <c r="H40" i="1"/>
  <c r="V39" i="1"/>
  <c r="H39" i="1"/>
  <c r="V38" i="1"/>
  <c r="H38" i="1"/>
  <c r="V37" i="1"/>
  <c r="H37" i="1"/>
  <c r="V36" i="1"/>
  <c r="H36" i="1"/>
  <c r="V35" i="1"/>
  <c r="H35" i="1"/>
  <c r="V34" i="1"/>
  <c r="H34" i="1"/>
  <c r="V33" i="1"/>
  <c r="H33" i="1"/>
  <c r="V32" i="1"/>
  <c r="H32" i="1"/>
  <c r="V31" i="1"/>
  <c r="H31" i="1"/>
  <c r="V30" i="1"/>
  <c r="H30" i="1"/>
  <c r="V29" i="1"/>
  <c r="H29" i="1"/>
  <c r="V28" i="1"/>
  <c r="H28" i="1"/>
  <c r="V27" i="1"/>
  <c r="H27" i="1"/>
  <c r="V26" i="1"/>
  <c r="H26" i="1"/>
  <c r="V25" i="1"/>
  <c r="H25" i="1"/>
  <c r="V24" i="1"/>
  <c r="H24" i="1"/>
  <c r="V23" i="1"/>
  <c r="H23" i="1"/>
  <c r="V22" i="1"/>
  <c r="H22" i="1"/>
  <c r="V21" i="1"/>
  <c r="H21" i="1"/>
  <c r="V20" i="1"/>
  <c r="H20" i="1"/>
  <c r="V19" i="1"/>
  <c r="H19" i="1"/>
  <c r="V18" i="1"/>
  <c r="H18" i="1"/>
  <c r="V17" i="1"/>
  <c r="H17" i="1"/>
  <c r="V16" i="1"/>
  <c r="H16" i="1"/>
  <c r="V15" i="1"/>
  <c r="H15" i="1"/>
  <c r="V14" i="1"/>
  <c r="H14" i="1"/>
  <c r="V13" i="1"/>
  <c r="H13" i="1"/>
  <c r="V12" i="1"/>
  <c r="H12" i="1"/>
  <c r="V11" i="1"/>
  <c r="H11" i="1"/>
  <c r="V10" i="1"/>
  <c r="H10" i="1"/>
  <c r="V9" i="1"/>
  <c r="H9" i="1"/>
  <c r="V8" i="1"/>
  <c r="H8" i="1"/>
  <c r="V7" i="1"/>
  <c r="H7" i="1"/>
  <c r="V6" i="1"/>
  <c r="H6" i="1"/>
  <c r="V5" i="1"/>
  <c r="H5" i="1"/>
  <c r="V4" i="1"/>
  <c r="H4" i="1"/>
  <c r="V3" i="1"/>
  <c r="H3" i="1"/>
  <c r="V2" i="1"/>
  <c r="H2" i="1"/>
  <c r="AI666" i="2"/>
  <c r="I666" i="2"/>
  <c r="O666" i="2"/>
  <c r="N666" i="2"/>
  <c r="M666" i="2"/>
  <c r="AI665" i="2"/>
  <c r="AN665" i="2"/>
  <c r="I665" i="2"/>
  <c r="O665" i="2"/>
  <c r="N665" i="2"/>
  <c r="M665" i="2"/>
  <c r="AI664" i="2"/>
  <c r="I664" i="2"/>
  <c r="O664" i="2"/>
  <c r="N664" i="2"/>
  <c r="M664" i="2"/>
  <c r="AI663" i="2"/>
  <c r="I663" i="2"/>
  <c r="O663" i="2"/>
  <c r="N663" i="2"/>
  <c r="M663" i="2"/>
  <c r="AI662" i="2"/>
  <c r="I662" i="2"/>
  <c r="O662" i="2"/>
  <c r="N662" i="2"/>
  <c r="M662" i="2"/>
  <c r="AI661" i="2"/>
  <c r="I661" i="2"/>
  <c r="O661" i="2"/>
  <c r="N661" i="2"/>
  <c r="M661" i="2"/>
  <c r="AI660" i="2"/>
  <c r="I660" i="2"/>
  <c r="O660" i="2"/>
  <c r="N660" i="2"/>
  <c r="M660" i="2"/>
  <c r="AI659" i="2"/>
  <c r="I659" i="2"/>
  <c r="O659" i="2"/>
  <c r="N659" i="2"/>
  <c r="M659" i="2"/>
  <c r="AI658" i="2"/>
  <c r="I658" i="2"/>
  <c r="O658" i="2"/>
  <c r="N658" i="2"/>
  <c r="M658" i="2"/>
  <c r="AI657" i="2"/>
  <c r="I657" i="2"/>
  <c r="O657" i="2"/>
  <c r="N657" i="2"/>
  <c r="M657" i="2"/>
  <c r="AI656" i="2"/>
  <c r="I656" i="2"/>
  <c r="O656" i="2"/>
  <c r="N656" i="2"/>
  <c r="M656" i="2"/>
  <c r="AI655" i="2"/>
  <c r="I655" i="2"/>
  <c r="O655" i="2"/>
  <c r="N655" i="2"/>
  <c r="M655" i="2"/>
  <c r="AI654" i="2"/>
  <c r="I654" i="2"/>
  <c r="O654" i="2"/>
  <c r="N654" i="2"/>
  <c r="M654" i="2"/>
  <c r="AI653" i="2"/>
  <c r="I653" i="2"/>
  <c r="O653" i="2"/>
  <c r="N653" i="2"/>
  <c r="M653" i="2"/>
  <c r="AI652" i="2"/>
  <c r="I652" i="2"/>
  <c r="O652" i="2"/>
  <c r="N652" i="2"/>
  <c r="M652" i="2"/>
  <c r="AI651" i="2"/>
  <c r="AI481" i="2"/>
  <c r="AI482" i="2"/>
  <c r="AI483" i="2"/>
  <c r="AI484" i="2"/>
  <c r="AI485" i="2"/>
  <c r="AI486" i="2"/>
  <c r="AI487" i="2"/>
  <c r="AI488" i="2"/>
  <c r="AI489" i="2"/>
  <c r="AI490" i="2"/>
  <c r="AI491" i="2"/>
  <c r="AI492" i="2"/>
  <c r="AI493" i="2"/>
  <c r="AI494" i="2"/>
  <c r="AI495" i="2"/>
  <c r="AI496" i="2"/>
  <c r="AI497" i="2"/>
  <c r="AI498" i="2"/>
  <c r="AI499" i="2"/>
  <c r="AI500" i="2"/>
  <c r="AI644" i="2"/>
  <c r="AI645" i="2"/>
  <c r="AI646" i="2"/>
  <c r="AI647" i="2"/>
  <c r="AI648" i="2"/>
  <c r="AI649" i="2"/>
  <c r="AI650" i="2"/>
  <c r="AZ46" i="2"/>
  <c r="I651" i="2"/>
  <c r="O651" i="2"/>
  <c r="N651" i="2"/>
  <c r="M651" i="2"/>
  <c r="I650" i="2"/>
  <c r="O650" i="2"/>
  <c r="N650" i="2"/>
  <c r="M650" i="2"/>
  <c r="I649" i="2"/>
  <c r="O649" i="2"/>
  <c r="N649" i="2"/>
  <c r="M649" i="2"/>
  <c r="I648" i="2"/>
  <c r="O648" i="2"/>
  <c r="N648" i="2"/>
  <c r="M648" i="2"/>
  <c r="I647" i="2"/>
  <c r="O647" i="2"/>
  <c r="N647" i="2"/>
  <c r="M647" i="2"/>
  <c r="I646" i="2"/>
  <c r="O646" i="2"/>
  <c r="N646" i="2"/>
  <c r="M646" i="2"/>
  <c r="AN645" i="2"/>
  <c r="I645" i="2"/>
  <c r="O645" i="2"/>
  <c r="N645" i="2"/>
  <c r="M645" i="2"/>
  <c r="I644" i="2"/>
  <c r="O644" i="2"/>
  <c r="N644" i="2"/>
  <c r="M644" i="2"/>
  <c r="AI643" i="2"/>
  <c r="AN643" i="2"/>
  <c r="I643" i="2"/>
  <c r="O643" i="2"/>
  <c r="N643" i="2"/>
  <c r="M643" i="2"/>
  <c r="AI642" i="2"/>
  <c r="I642" i="2"/>
  <c r="O642" i="2"/>
  <c r="N642" i="2"/>
  <c r="M642" i="2"/>
  <c r="AI641" i="2"/>
  <c r="I641" i="2"/>
  <c r="O641" i="2"/>
  <c r="N641" i="2"/>
  <c r="M641" i="2"/>
  <c r="AI640" i="2"/>
  <c r="I640" i="2"/>
  <c r="O640" i="2"/>
  <c r="N640" i="2"/>
  <c r="M640" i="2"/>
  <c r="AI639" i="2"/>
  <c r="I639" i="2"/>
  <c r="O639" i="2"/>
  <c r="N639" i="2"/>
  <c r="M639" i="2"/>
  <c r="AI638" i="2"/>
  <c r="I638" i="2"/>
  <c r="O638" i="2"/>
  <c r="N638" i="2"/>
  <c r="M638" i="2"/>
  <c r="AI637" i="2"/>
  <c r="AN637" i="2"/>
  <c r="I637" i="2"/>
  <c r="O637" i="2"/>
  <c r="N637" i="2"/>
  <c r="M637" i="2"/>
  <c r="AI636" i="2"/>
  <c r="I636" i="2"/>
  <c r="O636" i="2"/>
  <c r="N636" i="2"/>
  <c r="M636" i="2"/>
  <c r="AI635" i="2"/>
  <c r="AN635" i="2"/>
  <c r="I635" i="2"/>
  <c r="O635" i="2"/>
  <c r="N635" i="2"/>
  <c r="M635" i="2"/>
  <c r="AI634" i="2"/>
  <c r="I634" i="2"/>
  <c r="O634" i="2"/>
  <c r="N634" i="2"/>
  <c r="M634" i="2"/>
  <c r="AI633" i="2"/>
  <c r="I633" i="2"/>
  <c r="O633" i="2"/>
  <c r="N633" i="2"/>
  <c r="M633" i="2"/>
  <c r="AI632" i="2"/>
  <c r="I632" i="2"/>
  <c r="O632" i="2"/>
  <c r="N632" i="2"/>
  <c r="M632" i="2"/>
  <c r="AI631" i="2"/>
  <c r="I631" i="2"/>
  <c r="O631" i="2"/>
  <c r="N631" i="2"/>
  <c r="M631" i="2"/>
  <c r="AI630" i="2"/>
  <c r="I630" i="2"/>
  <c r="O630" i="2"/>
  <c r="N630" i="2"/>
  <c r="M630" i="2"/>
  <c r="AI629" i="2"/>
  <c r="AN629" i="2"/>
  <c r="I629" i="2"/>
  <c r="O629" i="2"/>
  <c r="N629" i="2"/>
  <c r="M629" i="2"/>
  <c r="AI628" i="2"/>
  <c r="I628" i="2"/>
  <c r="O628" i="2"/>
  <c r="N628" i="2"/>
  <c r="M628" i="2"/>
  <c r="AI627" i="2"/>
  <c r="AN627" i="2"/>
  <c r="I627" i="2"/>
  <c r="O627" i="2"/>
  <c r="N627" i="2"/>
  <c r="M627" i="2"/>
  <c r="AI626" i="2"/>
  <c r="I626" i="2"/>
  <c r="O626" i="2"/>
  <c r="N626" i="2"/>
  <c r="M626" i="2"/>
  <c r="AI625" i="2"/>
  <c r="I625" i="2"/>
  <c r="O625" i="2"/>
  <c r="N625" i="2"/>
  <c r="M625" i="2"/>
  <c r="AI624" i="2"/>
  <c r="I624" i="2"/>
  <c r="O624" i="2"/>
  <c r="N624" i="2"/>
  <c r="M624" i="2"/>
  <c r="AI623" i="2"/>
  <c r="I623" i="2"/>
  <c r="O623" i="2"/>
  <c r="N623" i="2"/>
  <c r="M623" i="2"/>
  <c r="AI622" i="2"/>
  <c r="I622" i="2"/>
  <c r="O622" i="2"/>
  <c r="N622" i="2"/>
  <c r="M622" i="2"/>
  <c r="AI621" i="2"/>
  <c r="AN621" i="2"/>
  <c r="I621" i="2"/>
  <c r="O621" i="2"/>
  <c r="N621" i="2"/>
  <c r="M621" i="2"/>
  <c r="AI620" i="2"/>
  <c r="I620" i="2"/>
  <c r="O620" i="2"/>
  <c r="N620" i="2"/>
  <c r="M620" i="2"/>
  <c r="AI619" i="2"/>
  <c r="AN619" i="2"/>
  <c r="I619" i="2"/>
  <c r="O619" i="2"/>
  <c r="N619" i="2"/>
  <c r="M619" i="2"/>
  <c r="AI618" i="2"/>
  <c r="I618" i="2"/>
  <c r="O618" i="2"/>
  <c r="N618" i="2"/>
  <c r="M618" i="2"/>
  <c r="AI617" i="2"/>
  <c r="I617" i="2"/>
  <c r="O617" i="2"/>
  <c r="N617" i="2"/>
  <c r="M617" i="2"/>
  <c r="AI616" i="2"/>
  <c r="I616" i="2"/>
  <c r="O616" i="2"/>
  <c r="N616" i="2"/>
  <c r="M616" i="2"/>
  <c r="AI615" i="2"/>
  <c r="I615" i="2"/>
  <c r="O615" i="2"/>
  <c r="N615" i="2"/>
  <c r="M615" i="2"/>
  <c r="AI614" i="2"/>
  <c r="I614" i="2"/>
  <c r="O614" i="2"/>
  <c r="N614" i="2"/>
  <c r="M614" i="2"/>
  <c r="AI613" i="2"/>
  <c r="AN613" i="2"/>
  <c r="I613" i="2"/>
  <c r="O613" i="2"/>
  <c r="N613" i="2"/>
  <c r="M613" i="2"/>
  <c r="AI612" i="2"/>
  <c r="I612" i="2"/>
  <c r="O612" i="2"/>
  <c r="N612" i="2"/>
  <c r="M612" i="2"/>
  <c r="AI611" i="2"/>
  <c r="AN611" i="2"/>
  <c r="I611" i="2"/>
  <c r="O611" i="2"/>
  <c r="N611" i="2"/>
  <c r="M611" i="2"/>
  <c r="AI610" i="2"/>
  <c r="I610" i="2"/>
  <c r="O610" i="2"/>
  <c r="N610" i="2"/>
  <c r="M610" i="2"/>
  <c r="AI609" i="2"/>
  <c r="I609" i="2"/>
  <c r="O609" i="2"/>
  <c r="N609" i="2"/>
  <c r="M609" i="2"/>
  <c r="AI608" i="2"/>
  <c r="I608" i="2"/>
  <c r="O608" i="2"/>
  <c r="N608" i="2"/>
  <c r="M608" i="2"/>
  <c r="AI607" i="2"/>
  <c r="I607" i="2"/>
  <c r="O607" i="2"/>
  <c r="N607" i="2"/>
  <c r="M607" i="2"/>
  <c r="AI606" i="2"/>
  <c r="I606" i="2"/>
  <c r="O606" i="2"/>
  <c r="N606" i="2"/>
  <c r="M606" i="2"/>
  <c r="AI605" i="2"/>
  <c r="AN605" i="2"/>
  <c r="I605" i="2"/>
  <c r="O605" i="2"/>
  <c r="N605" i="2"/>
  <c r="M605" i="2"/>
  <c r="AI604" i="2"/>
  <c r="I604" i="2"/>
  <c r="O604" i="2"/>
  <c r="N604" i="2"/>
  <c r="M604" i="2"/>
  <c r="AI603" i="2"/>
  <c r="AN603" i="2"/>
  <c r="I603" i="2"/>
  <c r="O603" i="2"/>
  <c r="N603" i="2"/>
  <c r="M603" i="2"/>
  <c r="AI602" i="2"/>
  <c r="I602" i="2"/>
  <c r="O602" i="2"/>
  <c r="N602" i="2"/>
  <c r="M602" i="2"/>
  <c r="AI601" i="2"/>
  <c r="I601" i="2"/>
  <c r="O601" i="2"/>
  <c r="N601" i="2"/>
  <c r="M601" i="2"/>
  <c r="AI600" i="2"/>
  <c r="AO600" i="2"/>
  <c r="AN600" i="2"/>
  <c r="AM600" i="2"/>
  <c r="I600" i="2"/>
  <c r="M600" i="2"/>
  <c r="AI599" i="2"/>
  <c r="AO599" i="2"/>
  <c r="AN599" i="2"/>
  <c r="AM599" i="2"/>
  <c r="I599" i="2"/>
  <c r="AI598" i="2"/>
  <c r="AO598" i="2"/>
  <c r="I598" i="2"/>
  <c r="O598" i="2"/>
  <c r="AI597" i="2"/>
  <c r="AO597" i="2"/>
  <c r="AN597" i="2"/>
  <c r="AM597" i="2"/>
  <c r="I597" i="2"/>
  <c r="O597" i="2"/>
  <c r="N597" i="2"/>
  <c r="AI596" i="2"/>
  <c r="AN596" i="2"/>
  <c r="I596" i="2"/>
  <c r="O596" i="2"/>
  <c r="N596" i="2"/>
  <c r="M596" i="2"/>
  <c r="AI595" i="2"/>
  <c r="I595" i="2"/>
  <c r="O595" i="2"/>
  <c r="N595" i="2"/>
  <c r="M595" i="2"/>
  <c r="AI594" i="2"/>
  <c r="AM594" i="2"/>
  <c r="AI593" i="2"/>
  <c r="AM593" i="2"/>
  <c r="AI592" i="2"/>
  <c r="AO592" i="2"/>
  <c r="AN592" i="2"/>
  <c r="AM592" i="2"/>
  <c r="AI591" i="2"/>
  <c r="AO591" i="2"/>
  <c r="AN591" i="2"/>
  <c r="AM591" i="2"/>
  <c r="AI590" i="2"/>
  <c r="AI589" i="2"/>
  <c r="AO589" i="2"/>
  <c r="AN589" i="2"/>
  <c r="AM589" i="2"/>
  <c r="AI588" i="2"/>
  <c r="AI587" i="2"/>
  <c r="AI586" i="2"/>
  <c r="AI585" i="2"/>
  <c r="AI584" i="2"/>
  <c r="AM584" i="2"/>
  <c r="AI583" i="2"/>
  <c r="AI582" i="2"/>
  <c r="AI581" i="2"/>
  <c r="AI580" i="2"/>
  <c r="AI579" i="2"/>
  <c r="AI578" i="2"/>
  <c r="AI577" i="2"/>
  <c r="AI576" i="2"/>
  <c r="AM576" i="2"/>
  <c r="AI575" i="2"/>
  <c r="AI574" i="2"/>
  <c r="AI573" i="2"/>
  <c r="AI572" i="2"/>
  <c r="AM572" i="2"/>
  <c r="AI571" i="2"/>
  <c r="AI570" i="2"/>
  <c r="I570" i="2"/>
  <c r="O570" i="2"/>
  <c r="N570" i="2"/>
  <c r="M570" i="2"/>
  <c r="AI569" i="2"/>
  <c r="I569" i="2"/>
  <c r="O569" i="2"/>
  <c r="N569" i="2"/>
  <c r="M569" i="2"/>
  <c r="AI568" i="2"/>
  <c r="I568" i="2"/>
  <c r="O568" i="2"/>
  <c r="N568" i="2"/>
  <c r="M568" i="2"/>
  <c r="AI567" i="2"/>
  <c r="I567" i="2"/>
  <c r="O567" i="2"/>
  <c r="N567" i="2"/>
  <c r="M567" i="2"/>
  <c r="AI566" i="2"/>
  <c r="I566" i="2"/>
  <c r="O566" i="2"/>
  <c r="N566" i="2"/>
  <c r="M566" i="2"/>
  <c r="AI565" i="2"/>
  <c r="I565" i="2"/>
  <c r="O565" i="2"/>
  <c r="N565" i="2"/>
  <c r="M565" i="2"/>
  <c r="AI564" i="2"/>
  <c r="I564" i="2"/>
  <c r="O564" i="2"/>
  <c r="N564" i="2"/>
  <c r="M564" i="2"/>
  <c r="AI563" i="2"/>
  <c r="I563" i="2"/>
  <c r="O563" i="2"/>
  <c r="N563" i="2"/>
  <c r="M563" i="2"/>
  <c r="AI562" i="2"/>
  <c r="I562" i="2"/>
  <c r="O562" i="2"/>
  <c r="N562" i="2"/>
  <c r="M562" i="2"/>
  <c r="AI561" i="2"/>
  <c r="I561" i="2"/>
  <c r="O561" i="2"/>
  <c r="N561" i="2"/>
  <c r="M561" i="2"/>
  <c r="AI560" i="2"/>
  <c r="AM560" i="2"/>
  <c r="I560" i="2"/>
  <c r="O560" i="2"/>
  <c r="N560" i="2"/>
  <c r="M560" i="2"/>
  <c r="AI559" i="2"/>
  <c r="I559" i="2"/>
  <c r="O559" i="2"/>
  <c r="N559" i="2"/>
  <c r="M559" i="2"/>
  <c r="AI558" i="2"/>
  <c r="I558" i="2"/>
  <c r="O558" i="2"/>
  <c r="N558" i="2"/>
  <c r="M558" i="2"/>
  <c r="AI557" i="2"/>
  <c r="I557" i="2"/>
  <c r="O557" i="2"/>
  <c r="N557" i="2"/>
  <c r="M557" i="2"/>
  <c r="AI556" i="2"/>
  <c r="I556" i="2"/>
  <c r="O556" i="2"/>
  <c r="N556" i="2"/>
  <c r="M556" i="2"/>
  <c r="AI555" i="2"/>
  <c r="I555" i="2"/>
  <c r="O555" i="2"/>
  <c r="N555" i="2"/>
  <c r="M555" i="2"/>
  <c r="AI554" i="2"/>
  <c r="I554" i="2"/>
  <c r="O554" i="2"/>
  <c r="N554" i="2"/>
  <c r="M554" i="2"/>
  <c r="AI553" i="2"/>
  <c r="I553" i="2"/>
  <c r="O553" i="2"/>
  <c r="N553" i="2"/>
  <c r="M553" i="2"/>
  <c r="AI552" i="2"/>
  <c r="AM552" i="2"/>
  <c r="I552" i="2"/>
  <c r="O552" i="2"/>
  <c r="N552" i="2"/>
  <c r="M552" i="2"/>
  <c r="AI551" i="2"/>
  <c r="I551" i="2"/>
  <c r="O551" i="2"/>
  <c r="N551" i="2"/>
  <c r="M551" i="2"/>
  <c r="AI550" i="2"/>
  <c r="I550" i="2"/>
  <c r="O550" i="2"/>
  <c r="N550" i="2"/>
  <c r="M550" i="2"/>
  <c r="AI549" i="2"/>
  <c r="I549" i="2"/>
  <c r="O549" i="2"/>
  <c r="N549" i="2"/>
  <c r="M549" i="2"/>
  <c r="AI548" i="2"/>
  <c r="AM548" i="2"/>
  <c r="I548" i="2"/>
  <c r="O548" i="2"/>
  <c r="N548" i="2"/>
  <c r="M548" i="2"/>
  <c r="AI547" i="2"/>
  <c r="I547" i="2"/>
  <c r="O547" i="2"/>
  <c r="N547" i="2"/>
  <c r="M547" i="2"/>
  <c r="AI546" i="2"/>
  <c r="I546" i="2"/>
  <c r="O546" i="2"/>
  <c r="N546" i="2"/>
  <c r="M546" i="2"/>
  <c r="AI545" i="2"/>
  <c r="I545" i="2"/>
  <c r="O545" i="2"/>
  <c r="N545" i="2"/>
  <c r="M545" i="2"/>
  <c r="AI544" i="2"/>
  <c r="AM544" i="2"/>
  <c r="I544" i="2"/>
  <c r="O544" i="2"/>
  <c r="N544" i="2"/>
  <c r="M544" i="2"/>
  <c r="AI543" i="2"/>
  <c r="I543" i="2"/>
  <c r="O543" i="2"/>
  <c r="N543" i="2"/>
  <c r="M543" i="2"/>
  <c r="AI542" i="2"/>
  <c r="I542" i="2"/>
  <c r="O542" i="2"/>
  <c r="N542" i="2"/>
  <c r="M542" i="2"/>
  <c r="AI541" i="2"/>
  <c r="I541" i="2"/>
  <c r="O541" i="2"/>
  <c r="N541" i="2"/>
  <c r="M541" i="2"/>
  <c r="AI540" i="2"/>
  <c r="AM540" i="2"/>
  <c r="I540" i="2"/>
  <c r="O540" i="2"/>
  <c r="N540" i="2"/>
  <c r="M540" i="2"/>
  <c r="AI539" i="2"/>
  <c r="I539" i="2"/>
  <c r="O539" i="2"/>
  <c r="N539" i="2"/>
  <c r="M539" i="2"/>
  <c r="AI538" i="2"/>
  <c r="I538" i="2"/>
  <c r="O538" i="2"/>
  <c r="N538" i="2"/>
  <c r="M538" i="2"/>
  <c r="AI537" i="2"/>
  <c r="I537" i="2"/>
  <c r="O537" i="2"/>
  <c r="N537" i="2"/>
  <c r="M537" i="2"/>
  <c r="AI536" i="2"/>
  <c r="I536" i="2"/>
  <c r="O536" i="2"/>
  <c r="N536" i="2"/>
  <c r="M536" i="2"/>
  <c r="AI535" i="2"/>
  <c r="I535" i="2"/>
  <c r="O535" i="2"/>
  <c r="N535" i="2"/>
  <c r="M535" i="2"/>
  <c r="AI534" i="2"/>
  <c r="I534" i="2"/>
  <c r="O534" i="2"/>
  <c r="N534" i="2"/>
  <c r="M534" i="2"/>
  <c r="AI533" i="2"/>
  <c r="I533" i="2"/>
  <c r="O533" i="2"/>
  <c r="N533" i="2"/>
  <c r="M533" i="2"/>
  <c r="AI532" i="2"/>
  <c r="I532" i="2"/>
  <c r="O532" i="2"/>
  <c r="N532" i="2"/>
  <c r="M532" i="2"/>
  <c r="AI531" i="2"/>
  <c r="I531" i="2"/>
  <c r="O531" i="2"/>
  <c r="N531" i="2"/>
  <c r="M531" i="2"/>
  <c r="AI530" i="2"/>
  <c r="I530" i="2"/>
  <c r="O530" i="2"/>
  <c r="N530" i="2"/>
  <c r="M530" i="2"/>
  <c r="AI529" i="2"/>
  <c r="I529" i="2"/>
  <c r="O529" i="2"/>
  <c r="N529" i="2"/>
  <c r="M529" i="2"/>
  <c r="AI528" i="2"/>
  <c r="AN528" i="2"/>
  <c r="AM528" i="2"/>
  <c r="AO528" i="2"/>
  <c r="I528" i="2"/>
  <c r="O528" i="2"/>
  <c r="N528" i="2"/>
  <c r="M528" i="2"/>
  <c r="AI527" i="2"/>
  <c r="AN527" i="2"/>
  <c r="AO527" i="2"/>
  <c r="I527" i="2"/>
  <c r="O527" i="2"/>
  <c r="N527" i="2"/>
  <c r="M527" i="2"/>
  <c r="AI526" i="2"/>
  <c r="I526" i="2"/>
  <c r="O526" i="2"/>
  <c r="N526" i="2"/>
  <c r="M526" i="2"/>
  <c r="AI525" i="2"/>
  <c r="AN525" i="2"/>
  <c r="I525" i="2"/>
  <c r="O525" i="2"/>
  <c r="N525" i="2"/>
  <c r="M525" i="2"/>
  <c r="AI524" i="2"/>
  <c r="AN524" i="2"/>
  <c r="AM524" i="2"/>
  <c r="AO524" i="2"/>
  <c r="I524" i="2"/>
  <c r="O524" i="2"/>
  <c r="N524" i="2"/>
  <c r="M524" i="2"/>
  <c r="AI523" i="2"/>
  <c r="AN523" i="2"/>
  <c r="I523" i="2"/>
  <c r="O523" i="2"/>
  <c r="N523" i="2"/>
  <c r="M523" i="2"/>
  <c r="AI522" i="2"/>
  <c r="AM522" i="2"/>
  <c r="AO522" i="2"/>
  <c r="I522" i="2"/>
  <c r="O522" i="2"/>
  <c r="N522" i="2"/>
  <c r="M522" i="2"/>
  <c r="AI521" i="2"/>
  <c r="AO521" i="2"/>
  <c r="AM521" i="2"/>
  <c r="AN521" i="2"/>
  <c r="I521" i="2"/>
  <c r="O521" i="2"/>
  <c r="N521" i="2"/>
  <c r="M521" i="2"/>
  <c r="AI520" i="2"/>
  <c r="AO520" i="2"/>
  <c r="AM520" i="2"/>
  <c r="AN520" i="2"/>
  <c r="I520" i="2"/>
  <c r="O520" i="2"/>
  <c r="N520" i="2"/>
  <c r="M520" i="2"/>
  <c r="AI519" i="2"/>
  <c r="AO519" i="2"/>
  <c r="AM519" i="2"/>
  <c r="AN519" i="2"/>
  <c r="I519" i="2"/>
  <c r="O519" i="2"/>
  <c r="N519" i="2"/>
  <c r="M519" i="2"/>
  <c r="AI518" i="2"/>
  <c r="AO518" i="2"/>
  <c r="AM518" i="2"/>
  <c r="AN518" i="2"/>
  <c r="I518" i="2"/>
  <c r="O518" i="2"/>
  <c r="N518" i="2"/>
  <c r="M518" i="2"/>
  <c r="AI517" i="2"/>
  <c r="AO517" i="2"/>
  <c r="AM517" i="2"/>
  <c r="AN517" i="2"/>
  <c r="I517" i="2"/>
  <c r="O517" i="2"/>
  <c r="N517" i="2"/>
  <c r="M517" i="2"/>
  <c r="AI516" i="2"/>
  <c r="AO516" i="2"/>
  <c r="AM516" i="2"/>
  <c r="AN516" i="2"/>
  <c r="I516" i="2"/>
  <c r="O516" i="2"/>
  <c r="N516" i="2"/>
  <c r="M516" i="2"/>
  <c r="AI515" i="2"/>
  <c r="AO515" i="2"/>
  <c r="AM515" i="2"/>
  <c r="AN515" i="2"/>
  <c r="I515" i="2"/>
  <c r="O515" i="2"/>
  <c r="N515" i="2"/>
  <c r="M515" i="2"/>
  <c r="AI514" i="2"/>
  <c r="AO514" i="2"/>
  <c r="AM514" i="2"/>
  <c r="AN514" i="2"/>
  <c r="I514" i="2"/>
  <c r="O514" i="2"/>
  <c r="N514" i="2"/>
  <c r="M514" i="2"/>
  <c r="AI513" i="2"/>
  <c r="AO513" i="2"/>
  <c r="AM513" i="2"/>
  <c r="AN513" i="2"/>
  <c r="I513" i="2"/>
  <c r="O513" i="2"/>
  <c r="N513" i="2"/>
  <c r="M513" i="2"/>
  <c r="AI512" i="2"/>
  <c r="AO512" i="2"/>
  <c r="AM512" i="2"/>
  <c r="AN512" i="2"/>
  <c r="I512" i="2"/>
  <c r="O512" i="2"/>
  <c r="N512" i="2"/>
  <c r="M512" i="2"/>
  <c r="AI511" i="2"/>
  <c r="AO511" i="2"/>
  <c r="AM511" i="2"/>
  <c r="AN511" i="2"/>
  <c r="I511" i="2"/>
  <c r="O511" i="2"/>
  <c r="N511" i="2"/>
  <c r="M511" i="2"/>
  <c r="AI510" i="2"/>
  <c r="AO510" i="2"/>
  <c r="AM510" i="2"/>
  <c r="AN510" i="2"/>
  <c r="I510" i="2"/>
  <c r="O510" i="2"/>
  <c r="N510" i="2"/>
  <c r="M510" i="2"/>
  <c r="AI509" i="2"/>
  <c r="AO509" i="2"/>
  <c r="AM509" i="2"/>
  <c r="AN509" i="2"/>
  <c r="I509" i="2"/>
  <c r="O509" i="2"/>
  <c r="N509" i="2"/>
  <c r="M509" i="2"/>
  <c r="AI508" i="2"/>
  <c r="AO508" i="2"/>
  <c r="AM508" i="2"/>
  <c r="AN508" i="2"/>
  <c r="I508" i="2"/>
  <c r="O508" i="2"/>
  <c r="N508" i="2"/>
  <c r="M508" i="2"/>
  <c r="AI507" i="2"/>
  <c r="AO507" i="2"/>
  <c r="AM507" i="2"/>
  <c r="AN507" i="2"/>
  <c r="I507" i="2"/>
  <c r="O507" i="2"/>
  <c r="N507" i="2"/>
  <c r="M507" i="2"/>
  <c r="AI506" i="2"/>
  <c r="AO506" i="2"/>
  <c r="AM506" i="2"/>
  <c r="AN506" i="2"/>
  <c r="I506" i="2"/>
  <c r="O506" i="2"/>
  <c r="N506" i="2"/>
  <c r="M506" i="2"/>
  <c r="AI505" i="2"/>
  <c r="AO505" i="2"/>
  <c r="AM505" i="2"/>
  <c r="AN505" i="2"/>
  <c r="I505" i="2"/>
  <c r="O505" i="2"/>
  <c r="N505" i="2"/>
  <c r="M505" i="2"/>
  <c r="AI504" i="2"/>
  <c r="AO504" i="2"/>
  <c r="AM504" i="2"/>
  <c r="AN504" i="2"/>
  <c r="I504" i="2"/>
  <c r="O504" i="2"/>
  <c r="N504" i="2"/>
  <c r="M504" i="2"/>
  <c r="AI503" i="2"/>
  <c r="AO503" i="2"/>
  <c r="AM503" i="2"/>
  <c r="AN503" i="2"/>
  <c r="I503" i="2"/>
  <c r="O503" i="2"/>
  <c r="N503" i="2"/>
  <c r="M503" i="2"/>
  <c r="AI502" i="2"/>
  <c r="AO502" i="2"/>
  <c r="AM502" i="2"/>
  <c r="AN502" i="2"/>
  <c r="I502" i="2"/>
  <c r="O502" i="2"/>
  <c r="N502" i="2"/>
  <c r="M502" i="2"/>
  <c r="AI501" i="2"/>
  <c r="AO501" i="2"/>
  <c r="AM501" i="2"/>
  <c r="AN501" i="2"/>
  <c r="I501" i="2"/>
  <c r="O501" i="2"/>
  <c r="N501" i="2"/>
  <c r="M501" i="2"/>
  <c r="AO500" i="2"/>
  <c r="AM500" i="2"/>
  <c r="AN500" i="2"/>
  <c r="I500" i="2"/>
  <c r="O500" i="2"/>
  <c r="N500" i="2"/>
  <c r="M500" i="2"/>
  <c r="AO499" i="2"/>
  <c r="AM499" i="2"/>
  <c r="AN499" i="2"/>
  <c r="I499" i="2"/>
  <c r="O499" i="2"/>
  <c r="M499" i="2"/>
  <c r="N499" i="2"/>
  <c r="AO498" i="2"/>
  <c r="AM498" i="2"/>
  <c r="AN498" i="2"/>
  <c r="I498" i="2"/>
  <c r="O498" i="2"/>
  <c r="M498" i="2"/>
  <c r="N498" i="2"/>
  <c r="AO497" i="2"/>
  <c r="AM497" i="2"/>
  <c r="AN497" i="2"/>
  <c r="I497" i="2"/>
  <c r="AO496" i="2"/>
  <c r="AM496" i="2"/>
  <c r="AN496" i="2"/>
  <c r="I496" i="2"/>
  <c r="N496" i="2"/>
  <c r="AO495" i="2"/>
  <c r="AM495" i="2"/>
  <c r="AN495" i="2"/>
  <c r="I495" i="2"/>
  <c r="O495" i="2"/>
  <c r="M495" i="2"/>
  <c r="N495" i="2"/>
  <c r="AO494" i="2"/>
  <c r="AM494" i="2"/>
  <c r="AN494" i="2"/>
  <c r="I494" i="2"/>
  <c r="O494" i="2"/>
  <c r="M494" i="2"/>
  <c r="N494" i="2"/>
  <c r="AO493" i="2"/>
  <c r="AM493" i="2"/>
  <c r="AN493" i="2"/>
  <c r="I493" i="2"/>
  <c r="AO492" i="2"/>
  <c r="AM492" i="2"/>
  <c r="AN492" i="2"/>
  <c r="I492" i="2"/>
  <c r="N492" i="2"/>
  <c r="AO491" i="2"/>
  <c r="AM491" i="2"/>
  <c r="AN491" i="2"/>
  <c r="I491" i="2"/>
  <c r="O491" i="2"/>
  <c r="M491" i="2"/>
  <c r="N491" i="2"/>
  <c r="AO490" i="2"/>
  <c r="AM490" i="2"/>
  <c r="AN490" i="2"/>
  <c r="I490" i="2"/>
  <c r="O490" i="2"/>
  <c r="M490" i="2"/>
  <c r="N490" i="2"/>
  <c r="AO489" i="2"/>
  <c r="AM489" i="2"/>
  <c r="AN489" i="2"/>
  <c r="I489" i="2"/>
  <c r="M489" i="2"/>
  <c r="AO488" i="2"/>
  <c r="AM488" i="2"/>
  <c r="AN488" i="2"/>
  <c r="I488" i="2"/>
  <c r="N488" i="2"/>
  <c r="AO487" i="2"/>
  <c r="AM487" i="2"/>
  <c r="AN487" i="2"/>
  <c r="I487" i="2"/>
  <c r="O487" i="2"/>
  <c r="M487" i="2"/>
  <c r="N487" i="2"/>
  <c r="AO486" i="2"/>
  <c r="AM486" i="2"/>
  <c r="AN486" i="2"/>
  <c r="I486" i="2"/>
  <c r="O486" i="2"/>
  <c r="M486" i="2"/>
  <c r="N486" i="2"/>
  <c r="AO485" i="2"/>
  <c r="AM485" i="2"/>
  <c r="AN485" i="2"/>
  <c r="I485" i="2"/>
  <c r="M485" i="2"/>
  <c r="AO484" i="2"/>
  <c r="AM484" i="2"/>
  <c r="AN484" i="2"/>
  <c r="I484" i="2"/>
  <c r="N484" i="2"/>
  <c r="AO483" i="2"/>
  <c r="AM483" i="2"/>
  <c r="AN483" i="2"/>
  <c r="I483" i="2"/>
  <c r="O483" i="2"/>
  <c r="M483" i="2"/>
  <c r="N483" i="2"/>
  <c r="AO482" i="2"/>
  <c r="AM482" i="2"/>
  <c r="AN482" i="2"/>
  <c r="I482" i="2"/>
  <c r="O482" i="2"/>
  <c r="M482" i="2"/>
  <c r="N482" i="2"/>
  <c r="AO481" i="2"/>
  <c r="AM481" i="2"/>
  <c r="AN481" i="2"/>
  <c r="I481" i="2"/>
  <c r="M481" i="2"/>
  <c r="AI480" i="2"/>
  <c r="AO480" i="2"/>
  <c r="AM480" i="2"/>
  <c r="AN480" i="2"/>
  <c r="I480" i="2"/>
  <c r="N480" i="2"/>
  <c r="AI479" i="2"/>
  <c r="AO479" i="2"/>
  <c r="AM479" i="2"/>
  <c r="AN479" i="2"/>
  <c r="I479" i="2"/>
  <c r="O479" i="2"/>
  <c r="N479" i="2"/>
  <c r="M479" i="2"/>
  <c r="AI478" i="2"/>
  <c r="AO478" i="2"/>
  <c r="AM478" i="2"/>
  <c r="AN478" i="2"/>
  <c r="I478" i="2"/>
  <c r="O478" i="2"/>
  <c r="N478" i="2"/>
  <c r="M478" i="2"/>
  <c r="AI477" i="2"/>
  <c r="AO477" i="2"/>
  <c r="AM477" i="2"/>
  <c r="AN477" i="2"/>
  <c r="I477" i="2"/>
  <c r="O477" i="2"/>
  <c r="N477" i="2"/>
  <c r="M477" i="2"/>
  <c r="AI476" i="2"/>
  <c r="AO476" i="2"/>
  <c r="AM476" i="2"/>
  <c r="AN476" i="2"/>
  <c r="I476" i="2"/>
  <c r="O476" i="2"/>
  <c r="N476" i="2"/>
  <c r="M476" i="2"/>
  <c r="AI475" i="2"/>
  <c r="AO475" i="2"/>
  <c r="AM475" i="2"/>
  <c r="AN475" i="2"/>
  <c r="I475" i="2"/>
  <c r="M475" i="2"/>
  <c r="O475" i="2"/>
  <c r="AI474" i="2"/>
  <c r="AO474" i="2"/>
  <c r="AM474" i="2"/>
  <c r="AN474" i="2"/>
  <c r="I474" i="2"/>
  <c r="M474" i="2"/>
  <c r="AI473" i="2"/>
  <c r="AO473" i="2"/>
  <c r="AM473" i="2"/>
  <c r="AN473" i="2"/>
  <c r="I473" i="2"/>
  <c r="AI472" i="2"/>
  <c r="AO472" i="2"/>
  <c r="AM472" i="2"/>
  <c r="AN472" i="2"/>
  <c r="I472" i="2"/>
  <c r="O472" i="2"/>
  <c r="AI471" i="2"/>
  <c r="AO471" i="2"/>
  <c r="AM471" i="2"/>
  <c r="AN471" i="2"/>
  <c r="I471" i="2"/>
  <c r="O471" i="2"/>
  <c r="N471" i="2"/>
  <c r="M471" i="2"/>
  <c r="AI470" i="2"/>
  <c r="AO470" i="2"/>
  <c r="AM470" i="2"/>
  <c r="AN470" i="2"/>
  <c r="I470" i="2"/>
  <c r="O470" i="2"/>
  <c r="N470" i="2"/>
  <c r="M470" i="2"/>
  <c r="AI469" i="2"/>
  <c r="AO469" i="2"/>
  <c r="AM469" i="2"/>
  <c r="AN469" i="2"/>
  <c r="I469" i="2"/>
  <c r="O469" i="2"/>
  <c r="N469" i="2"/>
  <c r="M469" i="2"/>
  <c r="AI468" i="2"/>
  <c r="AO468" i="2"/>
  <c r="AM468" i="2"/>
  <c r="AN468" i="2"/>
  <c r="I468" i="2"/>
  <c r="O468" i="2"/>
  <c r="N468" i="2"/>
  <c r="M468" i="2"/>
  <c r="AI467" i="2"/>
  <c r="AO467" i="2"/>
  <c r="AM467" i="2"/>
  <c r="AN467" i="2"/>
  <c r="I467" i="2"/>
  <c r="AI466" i="2"/>
  <c r="AO466" i="2"/>
  <c r="AM466" i="2"/>
  <c r="AN466" i="2"/>
  <c r="I466" i="2"/>
  <c r="M466" i="2"/>
  <c r="AI465" i="2"/>
  <c r="AO465" i="2"/>
  <c r="AM465" i="2"/>
  <c r="AN465" i="2"/>
  <c r="I465" i="2"/>
  <c r="AI464" i="2"/>
  <c r="AO464" i="2"/>
  <c r="AM464" i="2"/>
  <c r="AN464" i="2"/>
  <c r="I464" i="2"/>
  <c r="O464" i="2"/>
  <c r="AI463" i="2"/>
  <c r="AO463" i="2"/>
  <c r="AM463" i="2"/>
  <c r="AN463" i="2"/>
  <c r="I463" i="2"/>
  <c r="O463" i="2"/>
  <c r="N463" i="2"/>
  <c r="M463" i="2"/>
  <c r="AI462" i="2"/>
  <c r="AO462" i="2"/>
  <c r="AM462" i="2"/>
  <c r="AN462" i="2"/>
  <c r="I462" i="2"/>
  <c r="O462" i="2"/>
  <c r="N462" i="2"/>
  <c r="M462" i="2"/>
  <c r="AI461" i="2"/>
  <c r="AO461" i="2"/>
  <c r="AM461" i="2"/>
  <c r="AN461" i="2"/>
  <c r="I461" i="2"/>
  <c r="O461" i="2"/>
  <c r="N461" i="2"/>
  <c r="M461" i="2"/>
  <c r="AI460" i="2"/>
  <c r="AO460" i="2"/>
  <c r="AM460" i="2"/>
  <c r="AN460" i="2"/>
  <c r="I460" i="2"/>
  <c r="O460" i="2"/>
  <c r="N460" i="2"/>
  <c r="M460" i="2"/>
  <c r="AI459" i="2"/>
  <c r="AO459" i="2"/>
  <c r="AM459" i="2"/>
  <c r="AN459" i="2"/>
  <c r="I459" i="2"/>
  <c r="O459" i="2"/>
  <c r="AI458" i="2"/>
  <c r="AO458" i="2"/>
  <c r="AM458" i="2"/>
  <c r="AN458" i="2"/>
  <c r="I458" i="2"/>
  <c r="AI457" i="2"/>
  <c r="AO457" i="2"/>
  <c r="AM457" i="2"/>
  <c r="AN457" i="2"/>
  <c r="I457" i="2"/>
  <c r="AI456" i="2"/>
  <c r="AO456" i="2"/>
  <c r="AM456" i="2"/>
  <c r="AN456" i="2"/>
  <c r="I456" i="2"/>
  <c r="O456" i="2"/>
  <c r="AI455" i="2"/>
  <c r="AN455" i="2"/>
  <c r="I455" i="2"/>
  <c r="O455" i="2"/>
  <c r="N455" i="2"/>
  <c r="M455" i="2"/>
  <c r="AI454" i="2"/>
  <c r="AM454" i="2"/>
  <c r="I454" i="2"/>
  <c r="O454" i="2"/>
  <c r="N454" i="2"/>
  <c r="M454" i="2"/>
  <c r="AI453" i="2"/>
  <c r="AM453" i="2"/>
  <c r="I453" i="2"/>
  <c r="O453" i="2"/>
  <c r="N453" i="2"/>
  <c r="M453" i="2"/>
  <c r="AI452" i="2"/>
  <c r="AM452" i="2"/>
  <c r="I452" i="2"/>
  <c r="O452" i="2"/>
  <c r="N452" i="2"/>
  <c r="M452" i="2"/>
  <c r="AI451" i="2"/>
  <c r="I451" i="2"/>
  <c r="O451" i="2"/>
  <c r="N451" i="2"/>
  <c r="M451" i="2"/>
  <c r="AI450" i="2"/>
  <c r="AM450" i="2"/>
  <c r="I450" i="2"/>
  <c r="O450" i="2"/>
  <c r="N450" i="2"/>
  <c r="M450" i="2"/>
  <c r="AI449" i="2"/>
  <c r="AM449" i="2"/>
  <c r="I449" i="2"/>
  <c r="O449" i="2"/>
  <c r="N449" i="2"/>
  <c r="M449" i="2"/>
  <c r="AI448" i="2"/>
  <c r="AM448" i="2"/>
  <c r="I448" i="2"/>
  <c r="O448" i="2"/>
  <c r="N448" i="2"/>
  <c r="M448" i="2"/>
  <c r="AI447" i="2"/>
  <c r="I447" i="2"/>
  <c r="O447" i="2"/>
  <c r="N447" i="2"/>
  <c r="M447" i="2"/>
  <c r="AI446" i="2"/>
  <c r="AM446" i="2"/>
  <c r="I446" i="2"/>
  <c r="O446" i="2"/>
  <c r="N446" i="2"/>
  <c r="M446" i="2"/>
  <c r="AI445" i="2"/>
  <c r="AM445" i="2"/>
  <c r="I445" i="2"/>
  <c r="O445" i="2"/>
  <c r="N445" i="2"/>
  <c r="M445" i="2"/>
  <c r="AI444" i="2"/>
  <c r="AM444" i="2"/>
  <c r="I444" i="2"/>
  <c r="O444" i="2"/>
  <c r="N444" i="2"/>
  <c r="M444" i="2"/>
  <c r="AI443" i="2"/>
  <c r="I443" i="2"/>
  <c r="O443" i="2"/>
  <c r="N443" i="2"/>
  <c r="M443" i="2"/>
  <c r="AI442" i="2"/>
  <c r="AM442" i="2"/>
  <c r="I442" i="2"/>
  <c r="O442" i="2"/>
  <c r="N442" i="2"/>
  <c r="M442" i="2"/>
  <c r="AI441" i="2"/>
  <c r="AM441" i="2"/>
  <c r="I441" i="2"/>
  <c r="O441" i="2"/>
  <c r="N441" i="2"/>
  <c r="M441" i="2"/>
  <c r="AI440" i="2"/>
  <c r="AM440" i="2"/>
  <c r="I440" i="2"/>
  <c r="O440" i="2"/>
  <c r="N440" i="2"/>
  <c r="M440" i="2"/>
  <c r="AI439" i="2"/>
  <c r="I439" i="2"/>
  <c r="O439" i="2"/>
  <c r="N439" i="2"/>
  <c r="M439" i="2"/>
  <c r="AI438" i="2"/>
  <c r="AM438" i="2"/>
  <c r="I438" i="2"/>
  <c r="O438" i="2"/>
  <c r="N438" i="2"/>
  <c r="M438" i="2"/>
  <c r="AI437" i="2"/>
  <c r="AM437" i="2"/>
  <c r="I437" i="2"/>
  <c r="O437" i="2"/>
  <c r="N437" i="2"/>
  <c r="M437" i="2"/>
  <c r="AI436" i="2"/>
  <c r="AM436" i="2"/>
  <c r="I436" i="2"/>
  <c r="O436" i="2"/>
  <c r="N436" i="2"/>
  <c r="M436" i="2"/>
  <c r="AI435" i="2"/>
  <c r="I435" i="2"/>
  <c r="O435" i="2"/>
  <c r="N435" i="2"/>
  <c r="M435" i="2"/>
  <c r="AI434" i="2"/>
  <c r="AM434" i="2"/>
  <c r="I434" i="2"/>
  <c r="O434" i="2"/>
  <c r="N434" i="2"/>
  <c r="M434" i="2"/>
  <c r="AI433" i="2"/>
  <c r="AM433" i="2"/>
  <c r="I433" i="2"/>
  <c r="O433" i="2"/>
  <c r="N433" i="2"/>
  <c r="M433" i="2"/>
  <c r="AI432" i="2"/>
  <c r="AM432" i="2"/>
  <c r="I432" i="2"/>
  <c r="O432" i="2"/>
  <c r="N432" i="2"/>
  <c r="M432" i="2"/>
  <c r="AI431" i="2"/>
  <c r="I431" i="2"/>
  <c r="O431" i="2"/>
  <c r="N431" i="2"/>
  <c r="M431" i="2"/>
  <c r="AI430" i="2"/>
  <c r="AM430" i="2"/>
  <c r="I430" i="2"/>
  <c r="O430" i="2"/>
  <c r="N430" i="2"/>
  <c r="M430" i="2"/>
  <c r="AI429" i="2"/>
  <c r="AM429" i="2"/>
  <c r="I429" i="2"/>
  <c r="O429" i="2"/>
  <c r="N429" i="2"/>
  <c r="M429" i="2"/>
  <c r="AI428" i="2"/>
  <c r="AM428" i="2"/>
  <c r="I428" i="2"/>
  <c r="O428" i="2"/>
  <c r="N428" i="2"/>
  <c r="M428" i="2"/>
  <c r="AI427" i="2"/>
  <c r="I427" i="2"/>
  <c r="O427" i="2"/>
  <c r="I426" i="2"/>
  <c r="O426" i="2"/>
  <c r="U46" i="2"/>
  <c r="N427" i="2"/>
  <c r="M427" i="2"/>
  <c r="AI426" i="2"/>
  <c r="AM426" i="2"/>
  <c r="N426" i="2"/>
  <c r="M426" i="2"/>
  <c r="AI425" i="2"/>
  <c r="AM425" i="2"/>
  <c r="I425" i="2"/>
  <c r="O425" i="2"/>
  <c r="N425" i="2"/>
  <c r="M425" i="2"/>
  <c r="AI424" i="2"/>
  <c r="AM424" i="2"/>
  <c r="I424" i="2"/>
  <c r="O424" i="2"/>
  <c r="N424" i="2"/>
  <c r="M424" i="2"/>
  <c r="AI423" i="2"/>
  <c r="I423" i="2"/>
  <c r="O423" i="2"/>
  <c r="N423" i="2"/>
  <c r="M423" i="2"/>
  <c r="AI422" i="2"/>
  <c r="AM422" i="2"/>
  <c r="I422" i="2"/>
  <c r="O422" i="2"/>
  <c r="N422" i="2"/>
  <c r="M422" i="2"/>
  <c r="AI421" i="2"/>
  <c r="AM421" i="2"/>
  <c r="I421" i="2"/>
  <c r="O421" i="2"/>
  <c r="N421" i="2"/>
  <c r="M421" i="2"/>
  <c r="AI420" i="2"/>
  <c r="AM420" i="2"/>
  <c r="I420" i="2"/>
  <c r="O420" i="2"/>
  <c r="N420" i="2"/>
  <c r="M420" i="2"/>
  <c r="AI419" i="2"/>
  <c r="I419" i="2"/>
  <c r="O419" i="2"/>
  <c r="N419" i="2"/>
  <c r="M419" i="2"/>
  <c r="AI418" i="2"/>
  <c r="AM418" i="2"/>
  <c r="I418" i="2"/>
  <c r="O418" i="2"/>
  <c r="N418" i="2"/>
  <c r="M418" i="2"/>
  <c r="AI417" i="2"/>
  <c r="AM417" i="2"/>
  <c r="I417" i="2"/>
  <c r="O417" i="2"/>
  <c r="N417" i="2"/>
  <c r="M417" i="2"/>
  <c r="AI416" i="2"/>
  <c r="AM416" i="2"/>
  <c r="I416" i="2"/>
  <c r="O416" i="2"/>
  <c r="N416" i="2"/>
  <c r="M416" i="2"/>
  <c r="AI415" i="2"/>
  <c r="I415" i="2"/>
  <c r="O415" i="2"/>
  <c r="N415" i="2"/>
  <c r="M415" i="2"/>
  <c r="AI414" i="2"/>
  <c r="AM414" i="2"/>
  <c r="I414" i="2"/>
  <c r="O414" i="2"/>
  <c r="N414" i="2"/>
  <c r="M414" i="2"/>
  <c r="AI413" i="2"/>
  <c r="AM413" i="2"/>
  <c r="I413" i="2"/>
  <c r="O413" i="2"/>
  <c r="N413" i="2"/>
  <c r="M413" i="2"/>
  <c r="AI412" i="2"/>
  <c r="AM412" i="2"/>
  <c r="I412" i="2"/>
  <c r="O412" i="2"/>
  <c r="N412" i="2"/>
  <c r="M412" i="2"/>
  <c r="AI411" i="2"/>
  <c r="I411" i="2"/>
  <c r="O411" i="2"/>
  <c r="N411" i="2"/>
  <c r="M411" i="2"/>
  <c r="AI410" i="2"/>
  <c r="AM410" i="2"/>
  <c r="I410" i="2"/>
  <c r="O410" i="2"/>
  <c r="N410" i="2"/>
  <c r="M410" i="2"/>
  <c r="AI409" i="2"/>
  <c r="AM409" i="2"/>
  <c r="I409" i="2"/>
  <c r="O409" i="2"/>
  <c r="N409" i="2"/>
  <c r="M409" i="2"/>
  <c r="AI408" i="2"/>
  <c r="AM408" i="2"/>
  <c r="I408" i="2"/>
  <c r="O408" i="2"/>
  <c r="N408" i="2"/>
  <c r="M408" i="2"/>
  <c r="AI407" i="2"/>
  <c r="I407" i="2"/>
  <c r="O407" i="2"/>
  <c r="I396" i="2"/>
  <c r="O396" i="2"/>
  <c r="I397" i="2"/>
  <c r="O397" i="2"/>
  <c r="I398" i="2"/>
  <c r="O398" i="2"/>
  <c r="I399" i="2"/>
  <c r="O399" i="2"/>
  <c r="I400" i="2"/>
  <c r="O400" i="2"/>
  <c r="I401" i="2"/>
  <c r="O401" i="2"/>
  <c r="I402" i="2"/>
  <c r="O402" i="2"/>
  <c r="I403" i="2"/>
  <c r="O403" i="2"/>
  <c r="I404" i="2"/>
  <c r="O404" i="2"/>
  <c r="I405" i="2"/>
  <c r="O405" i="2"/>
  <c r="I406" i="2"/>
  <c r="O406" i="2"/>
  <c r="U11" i="2"/>
  <c r="N407" i="2"/>
  <c r="M407" i="2"/>
  <c r="AI406" i="2"/>
  <c r="AM406" i="2"/>
  <c r="N406" i="2"/>
  <c r="M406" i="2"/>
  <c r="AI405" i="2"/>
  <c r="AM405" i="2"/>
  <c r="N405" i="2"/>
  <c r="M405" i="2"/>
  <c r="AI404" i="2"/>
  <c r="AM404" i="2"/>
  <c r="N404" i="2"/>
  <c r="M404" i="2"/>
  <c r="AI403" i="2"/>
  <c r="N403" i="2"/>
  <c r="M403" i="2"/>
  <c r="AI402" i="2"/>
  <c r="AM402" i="2"/>
  <c r="N402" i="2"/>
  <c r="M402" i="2"/>
  <c r="AI401" i="2"/>
  <c r="AM401" i="2"/>
  <c r="N401" i="2"/>
  <c r="M401" i="2"/>
  <c r="AI400" i="2"/>
  <c r="AM400" i="2"/>
  <c r="N400" i="2"/>
  <c r="M400" i="2"/>
  <c r="AI399" i="2"/>
  <c r="N399" i="2"/>
  <c r="M399" i="2"/>
  <c r="AI398" i="2"/>
  <c r="AM398" i="2"/>
  <c r="N398" i="2"/>
  <c r="M398" i="2"/>
  <c r="AI397" i="2"/>
  <c r="AM397" i="2"/>
  <c r="N397" i="2"/>
  <c r="M397" i="2"/>
  <c r="AI396" i="2"/>
  <c r="AM396" i="2"/>
  <c r="N396" i="2"/>
  <c r="M396" i="2"/>
  <c r="AI395" i="2"/>
  <c r="I395" i="2"/>
  <c r="O395" i="2"/>
  <c r="N395" i="2"/>
  <c r="M395" i="2"/>
  <c r="AI394" i="2"/>
  <c r="AM394" i="2"/>
  <c r="I394" i="2"/>
  <c r="O394" i="2"/>
  <c r="N394" i="2"/>
  <c r="M394" i="2"/>
  <c r="AI393" i="2"/>
  <c r="AM393" i="2"/>
  <c r="I393" i="2"/>
  <c r="O393" i="2"/>
  <c r="N393" i="2"/>
  <c r="M393" i="2"/>
  <c r="AI392" i="2"/>
  <c r="AM392" i="2"/>
  <c r="I392" i="2"/>
  <c r="O392" i="2"/>
  <c r="N392" i="2"/>
  <c r="M392" i="2"/>
  <c r="AI391" i="2"/>
  <c r="I391" i="2"/>
  <c r="O391" i="2"/>
  <c r="N391" i="2"/>
  <c r="M391" i="2"/>
  <c r="AI390" i="2"/>
  <c r="AM390" i="2"/>
  <c r="I390" i="2"/>
  <c r="O390" i="2"/>
  <c r="N390" i="2"/>
  <c r="M390" i="2"/>
  <c r="AI389" i="2"/>
  <c r="AN389" i="2"/>
  <c r="AM389" i="2"/>
  <c r="AO389" i="2"/>
  <c r="I389" i="2"/>
  <c r="O389" i="2"/>
  <c r="N389" i="2"/>
  <c r="M389" i="2"/>
  <c r="AI388" i="2"/>
  <c r="AN388" i="2"/>
  <c r="AM388" i="2"/>
  <c r="AO388" i="2"/>
  <c r="I388" i="2"/>
  <c r="O388" i="2"/>
  <c r="N388" i="2"/>
  <c r="M388" i="2"/>
  <c r="AI387" i="2"/>
  <c r="AN387" i="2"/>
  <c r="AM387" i="2"/>
  <c r="AO387" i="2"/>
  <c r="I387" i="2"/>
  <c r="O387" i="2"/>
  <c r="N387" i="2"/>
  <c r="M387" i="2"/>
  <c r="AI386" i="2"/>
  <c r="AM386" i="2"/>
  <c r="AO386" i="2"/>
  <c r="I386" i="2"/>
  <c r="O386" i="2"/>
  <c r="N386" i="2"/>
  <c r="M386" i="2"/>
  <c r="AI385" i="2"/>
  <c r="AI375" i="2"/>
  <c r="AI376" i="2"/>
  <c r="AI377" i="2"/>
  <c r="AI378" i="2"/>
  <c r="AI379" i="2"/>
  <c r="AI380" i="2"/>
  <c r="AI381" i="2"/>
  <c r="AI382" i="2"/>
  <c r="AI383" i="2"/>
  <c r="AI384" i="2"/>
  <c r="AY34" i="2"/>
  <c r="I385" i="2"/>
  <c r="O385" i="2"/>
  <c r="N385" i="2"/>
  <c r="M385" i="2"/>
  <c r="AO384" i="2"/>
  <c r="I384" i="2"/>
  <c r="O384" i="2"/>
  <c r="N384" i="2"/>
  <c r="M384" i="2"/>
  <c r="AN383" i="2"/>
  <c r="AM383" i="2"/>
  <c r="AO383" i="2"/>
  <c r="I383" i="2"/>
  <c r="O383" i="2"/>
  <c r="N383" i="2"/>
  <c r="M383" i="2"/>
  <c r="AN382" i="2"/>
  <c r="AM382" i="2"/>
  <c r="AO382" i="2"/>
  <c r="I382" i="2"/>
  <c r="O382" i="2"/>
  <c r="N382" i="2"/>
  <c r="M382" i="2"/>
  <c r="AN381" i="2"/>
  <c r="AM381" i="2"/>
  <c r="AO381" i="2"/>
  <c r="I381" i="2"/>
  <c r="O381" i="2"/>
  <c r="N381" i="2"/>
  <c r="M381" i="2"/>
  <c r="AN380" i="2"/>
  <c r="AM380" i="2"/>
  <c r="AO380" i="2"/>
  <c r="I380" i="2"/>
  <c r="O380" i="2"/>
  <c r="N380" i="2"/>
  <c r="M380" i="2"/>
  <c r="AN379" i="2"/>
  <c r="AM379" i="2"/>
  <c r="AO379" i="2"/>
  <c r="I379" i="2"/>
  <c r="O379" i="2"/>
  <c r="N379" i="2"/>
  <c r="M379" i="2"/>
  <c r="AM378" i="2"/>
  <c r="AO378" i="2"/>
  <c r="I378" i="2"/>
  <c r="O378" i="2"/>
  <c r="N378" i="2"/>
  <c r="M378" i="2"/>
  <c r="I377" i="2"/>
  <c r="O377" i="2"/>
  <c r="N377" i="2"/>
  <c r="M377" i="2"/>
  <c r="AO376" i="2"/>
  <c r="I376" i="2"/>
  <c r="O376" i="2"/>
  <c r="N376" i="2"/>
  <c r="M376" i="2"/>
  <c r="AN375" i="2"/>
  <c r="AM375" i="2"/>
  <c r="AO375" i="2"/>
  <c r="I375" i="2"/>
  <c r="O375" i="2"/>
  <c r="N375" i="2"/>
  <c r="M375" i="2"/>
  <c r="AI374" i="2"/>
  <c r="AN374" i="2"/>
  <c r="AM374" i="2"/>
  <c r="AO374" i="2"/>
  <c r="I374" i="2"/>
  <c r="O374" i="2"/>
  <c r="N374" i="2"/>
  <c r="M374" i="2"/>
  <c r="AI373" i="2"/>
  <c r="AN373" i="2"/>
  <c r="AM373" i="2"/>
  <c r="AO373" i="2"/>
  <c r="I373" i="2"/>
  <c r="O373" i="2"/>
  <c r="N373" i="2"/>
  <c r="M373" i="2"/>
  <c r="AI372" i="2"/>
  <c r="AN372" i="2"/>
  <c r="AM372" i="2"/>
  <c r="AO372" i="2"/>
  <c r="I372" i="2"/>
  <c r="O372" i="2"/>
  <c r="N372" i="2"/>
  <c r="M372" i="2"/>
  <c r="AI371" i="2"/>
  <c r="AN371" i="2"/>
  <c r="AM371" i="2"/>
  <c r="AO371" i="2"/>
  <c r="I371" i="2"/>
  <c r="O371" i="2"/>
  <c r="N371" i="2"/>
  <c r="M371" i="2"/>
  <c r="AI370" i="2"/>
  <c r="AM370" i="2"/>
  <c r="AO370" i="2"/>
  <c r="I370" i="2"/>
  <c r="O370" i="2"/>
  <c r="N370" i="2"/>
  <c r="M370" i="2"/>
  <c r="AI369" i="2"/>
  <c r="I369" i="2"/>
  <c r="O369" i="2"/>
  <c r="N369" i="2"/>
  <c r="M369" i="2"/>
  <c r="AI368" i="2"/>
  <c r="AO368" i="2"/>
  <c r="I368" i="2"/>
  <c r="O368" i="2"/>
  <c r="N368" i="2"/>
  <c r="M368" i="2"/>
  <c r="AI367" i="2"/>
  <c r="AN367" i="2"/>
  <c r="AM367" i="2"/>
  <c r="AO367" i="2"/>
  <c r="I367" i="2"/>
  <c r="O367" i="2"/>
  <c r="N367" i="2"/>
  <c r="M367" i="2"/>
  <c r="AI366" i="2"/>
  <c r="AN366" i="2"/>
  <c r="AM366" i="2"/>
  <c r="AO366" i="2"/>
  <c r="I366" i="2"/>
  <c r="O366" i="2"/>
  <c r="N366" i="2"/>
  <c r="M366" i="2"/>
  <c r="AI365" i="2"/>
  <c r="AN365" i="2"/>
  <c r="AM365" i="2"/>
  <c r="AO365" i="2"/>
  <c r="I365" i="2"/>
  <c r="O365" i="2"/>
  <c r="N365" i="2"/>
  <c r="M365" i="2"/>
  <c r="AI364" i="2"/>
  <c r="AN364" i="2"/>
  <c r="AM364" i="2"/>
  <c r="AO364" i="2"/>
  <c r="I364" i="2"/>
  <c r="O364" i="2"/>
  <c r="N364" i="2"/>
  <c r="M364" i="2"/>
  <c r="AI363" i="2"/>
  <c r="AN363" i="2"/>
  <c r="AM363" i="2"/>
  <c r="AO363" i="2"/>
  <c r="I363" i="2"/>
  <c r="O363" i="2"/>
  <c r="N363" i="2"/>
  <c r="M363" i="2"/>
  <c r="AI362" i="2"/>
  <c r="AM362" i="2"/>
  <c r="AO362" i="2"/>
  <c r="I362" i="2"/>
  <c r="O362" i="2"/>
  <c r="N362" i="2"/>
  <c r="M362" i="2"/>
  <c r="AI361" i="2"/>
  <c r="I361" i="2"/>
  <c r="O361" i="2"/>
  <c r="N361" i="2"/>
  <c r="M361" i="2"/>
  <c r="AI360" i="2"/>
  <c r="AO360" i="2"/>
  <c r="I360" i="2"/>
  <c r="O360" i="2"/>
  <c r="I356" i="2"/>
  <c r="O356" i="2"/>
  <c r="I357" i="2"/>
  <c r="O357" i="2"/>
  <c r="I358" i="2"/>
  <c r="O358" i="2"/>
  <c r="I359" i="2"/>
  <c r="O359" i="2"/>
  <c r="U10" i="2"/>
  <c r="N360" i="2"/>
  <c r="M360" i="2"/>
  <c r="AI359" i="2"/>
  <c r="AN359" i="2"/>
  <c r="AM359" i="2"/>
  <c r="AO359" i="2"/>
  <c r="N359" i="2"/>
  <c r="M359" i="2"/>
  <c r="AI358" i="2"/>
  <c r="AN358" i="2"/>
  <c r="AM358" i="2"/>
  <c r="AO358" i="2"/>
  <c r="N358" i="2"/>
  <c r="M358" i="2"/>
  <c r="M356" i="2"/>
  <c r="M357" i="2"/>
  <c r="S10" i="2"/>
  <c r="AI357" i="2"/>
  <c r="AN357" i="2"/>
  <c r="AM357" i="2"/>
  <c r="AO357" i="2"/>
  <c r="N357" i="2"/>
  <c r="AI356" i="2"/>
  <c r="AN356" i="2"/>
  <c r="AM356" i="2"/>
  <c r="AO356" i="2"/>
  <c r="N356" i="2"/>
  <c r="AI355" i="2"/>
  <c r="AN355" i="2"/>
  <c r="AM355" i="2"/>
  <c r="AO355" i="2"/>
  <c r="I355" i="2"/>
  <c r="O355" i="2"/>
  <c r="N355" i="2"/>
  <c r="M355" i="2"/>
  <c r="AI354" i="2"/>
  <c r="AM354" i="2"/>
  <c r="I354" i="2"/>
  <c r="O354" i="2"/>
  <c r="N354" i="2"/>
  <c r="M354" i="2"/>
  <c r="AI353" i="2"/>
  <c r="I353" i="2"/>
  <c r="O353" i="2"/>
  <c r="N353" i="2"/>
  <c r="M353" i="2"/>
  <c r="AI352" i="2"/>
  <c r="AO352" i="2"/>
  <c r="I352" i="2"/>
  <c r="O352" i="2"/>
  <c r="N352" i="2"/>
  <c r="M352" i="2"/>
  <c r="AI351" i="2"/>
  <c r="AN351" i="2"/>
  <c r="AM351" i="2"/>
  <c r="AO351" i="2"/>
  <c r="I351" i="2"/>
  <c r="O351" i="2"/>
  <c r="N351" i="2"/>
  <c r="M351" i="2"/>
  <c r="AI350" i="2"/>
  <c r="AN350" i="2"/>
  <c r="AM350" i="2"/>
  <c r="AO350" i="2"/>
  <c r="I350" i="2"/>
  <c r="O350" i="2"/>
  <c r="N350" i="2"/>
  <c r="M350" i="2"/>
  <c r="AI349" i="2"/>
  <c r="AN349" i="2"/>
  <c r="AM349" i="2"/>
  <c r="AO349" i="2"/>
  <c r="I349" i="2"/>
  <c r="O349" i="2"/>
  <c r="N349" i="2"/>
  <c r="M349" i="2"/>
  <c r="AI348" i="2"/>
  <c r="AN348" i="2"/>
  <c r="AM348" i="2"/>
  <c r="AO348" i="2"/>
  <c r="I348" i="2"/>
  <c r="O348" i="2"/>
  <c r="N348" i="2"/>
  <c r="M348" i="2"/>
  <c r="AI347" i="2"/>
  <c r="AN347" i="2"/>
  <c r="AM347" i="2"/>
  <c r="AO347" i="2"/>
  <c r="I347" i="2"/>
  <c r="O347" i="2"/>
  <c r="N347" i="2"/>
  <c r="M347" i="2"/>
  <c r="AI346" i="2"/>
  <c r="I346" i="2"/>
  <c r="O346" i="2"/>
  <c r="N346" i="2"/>
  <c r="M346" i="2"/>
  <c r="AI345" i="2"/>
  <c r="I345" i="2"/>
  <c r="O345" i="2"/>
  <c r="I334" i="2"/>
  <c r="O334" i="2"/>
  <c r="I335" i="2"/>
  <c r="O335" i="2"/>
  <c r="I336" i="2"/>
  <c r="O336" i="2"/>
  <c r="I337" i="2"/>
  <c r="O337" i="2"/>
  <c r="I338" i="2"/>
  <c r="O338" i="2"/>
  <c r="I339" i="2"/>
  <c r="O339" i="2"/>
  <c r="I340" i="2"/>
  <c r="O340" i="2"/>
  <c r="I341" i="2"/>
  <c r="O341" i="2"/>
  <c r="I342" i="2"/>
  <c r="O342" i="2"/>
  <c r="I343" i="2"/>
  <c r="O343" i="2"/>
  <c r="I344" i="2"/>
  <c r="O344" i="2"/>
  <c r="U44" i="2"/>
  <c r="N345" i="2"/>
  <c r="M345" i="2"/>
  <c r="AI344" i="2"/>
  <c r="AO344" i="2"/>
  <c r="N344" i="2"/>
  <c r="M344" i="2"/>
  <c r="AI343" i="2"/>
  <c r="AN343" i="2"/>
  <c r="AM343" i="2"/>
  <c r="AO343" i="2"/>
  <c r="N343" i="2"/>
  <c r="M343" i="2"/>
  <c r="AI342" i="2"/>
  <c r="AN342" i="2"/>
  <c r="AM342" i="2"/>
  <c r="AO342" i="2"/>
  <c r="N342" i="2"/>
  <c r="M342" i="2"/>
  <c r="AI341" i="2"/>
  <c r="AN341" i="2"/>
  <c r="AM341" i="2"/>
  <c r="AO341" i="2"/>
  <c r="N341" i="2"/>
  <c r="M341" i="2"/>
  <c r="AI340" i="2"/>
  <c r="AN340" i="2"/>
  <c r="AM340" i="2"/>
  <c r="AO340" i="2"/>
  <c r="N340" i="2"/>
  <c r="M340" i="2"/>
  <c r="AI339" i="2"/>
  <c r="AM339" i="2"/>
  <c r="N339" i="2"/>
  <c r="M339" i="2"/>
  <c r="AI338" i="2"/>
  <c r="AM338" i="2"/>
  <c r="N338" i="2"/>
  <c r="M338" i="2"/>
  <c r="AI337" i="2"/>
  <c r="AI334" i="2"/>
  <c r="AI335" i="2"/>
  <c r="AI336" i="2"/>
  <c r="AZ43" i="2"/>
  <c r="N337" i="2"/>
  <c r="M337" i="2"/>
  <c r="AO336" i="2"/>
  <c r="N336" i="2"/>
  <c r="M336" i="2"/>
  <c r="AN335" i="2"/>
  <c r="AM335" i="2"/>
  <c r="AO335" i="2"/>
  <c r="N335" i="2"/>
  <c r="M335" i="2"/>
  <c r="AN334" i="2"/>
  <c r="AM334" i="2"/>
  <c r="AO334" i="2"/>
  <c r="N334" i="2"/>
  <c r="M334" i="2"/>
  <c r="AI333" i="2"/>
  <c r="AN333" i="2"/>
  <c r="AM333" i="2"/>
  <c r="AO333" i="2"/>
  <c r="I333" i="2"/>
  <c r="O333" i="2"/>
  <c r="N333" i="2"/>
  <c r="M333" i="2"/>
  <c r="AI332" i="2"/>
  <c r="AN332" i="2"/>
  <c r="AM332" i="2"/>
  <c r="AO332" i="2"/>
  <c r="I332" i="2"/>
  <c r="O332" i="2"/>
  <c r="N332" i="2"/>
  <c r="M332" i="2"/>
  <c r="AI331" i="2"/>
  <c r="AN331" i="2"/>
  <c r="I331" i="2"/>
  <c r="O331" i="2"/>
  <c r="N331" i="2"/>
  <c r="M331" i="2"/>
  <c r="AI330" i="2"/>
  <c r="AM330" i="2"/>
  <c r="I330" i="2"/>
  <c r="O330" i="2"/>
  <c r="N330" i="2"/>
  <c r="M330" i="2"/>
  <c r="AI329" i="2"/>
  <c r="I329" i="2"/>
  <c r="O329" i="2"/>
  <c r="N329" i="2"/>
  <c r="M329" i="2"/>
  <c r="AI328" i="2"/>
  <c r="AO328" i="2"/>
  <c r="I328" i="2"/>
  <c r="O328" i="2"/>
  <c r="N328" i="2"/>
  <c r="M328" i="2"/>
  <c r="AI327" i="2"/>
  <c r="AN327" i="2"/>
  <c r="AM327" i="2"/>
  <c r="AO327" i="2"/>
  <c r="I327" i="2"/>
  <c r="O327" i="2"/>
  <c r="N327" i="2"/>
  <c r="M327" i="2"/>
  <c r="AI326" i="2"/>
  <c r="AN326" i="2"/>
  <c r="AM326" i="2"/>
  <c r="AO326" i="2"/>
  <c r="I326" i="2"/>
  <c r="O326" i="2"/>
  <c r="N326" i="2"/>
  <c r="M326" i="2"/>
  <c r="AI325" i="2"/>
  <c r="AN325" i="2"/>
  <c r="AM325" i="2"/>
  <c r="AO325" i="2"/>
  <c r="I325" i="2"/>
  <c r="O325" i="2"/>
  <c r="N325" i="2"/>
  <c r="M325" i="2"/>
  <c r="AI324" i="2"/>
  <c r="AN324" i="2"/>
  <c r="AM324" i="2"/>
  <c r="AO324" i="2"/>
  <c r="I324" i="2"/>
  <c r="O324" i="2"/>
  <c r="N324" i="2"/>
  <c r="M324" i="2"/>
  <c r="AI323" i="2"/>
  <c r="AN323" i="2"/>
  <c r="AM323" i="2"/>
  <c r="AO323" i="2"/>
  <c r="I323" i="2"/>
  <c r="O323" i="2"/>
  <c r="N323" i="2"/>
  <c r="M323" i="2"/>
  <c r="AI322" i="2"/>
  <c r="AM322" i="2"/>
  <c r="I322" i="2"/>
  <c r="O322" i="2"/>
  <c r="N322" i="2"/>
  <c r="M322" i="2"/>
  <c r="AI321" i="2"/>
  <c r="I321" i="2"/>
  <c r="O321" i="2"/>
  <c r="N321" i="2"/>
  <c r="M321" i="2"/>
  <c r="AI320" i="2"/>
  <c r="AO320" i="2"/>
  <c r="I320" i="2"/>
  <c r="O320" i="2"/>
  <c r="N320" i="2"/>
  <c r="M320" i="2"/>
  <c r="AI319" i="2"/>
  <c r="AN319" i="2"/>
  <c r="AM319" i="2"/>
  <c r="AO319" i="2"/>
  <c r="I319" i="2"/>
  <c r="O319" i="2"/>
  <c r="N319" i="2"/>
  <c r="M319" i="2"/>
  <c r="AI318" i="2"/>
  <c r="AO318" i="2"/>
  <c r="AN318" i="2"/>
  <c r="AM318" i="2"/>
  <c r="I318" i="2"/>
  <c r="M318" i="2"/>
  <c r="AI317" i="2"/>
  <c r="AO317" i="2"/>
  <c r="AN317" i="2"/>
  <c r="AM317" i="2"/>
  <c r="I317" i="2"/>
  <c r="N317" i="2"/>
  <c r="AI316" i="2"/>
  <c r="AO316" i="2"/>
  <c r="AN316" i="2"/>
  <c r="AM316" i="2"/>
  <c r="I316" i="2"/>
  <c r="N316" i="2"/>
  <c r="M316" i="2"/>
  <c r="O316" i="2"/>
  <c r="AI315" i="2"/>
  <c r="AO315" i="2"/>
  <c r="AN315" i="2"/>
  <c r="AM315" i="2"/>
  <c r="I315" i="2"/>
  <c r="AI314" i="2"/>
  <c r="AO314" i="2"/>
  <c r="AN314" i="2"/>
  <c r="AM314" i="2"/>
  <c r="I314" i="2"/>
  <c r="M314" i="2"/>
  <c r="O314" i="2"/>
  <c r="AI313" i="2"/>
  <c r="AO313" i="2"/>
  <c r="AN313" i="2"/>
  <c r="AM313" i="2"/>
  <c r="I313" i="2"/>
  <c r="AI312" i="2"/>
  <c r="AO312" i="2"/>
  <c r="AN312" i="2"/>
  <c r="AM312" i="2"/>
  <c r="I312" i="2"/>
  <c r="N312" i="2"/>
  <c r="M312" i="2"/>
  <c r="O312" i="2"/>
  <c r="AI311" i="2"/>
  <c r="AO311" i="2"/>
  <c r="AN311" i="2"/>
  <c r="AM311" i="2"/>
  <c r="I311" i="2"/>
  <c r="M311" i="2"/>
  <c r="O311" i="2"/>
  <c r="AI310" i="2"/>
  <c r="AO310" i="2"/>
  <c r="AN310" i="2"/>
  <c r="AM310" i="2"/>
  <c r="I310" i="2"/>
  <c r="AI309" i="2"/>
  <c r="AO309" i="2"/>
  <c r="AN309" i="2"/>
  <c r="AM309" i="2"/>
  <c r="I309" i="2"/>
  <c r="AI308" i="2"/>
  <c r="AO308" i="2"/>
  <c r="AN308" i="2"/>
  <c r="AM308" i="2"/>
  <c r="I308" i="2"/>
  <c r="N308" i="2"/>
  <c r="M308" i="2"/>
  <c r="O308" i="2"/>
  <c r="AI307" i="2"/>
  <c r="AO307" i="2"/>
  <c r="AN307" i="2"/>
  <c r="AM307" i="2"/>
  <c r="I307" i="2"/>
  <c r="N307" i="2"/>
  <c r="AI306" i="2"/>
  <c r="AO306" i="2"/>
  <c r="AN306" i="2"/>
  <c r="AM306" i="2"/>
  <c r="I306" i="2"/>
  <c r="M306" i="2"/>
  <c r="O306" i="2"/>
  <c r="AI305" i="2"/>
  <c r="AO305" i="2"/>
  <c r="AN305" i="2"/>
  <c r="AM305" i="2"/>
  <c r="I305" i="2"/>
  <c r="N305" i="2"/>
  <c r="AI304" i="2"/>
  <c r="AO304" i="2"/>
  <c r="AN304" i="2"/>
  <c r="AM304" i="2"/>
  <c r="I304" i="2"/>
  <c r="N304" i="2"/>
  <c r="M304" i="2"/>
  <c r="O304" i="2"/>
  <c r="AI303" i="2"/>
  <c r="AO303" i="2"/>
  <c r="AN303" i="2"/>
  <c r="AM303" i="2"/>
  <c r="I303" i="2"/>
  <c r="N303" i="2"/>
  <c r="M303" i="2"/>
  <c r="O303" i="2"/>
  <c r="AI302" i="2"/>
  <c r="AO302" i="2"/>
  <c r="AN302" i="2"/>
  <c r="AM302" i="2"/>
  <c r="I302" i="2"/>
  <c r="M302" i="2"/>
  <c r="AI301" i="2"/>
  <c r="AO301" i="2"/>
  <c r="AN301" i="2"/>
  <c r="AM301" i="2"/>
  <c r="I301" i="2"/>
  <c r="N301" i="2"/>
  <c r="AI300" i="2"/>
  <c r="AO300" i="2"/>
  <c r="AN300" i="2"/>
  <c r="AM300" i="2"/>
  <c r="I300" i="2"/>
  <c r="N300" i="2"/>
  <c r="M300" i="2"/>
  <c r="O300" i="2"/>
  <c r="AI299" i="2"/>
  <c r="AO299" i="2"/>
  <c r="AN299" i="2"/>
  <c r="AM299" i="2"/>
  <c r="I299" i="2"/>
  <c r="AI298" i="2"/>
  <c r="AO298" i="2"/>
  <c r="AN298" i="2"/>
  <c r="AM298" i="2"/>
  <c r="I298" i="2"/>
  <c r="M298" i="2"/>
  <c r="O298" i="2"/>
  <c r="AI297" i="2"/>
  <c r="AO297" i="2"/>
  <c r="AN297" i="2"/>
  <c r="AM297" i="2"/>
  <c r="I297" i="2"/>
  <c r="N297" i="2"/>
  <c r="I295" i="2"/>
  <c r="I296" i="2"/>
  <c r="Z43" i="2"/>
  <c r="AI296" i="2"/>
  <c r="AO296" i="2"/>
  <c r="AN296" i="2"/>
  <c r="AM296" i="2"/>
  <c r="N296" i="2"/>
  <c r="M296" i="2"/>
  <c r="O296" i="2"/>
  <c r="AI295" i="2"/>
  <c r="AO295" i="2"/>
  <c r="AN295" i="2"/>
  <c r="AM295" i="2"/>
  <c r="N295" i="2"/>
  <c r="O295" i="2"/>
  <c r="AI294" i="2"/>
  <c r="AO294" i="2"/>
  <c r="AN294" i="2"/>
  <c r="AM294" i="2"/>
  <c r="I294" i="2"/>
  <c r="AI293" i="2"/>
  <c r="AO293" i="2"/>
  <c r="AN293" i="2"/>
  <c r="AM293" i="2"/>
  <c r="I293" i="2"/>
  <c r="AI292" i="2"/>
  <c r="AO292" i="2"/>
  <c r="AN292" i="2"/>
  <c r="AM292" i="2"/>
  <c r="I292" i="2"/>
  <c r="N292" i="2"/>
  <c r="M292" i="2"/>
  <c r="O292" i="2"/>
  <c r="AI291" i="2"/>
  <c r="AO291" i="2"/>
  <c r="AN291" i="2"/>
  <c r="AM291" i="2"/>
  <c r="I291" i="2"/>
  <c r="N291" i="2"/>
  <c r="AI290" i="2"/>
  <c r="AO290" i="2"/>
  <c r="AN290" i="2"/>
  <c r="AM290" i="2"/>
  <c r="I290" i="2"/>
  <c r="M290" i="2"/>
  <c r="O290" i="2"/>
  <c r="AI289" i="2"/>
  <c r="AO289" i="2"/>
  <c r="AN289" i="2"/>
  <c r="AM289" i="2"/>
  <c r="I289" i="2"/>
  <c r="N289" i="2"/>
  <c r="AI288" i="2"/>
  <c r="AO288" i="2"/>
  <c r="AN288" i="2"/>
  <c r="AM288" i="2"/>
  <c r="I288" i="2"/>
  <c r="N288" i="2"/>
  <c r="M288" i="2"/>
  <c r="O288" i="2"/>
  <c r="AI287" i="2"/>
  <c r="AO287" i="2"/>
  <c r="AN287" i="2"/>
  <c r="AM287" i="2"/>
  <c r="I287" i="2"/>
  <c r="N287" i="2"/>
  <c r="M287" i="2"/>
  <c r="O287" i="2"/>
  <c r="AI286" i="2"/>
  <c r="AO286" i="2"/>
  <c r="AN286" i="2"/>
  <c r="AM286" i="2"/>
  <c r="I286" i="2"/>
  <c r="AI285" i="2"/>
  <c r="AO285" i="2"/>
  <c r="AN285" i="2"/>
  <c r="AM285" i="2"/>
  <c r="I285" i="2"/>
  <c r="N285" i="2"/>
  <c r="AI284" i="2"/>
  <c r="AO284" i="2"/>
  <c r="AN284" i="2"/>
  <c r="AM284" i="2"/>
  <c r="I284" i="2"/>
  <c r="N284" i="2"/>
  <c r="M284" i="2"/>
  <c r="O284" i="2"/>
  <c r="AI283" i="2"/>
  <c r="AO283" i="2"/>
  <c r="AN283" i="2"/>
  <c r="AM283" i="2"/>
  <c r="I283" i="2"/>
  <c r="AI282" i="2"/>
  <c r="AO282" i="2"/>
  <c r="AN282" i="2"/>
  <c r="AM282" i="2"/>
  <c r="I282" i="2"/>
  <c r="M282" i="2"/>
  <c r="O282" i="2"/>
  <c r="AI281" i="2"/>
  <c r="AO281" i="2"/>
  <c r="AN281" i="2"/>
  <c r="AM281" i="2"/>
  <c r="I281" i="2"/>
  <c r="AI280" i="2"/>
  <c r="AO280" i="2"/>
  <c r="AN280" i="2"/>
  <c r="AM280" i="2"/>
  <c r="I280" i="2"/>
  <c r="N280" i="2"/>
  <c r="M280" i="2"/>
  <c r="O280" i="2"/>
  <c r="AI279" i="2"/>
  <c r="AO279" i="2"/>
  <c r="AN279" i="2"/>
  <c r="AM279" i="2"/>
  <c r="I279" i="2"/>
  <c r="O279" i="2"/>
  <c r="AI278" i="2"/>
  <c r="AO278" i="2"/>
  <c r="AN278" i="2"/>
  <c r="AM278" i="2"/>
  <c r="I278" i="2"/>
  <c r="AI277" i="2"/>
  <c r="AO277" i="2"/>
  <c r="AN277" i="2"/>
  <c r="AM277" i="2"/>
  <c r="I277" i="2"/>
  <c r="N277" i="2"/>
  <c r="AI276" i="2"/>
  <c r="AO276" i="2"/>
  <c r="AN276" i="2"/>
  <c r="AM276" i="2"/>
  <c r="I276" i="2"/>
  <c r="N276" i="2"/>
  <c r="M276" i="2"/>
  <c r="O276" i="2"/>
  <c r="AI275" i="2"/>
  <c r="AO275" i="2"/>
  <c r="AN275" i="2"/>
  <c r="AM275" i="2"/>
  <c r="I275" i="2"/>
  <c r="N275" i="2"/>
  <c r="AI274" i="2"/>
  <c r="AO274" i="2"/>
  <c r="AN274" i="2"/>
  <c r="AM274" i="2"/>
  <c r="I274" i="2"/>
  <c r="M274" i="2"/>
  <c r="O274" i="2"/>
  <c r="AI273" i="2"/>
  <c r="AO273" i="2"/>
  <c r="AN273" i="2"/>
  <c r="AM273" i="2"/>
  <c r="I273" i="2"/>
  <c r="N273" i="2"/>
  <c r="AI272" i="2"/>
  <c r="AO272" i="2"/>
  <c r="AN272" i="2"/>
  <c r="AM272" i="2"/>
  <c r="I272" i="2"/>
  <c r="N272" i="2"/>
  <c r="M272" i="2"/>
  <c r="O272" i="2"/>
  <c r="AI271" i="2"/>
  <c r="AO271" i="2"/>
  <c r="AN271" i="2"/>
  <c r="AM271" i="2"/>
  <c r="I271" i="2"/>
  <c r="O271" i="2"/>
  <c r="AI270" i="2"/>
  <c r="AO270" i="2"/>
  <c r="AN270" i="2"/>
  <c r="AM270" i="2"/>
  <c r="I270" i="2"/>
  <c r="M270" i="2"/>
  <c r="AI269" i="2"/>
  <c r="AO269" i="2"/>
  <c r="AN269" i="2"/>
  <c r="AM269" i="2"/>
  <c r="I269" i="2"/>
  <c r="N269" i="2"/>
  <c r="AI268" i="2"/>
  <c r="AO268" i="2"/>
  <c r="AN268" i="2"/>
  <c r="AM268" i="2"/>
  <c r="I268" i="2"/>
  <c r="N268" i="2"/>
  <c r="M268" i="2"/>
  <c r="O268" i="2"/>
  <c r="AI267" i="2"/>
  <c r="AO267" i="2"/>
  <c r="AN267" i="2"/>
  <c r="AM267" i="2"/>
  <c r="I267" i="2"/>
  <c r="N267" i="2"/>
  <c r="AI266" i="2"/>
  <c r="AO266" i="2"/>
  <c r="AN266" i="2"/>
  <c r="AM266" i="2"/>
  <c r="I266" i="2"/>
  <c r="M266" i="2"/>
  <c r="O266" i="2"/>
  <c r="AI265" i="2"/>
  <c r="AO265" i="2"/>
  <c r="AN265" i="2"/>
  <c r="AM265" i="2"/>
  <c r="I265" i="2"/>
  <c r="AI264" i="2"/>
  <c r="AO264" i="2"/>
  <c r="AN264" i="2"/>
  <c r="AM264" i="2"/>
  <c r="I264" i="2"/>
  <c r="N264" i="2"/>
  <c r="M264" i="2"/>
  <c r="O264" i="2"/>
  <c r="AI263" i="2"/>
  <c r="AO263" i="2"/>
  <c r="AN263" i="2"/>
  <c r="AM263" i="2"/>
  <c r="I263" i="2"/>
  <c r="N263" i="2"/>
  <c r="O263" i="2"/>
  <c r="AI262" i="2"/>
  <c r="AO262" i="2"/>
  <c r="AN262" i="2"/>
  <c r="AM262" i="2"/>
  <c r="I262" i="2"/>
  <c r="M262" i="2"/>
  <c r="AI261" i="2"/>
  <c r="AO261" i="2"/>
  <c r="AN261" i="2"/>
  <c r="AM261" i="2"/>
  <c r="I261" i="2"/>
  <c r="AI260" i="2"/>
  <c r="AO260" i="2"/>
  <c r="AN260" i="2"/>
  <c r="AM260" i="2"/>
  <c r="I260" i="2"/>
  <c r="N260" i="2"/>
  <c r="M260" i="2"/>
  <c r="O260" i="2"/>
  <c r="AI259" i="2"/>
  <c r="AO259" i="2"/>
  <c r="AN259" i="2"/>
  <c r="AM259" i="2"/>
  <c r="I259" i="2"/>
  <c r="N259" i="2"/>
  <c r="AI258" i="2"/>
  <c r="AO258" i="2"/>
  <c r="AN258" i="2"/>
  <c r="AM258" i="2"/>
  <c r="I258" i="2"/>
  <c r="M258" i="2"/>
  <c r="O258" i="2"/>
  <c r="AI257" i="2"/>
  <c r="AO257" i="2"/>
  <c r="AN257" i="2"/>
  <c r="AM257" i="2"/>
  <c r="I257" i="2"/>
  <c r="N257" i="2"/>
  <c r="AI256" i="2"/>
  <c r="AO256" i="2"/>
  <c r="AN256" i="2"/>
  <c r="AM256" i="2"/>
  <c r="I256" i="2"/>
  <c r="N256" i="2"/>
  <c r="M256" i="2"/>
  <c r="O256" i="2"/>
  <c r="AI255" i="2"/>
  <c r="AO255" i="2"/>
  <c r="AN255" i="2"/>
  <c r="AM255" i="2"/>
  <c r="I255" i="2"/>
  <c r="N255" i="2"/>
  <c r="M255" i="2"/>
  <c r="O255" i="2"/>
  <c r="AI254" i="2"/>
  <c r="AO254" i="2"/>
  <c r="AN254" i="2"/>
  <c r="AM254" i="2"/>
  <c r="I254" i="2"/>
  <c r="M254" i="2"/>
  <c r="AI253" i="2"/>
  <c r="AO253" i="2"/>
  <c r="AN253" i="2"/>
  <c r="AM253" i="2"/>
  <c r="I253" i="2"/>
  <c r="N253" i="2"/>
  <c r="AI252" i="2"/>
  <c r="AO252" i="2"/>
  <c r="AN252" i="2"/>
  <c r="AM252" i="2"/>
  <c r="I252" i="2"/>
  <c r="N252" i="2"/>
  <c r="M252" i="2"/>
  <c r="O252" i="2"/>
  <c r="AI251" i="2"/>
  <c r="AO251" i="2"/>
  <c r="AN251" i="2"/>
  <c r="AM251" i="2"/>
  <c r="I251" i="2"/>
  <c r="AI250" i="2"/>
  <c r="AO250" i="2"/>
  <c r="AN250" i="2"/>
  <c r="AM250" i="2"/>
  <c r="I250" i="2"/>
  <c r="M250" i="2"/>
  <c r="O250" i="2"/>
  <c r="AI249" i="2"/>
  <c r="AO249" i="2"/>
  <c r="AN249" i="2"/>
  <c r="AM249" i="2"/>
  <c r="I249" i="2"/>
  <c r="AI248" i="2"/>
  <c r="AO248" i="2"/>
  <c r="AN248" i="2"/>
  <c r="AM248" i="2"/>
  <c r="I248" i="2"/>
  <c r="N248" i="2"/>
  <c r="M248" i="2"/>
  <c r="O248" i="2"/>
  <c r="AI247" i="2"/>
  <c r="AO247" i="2"/>
  <c r="AN247" i="2"/>
  <c r="AM247" i="2"/>
  <c r="I247" i="2"/>
  <c r="M247" i="2"/>
  <c r="O247" i="2"/>
  <c r="AI246" i="2"/>
  <c r="AO246" i="2"/>
  <c r="AN246" i="2"/>
  <c r="AM246" i="2"/>
  <c r="I246" i="2"/>
  <c r="AI245" i="2"/>
  <c r="AO245" i="2"/>
  <c r="AN245" i="2"/>
  <c r="AM245" i="2"/>
  <c r="I245" i="2"/>
  <c r="AI244" i="2"/>
  <c r="AO244" i="2"/>
  <c r="AN244" i="2"/>
  <c r="AM244" i="2"/>
  <c r="I244" i="2"/>
  <c r="N244" i="2"/>
  <c r="M244" i="2"/>
  <c r="O244" i="2"/>
  <c r="AI243" i="2"/>
  <c r="AO243" i="2"/>
  <c r="AN243" i="2"/>
  <c r="AM243" i="2"/>
  <c r="I243" i="2"/>
  <c r="N243" i="2"/>
  <c r="AI242" i="2"/>
  <c r="AO242" i="2"/>
  <c r="AN242" i="2"/>
  <c r="AM242" i="2"/>
  <c r="I242" i="2"/>
  <c r="M242" i="2"/>
  <c r="O242" i="2"/>
  <c r="AI241" i="2"/>
  <c r="AO241" i="2"/>
  <c r="AN241" i="2"/>
  <c r="AM241" i="2"/>
  <c r="I241" i="2"/>
  <c r="N241" i="2"/>
  <c r="AI240" i="2"/>
  <c r="AO240" i="2"/>
  <c r="AN240" i="2"/>
  <c r="AI228" i="2"/>
  <c r="AN228" i="2"/>
  <c r="AI229" i="2"/>
  <c r="AN229" i="2"/>
  <c r="AI230" i="2"/>
  <c r="AN230" i="2"/>
  <c r="AI231" i="2"/>
  <c r="AN231" i="2"/>
  <c r="AI232" i="2"/>
  <c r="AN232" i="2"/>
  <c r="AI233" i="2"/>
  <c r="AN233" i="2"/>
  <c r="AI234" i="2"/>
  <c r="AN234" i="2"/>
  <c r="AI235" i="2"/>
  <c r="AN235" i="2"/>
  <c r="AI236" i="2"/>
  <c r="AN236" i="2"/>
  <c r="AI237" i="2"/>
  <c r="AN237" i="2"/>
  <c r="AI238" i="2"/>
  <c r="AN238" i="2"/>
  <c r="AI239" i="2"/>
  <c r="AN239" i="2"/>
  <c r="AM240" i="2"/>
  <c r="I240" i="2"/>
  <c r="N240" i="2"/>
  <c r="M240" i="2"/>
  <c r="O240" i="2"/>
  <c r="AO239" i="2"/>
  <c r="AM239" i="2"/>
  <c r="I239" i="2"/>
  <c r="N239" i="2"/>
  <c r="M239" i="2"/>
  <c r="O239" i="2"/>
  <c r="AO238" i="2"/>
  <c r="AM238" i="2"/>
  <c r="I238" i="2"/>
  <c r="M238" i="2"/>
  <c r="AO237" i="2"/>
  <c r="AM237" i="2"/>
  <c r="I237" i="2"/>
  <c r="I228" i="2"/>
  <c r="I229" i="2"/>
  <c r="I230" i="2"/>
  <c r="I231" i="2"/>
  <c r="I232" i="2"/>
  <c r="I233" i="2"/>
  <c r="I234" i="2"/>
  <c r="I235" i="2"/>
  <c r="I236" i="2"/>
  <c r="AO236" i="2"/>
  <c r="AM236" i="2"/>
  <c r="N236" i="2"/>
  <c r="M236" i="2"/>
  <c r="O236" i="2"/>
  <c r="AO235" i="2"/>
  <c r="AM235" i="2"/>
  <c r="AO234" i="2"/>
  <c r="AM234" i="2"/>
  <c r="M234" i="2"/>
  <c r="O234" i="2"/>
  <c r="AO233" i="2"/>
  <c r="AM233" i="2"/>
  <c r="N233" i="2"/>
  <c r="AO232" i="2"/>
  <c r="AM232" i="2"/>
  <c r="N232" i="2"/>
  <c r="M232" i="2"/>
  <c r="O232" i="2"/>
  <c r="AO231" i="2"/>
  <c r="AM231" i="2"/>
  <c r="N231" i="2"/>
  <c r="O231" i="2"/>
  <c r="AO230" i="2"/>
  <c r="AM230" i="2"/>
  <c r="AO229" i="2"/>
  <c r="AM229" i="2"/>
  <c r="AO228" i="2"/>
  <c r="AM228" i="2"/>
  <c r="N228" i="2"/>
  <c r="M228" i="2"/>
  <c r="O228" i="2"/>
  <c r="AI227" i="2"/>
  <c r="AO227" i="2"/>
  <c r="AN227" i="2"/>
  <c r="AM227" i="2"/>
  <c r="I227" i="2"/>
  <c r="N227" i="2"/>
  <c r="AI226" i="2"/>
  <c r="AO226" i="2"/>
  <c r="AN226" i="2"/>
  <c r="AM226" i="2"/>
  <c r="I226" i="2"/>
  <c r="M226" i="2"/>
  <c r="O226" i="2"/>
  <c r="AI225" i="2"/>
  <c r="AO225" i="2"/>
  <c r="AN225" i="2"/>
  <c r="AM225" i="2"/>
  <c r="I225" i="2"/>
  <c r="N225" i="2"/>
  <c r="AI224" i="2"/>
  <c r="AO224" i="2"/>
  <c r="AN224" i="2"/>
  <c r="AM224" i="2"/>
  <c r="I224" i="2"/>
  <c r="N224" i="2"/>
  <c r="M224" i="2"/>
  <c r="O224" i="2"/>
  <c r="AI223" i="2"/>
  <c r="AO223" i="2"/>
  <c r="AN223" i="2"/>
  <c r="AM223" i="2"/>
  <c r="I223" i="2"/>
  <c r="N223" i="2"/>
  <c r="M223" i="2"/>
  <c r="O223" i="2"/>
  <c r="AI222" i="2"/>
  <c r="AO222" i="2"/>
  <c r="AN222" i="2"/>
  <c r="AM222" i="2"/>
  <c r="I222" i="2"/>
  <c r="I214" i="2"/>
  <c r="I215" i="2"/>
  <c r="I216" i="2"/>
  <c r="I217" i="2"/>
  <c r="I218" i="2"/>
  <c r="I219" i="2"/>
  <c r="I220" i="2"/>
  <c r="I221" i="2"/>
  <c r="Z40" i="2"/>
  <c r="AI221" i="2"/>
  <c r="AO221" i="2"/>
  <c r="AN221" i="2"/>
  <c r="AM221" i="2"/>
  <c r="N221" i="2"/>
  <c r="AI220" i="2"/>
  <c r="AO220" i="2"/>
  <c r="AN220" i="2"/>
  <c r="AM220" i="2"/>
  <c r="N220" i="2"/>
  <c r="M220" i="2"/>
  <c r="O220" i="2"/>
  <c r="AI219" i="2"/>
  <c r="AO219" i="2"/>
  <c r="AN219" i="2"/>
  <c r="AM219" i="2"/>
  <c r="AI218" i="2"/>
  <c r="AO218" i="2"/>
  <c r="AN218" i="2"/>
  <c r="AM218" i="2"/>
  <c r="M218" i="2"/>
  <c r="O218" i="2"/>
  <c r="AI217" i="2"/>
  <c r="AO217" i="2"/>
  <c r="AN217" i="2"/>
  <c r="AM217" i="2"/>
  <c r="AI216" i="2"/>
  <c r="AO216" i="2"/>
  <c r="AN216" i="2"/>
  <c r="AI214" i="2"/>
  <c r="AN214" i="2"/>
  <c r="AI215" i="2"/>
  <c r="AN215" i="2"/>
  <c r="AT39" i="2"/>
  <c r="AM216" i="2"/>
  <c r="N216" i="2"/>
  <c r="M216" i="2"/>
  <c r="O216" i="2"/>
  <c r="AO215" i="2"/>
  <c r="AM215" i="2"/>
  <c r="O215" i="2"/>
  <c r="AO214" i="2"/>
  <c r="AM214" i="2"/>
  <c r="AI213" i="2"/>
  <c r="AO213" i="2"/>
  <c r="AN213" i="2"/>
  <c r="AM213" i="2"/>
  <c r="I213" i="2"/>
  <c r="N213" i="2"/>
  <c r="AI212" i="2"/>
  <c r="AO212" i="2"/>
  <c r="AN212" i="2"/>
  <c r="AM212" i="2"/>
  <c r="I212" i="2"/>
  <c r="N212" i="2"/>
  <c r="M212" i="2"/>
  <c r="O212" i="2"/>
  <c r="AI211" i="2"/>
  <c r="AO211" i="2"/>
  <c r="AN211" i="2"/>
  <c r="AM211" i="2"/>
  <c r="I211" i="2"/>
  <c r="N211" i="2"/>
  <c r="AI210" i="2"/>
  <c r="AO210" i="2"/>
  <c r="AN210" i="2"/>
  <c r="AM210" i="2"/>
  <c r="I210" i="2"/>
  <c r="M210" i="2"/>
  <c r="O210" i="2"/>
  <c r="AI209" i="2"/>
  <c r="AO209" i="2"/>
  <c r="AN209" i="2"/>
  <c r="AM209" i="2"/>
  <c r="I209" i="2"/>
  <c r="N209" i="2"/>
  <c r="AI208" i="2"/>
  <c r="AO208" i="2"/>
  <c r="AN208" i="2"/>
  <c r="AM208" i="2"/>
  <c r="I208" i="2"/>
  <c r="N208" i="2"/>
  <c r="M208" i="2"/>
  <c r="O208" i="2"/>
  <c r="AI207" i="2"/>
  <c r="AO207" i="2"/>
  <c r="AN207" i="2"/>
  <c r="AM207" i="2"/>
  <c r="I207" i="2"/>
  <c r="O207" i="2"/>
  <c r="AI206" i="2"/>
  <c r="AO206" i="2"/>
  <c r="AN206" i="2"/>
  <c r="AM206" i="2"/>
  <c r="I206" i="2"/>
  <c r="M206" i="2"/>
  <c r="AI205" i="2"/>
  <c r="AO205" i="2"/>
  <c r="AN205" i="2"/>
  <c r="AM205" i="2"/>
  <c r="I205" i="2"/>
  <c r="N205" i="2"/>
  <c r="AI204" i="2"/>
  <c r="AO204" i="2"/>
  <c r="AN204" i="2"/>
  <c r="AM204" i="2"/>
  <c r="I204" i="2"/>
  <c r="N204" i="2"/>
  <c r="M204" i="2"/>
  <c r="O204" i="2"/>
  <c r="AI203" i="2"/>
  <c r="AO203" i="2"/>
  <c r="AN203" i="2"/>
  <c r="AM203" i="2"/>
  <c r="I203" i="2"/>
  <c r="N203" i="2"/>
  <c r="AI202" i="2"/>
  <c r="AO202" i="2"/>
  <c r="AN202" i="2"/>
  <c r="AM202" i="2"/>
  <c r="I202" i="2"/>
  <c r="M202" i="2"/>
  <c r="O202" i="2"/>
  <c r="AI201" i="2"/>
  <c r="AO201" i="2"/>
  <c r="AN201" i="2"/>
  <c r="AM201" i="2"/>
  <c r="I201" i="2"/>
  <c r="I199" i="2"/>
  <c r="I200" i="2"/>
  <c r="Y16" i="2"/>
  <c r="AI200" i="2"/>
  <c r="AO200" i="2"/>
  <c r="AN200" i="2"/>
  <c r="AM200" i="2"/>
  <c r="N200" i="2"/>
  <c r="M200" i="2"/>
  <c r="O200" i="2"/>
  <c r="AI199" i="2"/>
  <c r="AO199" i="2"/>
  <c r="AU15" i="2"/>
  <c r="AN199" i="2"/>
  <c r="AM199" i="2"/>
  <c r="N199" i="2"/>
  <c r="O199" i="2"/>
  <c r="AI198" i="2"/>
  <c r="AO198" i="2"/>
  <c r="AN198" i="2"/>
  <c r="AM198" i="2"/>
  <c r="I198" i="2"/>
  <c r="M198" i="2"/>
  <c r="AI197" i="2"/>
  <c r="AO197" i="2"/>
  <c r="AN197" i="2"/>
  <c r="AM197" i="2"/>
  <c r="I197" i="2"/>
  <c r="AI196" i="2"/>
  <c r="AO196" i="2"/>
  <c r="AN196" i="2"/>
  <c r="AM196" i="2"/>
  <c r="I196" i="2"/>
  <c r="N196" i="2"/>
  <c r="M196" i="2"/>
  <c r="O196" i="2"/>
  <c r="AI195" i="2"/>
  <c r="AO195" i="2"/>
  <c r="AN195" i="2"/>
  <c r="AM195" i="2"/>
  <c r="I195" i="2"/>
  <c r="N195" i="2"/>
  <c r="AI194" i="2"/>
  <c r="AO194" i="2"/>
  <c r="AN194" i="2"/>
  <c r="AM194" i="2"/>
  <c r="I194" i="2"/>
  <c r="M194" i="2"/>
  <c r="O194" i="2"/>
  <c r="AI193" i="2"/>
  <c r="AO193" i="2"/>
  <c r="AN193" i="2"/>
  <c r="AM193" i="2"/>
  <c r="I193" i="2"/>
  <c r="N193" i="2"/>
  <c r="AI192" i="2"/>
  <c r="AO192" i="2"/>
  <c r="AN192" i="2"/>
  <c r="AM192" i="2"/>
  <c r="I192" i="2"/>
  <c r="N192" i="2"/>
  <c r="M192" i="2"/>
  <c r="O192" i="2"/>
  <c r="AI191" i="2"/>
  <c r="AO191" i="2"/>
  <c r="AN191" i="2"/>
  <c r="AM191" i="2"/>
  <c r="I191" i="2"/>
  <c r="N191" i="2"/>
  <c r="M191" i="2"/>
  <c r="O191" i="2"/>
  <c r="AI190" i="2"/>
  <c r="AO190" i="2"/>
  <c r="AN190" i="2"/>
  <c r="AI186" i="2"/>
  <c r="AN186" i="2"/>
  <c r="AI187" i="2"/>
  <c r="AN187" i="2"/>
  <c r="AI188" i="2"/>
  <c r="AN188" i="2"/>
  <c r="AI189" i="2"/>
  <c r="AN189" i="2"/>
  <c r="AT38" i="2"/>
  <c r="AM190" i="2"/>
  <c r="I190" i="2"/>
  <c r="M190" i="2"/>
  <c r="AO189" i="2"/>
  <c r="AM189" i="2"/>
  <c r="I189" i="2"/>
  <c r="N189" i="2"/>
  <c r="I186" i="2"/>
  <c r="I187" i="2"/>
  <c r="I188" i="2"/>
  <c r="Z39" i="2"/>
  <c r="AO188" i="2"/>
  <c r="AM188" i="2"/>
  <c r="N188" i="2"/>
  <c r="M188" i="2"/>
  <c r="O188" i="2"/>
  <c r="AO187" i="2"/>
  <c r="AM187" i="2"/>
  <c r="AO186" i="2"/>
  <c r="AM186" i="2"/>
  <c r="M186" i="2"/>
  <c r="O186" i="2"/>
  <c r="AI185" i="2"/>
  <c r="AO185" i="2"/>
  <c r="AN185" i="2"/>
  <c r="AM185" i="2"/>
  <c r="I185" i="2"/>
  <c r="AI184" i="2"/>
  <c r="AO184" i="2"/>
  <c r="AN184" i="2"/>
  <c r="AM184" i="2"/>
  <c r="I184" i="2"/>
  <c r="N184" i="2"/>
  <c r="M184" i="2"/>
  <c r="O184" i="2"/>
  <c r="AI183" i="2"/>
  <c r="AO183" i="2"/>
  <c r="AN183" i="2"/>
  <c r="AM183" i="2"/>
  <c r="I183" i="2"/>
  <c r="M183" i="2"/>
  <c r="O183" i="2"/>
  <c r="AI182" i="2"/>
  <c r="AO182" i="2"/>
  <c r="AN182" i="2"/>
  <c r="AM182" i="2"/>
  <c r="I182" i="2"/>
  <c r="AI181" i="2"/>
  <c r="AO181" i="2"/>
  <c r="AI178" i="2"/>
  <c r="AO178" i="2"/>
  <c r="AI179" i="2"/>
  <c r="AO179" i="2"/>
  <c r="AI180" i="2"/>
  <c r="AO180" i="2"/>
  <c r="AU14" i="2"/>
  <c r="AN181" i="2"/>
  <c r="AM181" i="2"/>
  <c r="I181" i="2"/>
  <c r="AN180" i="2"/>
  <c r="AM180" i="2"/>
  <c r="I180" i="2"/>
  <c r="N180" i="2"/>
  <c r="M180" i="2"/>
  <c r="O180" i="2"/>
  <c r="AN179" i="2"/>
  <c r="AM179" i="2"/>
  <c r="I179" i="2"/>
  <c r="N179" i="2"/>
  <c r="AN178" i="2"/>
  <c r="AM178" i="2"/>
  <c r="I178" i="2"/>
  <c r="M178" i="2"/>
  <c r="O178" i="2"/>
  <c r="AI177" i="2"/>
  <c r="AO177" i="2"/>
  <c r="AN177" i="2"/>
  <c r="AM177" i="2"/>
  <c r="I177" i="2"/>
  <c r="N177" i="2"/>
  <c r="AI176" i="2"/>
  <c r="AO176" i="2"/>
  <c r="AN176" i="2"/>
  <c r="AM176" i="2"/>
  <c r="I176" i="2"/>
  <c r="N176" i="2"/>
  <c r="M176" i="2"/>
  <c r="O176" i="2"/>
  <c r="AI175" i="2"/>
  <c r="AO175" i="2"/>
  <c r="AN175" i="2"/>
  <c r="AM175" i="2"/>
  <c r="I175" i="2"/>
  <c r="N175" i="2"/>
  <c r="M175" i="2"/>
  <c r="O175" i="2"/>
  <c r="AI174" i="2"/>
  <c r="AO174" i="2"/>
  <c r="AN174" i="2"/>
  <c r="AM174" i="2"/>
  <c r="I174" i="2"/>
  <c r="N174" i="2"/>
  <c r="O174" i="2"/>
  <c r="AI173" i="2"/>
  <c r="AO173" i="2"/>
  <c r="AN173" i="2"/>
  <c r="AM173" i="2"/>
  <c r="I173" i="2"/>
  <c r="N173" i="2"/>
  <c r="M173" i="2"/>
  <c r="O173" i="2"/>
  <c r="AI172" i="2"/>
  <c r="AO172" i="2"/>
  <c r="AN172" i="2"/>
  <c r="AM172" i="2"/>
  <c r="I172" i="2"/>
  <c r="M172" i="2"/>
  <c r="O172" i="2"/>
  <c r="AI171" i="2"/>
  <c r="AO171" i="2"/>
  <c r="AN171" i="2"/>
  <c r="AM171" i="2"/>
  <c r="I171" i="2"/>
  <c r="O171" i="2"/>
  <c r="AI170" i="2"/>
  <c r="AO170" i="2"/>
  <c r="AN170" i="2"/>
  <c r="AM170" i="2"/>
  <c r="I170" i="2"/>
  <c r="N170" i="2"/>
  <c r="O170" i="2"/>
  <c r="AI169" i="2"/>
  <c r="AO169" i="2"/>
  <c r="AN169" i="2"/>
  <c r="AM169" i="2"/>
  <c r="I169" i="2"/>
  <c r="N169" i="2"/>
  <c r="M169" i="2"/>
  <c r="O169" i="2"/>
  <c r="AI168" i="2"/>
  <c r="AO168" i="2"/>
  <c r="AN168" i="2"/>
  <c r="AM168" i="2"/>
  <c r="I168" i="2"/>
  <c r="O168" i="2"/>
  <c r="AI167" i="2"/>
  <c r="AO167" i="2"/>
  <c r="AN167" i="2"/>
  <c r="AM167" i="2"/>
  <c r="I167" i="2"/>
  <c r="N167" i="2"/>
  <c r="M167" i="2"/>
  <c r="O167" i="2"/>
  <c r="AI166" i="2"/>
  <c r="AO166" i="2"/>
  <c r="AN166" i="2"/>
  <c r="AM166" i="2"/>
  <c r="I166" i="2"/>
  <c r="N166" i="2"/>
  <c r="O166" i="2"/>
  <c r="AI165" i="2"/>
  <c r="AO165" i="2"/>
  <c r="AN165" i="2"/>
  <c r="AM165" i="2"/>
  <c r="I165" i="2"/>
  <c r="N165" i="2"/>
  <c r="M165" i="2"/>
  <c r="O165" i="2"/>
  <c r="AI164" i="2"/>
  <c r="AO164" i="2"/>
  <c r="AN164" i="2"/>
  <c r="AM164" i="2"/>
  <c r="I164" i="2"/>
  <c r="M164" i="2"/>
  <c r="O164" i="2"/>
  <c r="AI163" i="2"/>
  <c r="AO163" i="2"/>
  <c r="AN163" i="2"/>
  <c r="AM163" i="2"/>
  <c r="I163" i="2"/>
  <c r="O163" i="2"/>
  <c r="AI162" i="2"/>
  <c r="AO162" i="2"/>
  <c r="AN162" i="2"/>
  <c r="AM162" i="2"/>
  <c r="I162" i="2"/>
  <c r="N162" i="2"/>
  <c r="O162" i="2"/>
  <c r="AI161" i="2"/>
  <c r="AO161" i="2"/>
  <c r="AN161" i="2"/>
  <c r="AM161" i="2"/>
  <c r="I161" i="2"/>
  <c r="N161" i="2"/>
  <c r="M161" i="2"/>
  <c r="O161" i="2"/>
  <c r="AI160" i="2"/>
  <c r="AO160" i="2"/>
  <c r="AN160" i="2"/>
  <c r="AI156" i="2"/>
  <c r="AN156" i="2"/>
  <c r="AI157" i="2"/>
  <c r="AN157" i="2"/>
  <c r="AI158" i="2"/>
  <c r="AN158" i="2"/>
  <c r="AI159" i="2"/>
  <c r="AN159" i="2"/>
  <c r="AT33" i="2"/>
  <c r="AM160" i="2"/>
  <c r="I160" i="2"/>
  <c r="O160" i="2"/>
  <c r="AO159" i="2"/>
  <c r="AM159" i="2"/>
  <c r="I159" i="2"/>
  <c r="N159" i="2"/>
  <c r="M159" i="2"/>
  <c r="O159" i="2"/>
  <c r="AO158" i="2"/>
  <c r="AM158" i="2"/>
  <c r="I158" i="2"/>
  <c r="N158" i="2"/>
  <c r="O158" i="2"/>
  <c r="AO157" i="2"/>
  <c r="AM157" i="2"/>
  <c r="I157" i="2"/>
  <c r="N157" i="2"/>
  <c r="M157" i="2"/>
  <c r="O157" i="2"/>
  <c r="AO156" i="2"/>
  <c r="AM156" i="2"/>
  <c r="I156" i="2"/>
  <c r="M156" i="2"/>
  <c r="O156" i="2"/>
  <c r="AI155" i="2"/>
  <c r="AO155" i="2"/>
  <c r="AN155" i="2"/>
  <c r="AM155" i="2"/>
  <c r="I155" i="2"/>
  <c r="O155" i="2"/>
  <c r="AI154" i="2"/>
  <c r="AO154" i="2"/>
  <c r="AN154" i="2"/>
  <c r="AM154" i="2"/>
  <c r="I154" i="2"/>
  <c r="N154" i="2"/>
  <c r="O154" i="2"/>
  <c r="AI153" i="2"/>
  <c r="AO153" i="2"/>
  <c r="AN153" i="2"/>
  <c r="AM153" i="2"/>
  <c r="I153" i="2"/>
  <c r="N153" i="2"/>
  <c r="M153" i="2"/>
  <c r="O153" i="2"/>
  <c r="AI152" i="2"/>
  <c r="AO152" i="2"/>
  <c r="AN152" i="2"/>
  <c r="AM152" i="2"/>
  <c r="I152" i="2"/>
  <c r="O152" i="2"/>
  <c r="AI151" i="2"/>
  <c r="AO151" i="2"/>
  <c r="AN151" i="2"/>
  <c r="AM151" i="2"/>
  <c r="I151" i="2"/>
  <c r="N151" i="2"/>
  <c r="M151" i="2"/>
  <c r="O151" i="2"/>
  <c r="AI150" i="2"/>
  <c r="AO150" i="2"/>
  <c r="AN150" i="2"/>
  <c r="AM150" i="2"/>
  <c r="I150" i="2"/>
  <c r="N150" i="2"/>
  <c r="O150" i="2"/>
  <c r="AI149" i="2"/>
  <c r="AO149" i="2"/>
  <c r="AN149" i="2"/>
  <c r="AM149" i="2"/>
  <c r="I149" i="2"/>
  <c r="N149" i="2"/>
  <c r="M149" i="2"/>
  <c r="O149" i="2"/>
  <c r="AI148" i="2"/>
  <c r="AO148" i="2"/>
  <c r="AN148" i="2"/>
  <c r="AM148" i="2"/>
  <c r="I148" i="2"/>
  <c r="M148" i="2"/>
  <c r="O148" i="2"/>
  <c r="AI147" i="2"/>
  <c r="AO147" i="2"/>
  <c r="AN147" i="2"/>
  <c r="AM147" i="2"/>
  <c r="I147" i="2"/>
  <c r="O147" i="2"/>
  <c r="AI146" i="2"/>
  <c r="AO146" i="2"/>
  <c r="AN146" i="2"/>
  <c r="AM146" i="2"/>
  <c r="I146" i="2"/>
  <c r="N146" i="2"/>
  <c r="O146" i="2"/>
  <c r="AI145" i="2"/>
  <c r="AO145" i="2"/>
  <c r="AN145" i="2"/>
  <c r="AM145" i="2"/>
  <c r="I145" i="2"/>
  <c r="N145" i="2"/>
  <c r="M145" i="2"/>
  <c r="O145" i="2"/>
  <c r="AI144" i="2"/>
  <c r="AO144" i="2"/>
  <c r="AN144" i="2"/>
  <c r="AM144" i="2"/>
  <c r="I144" i="2"/>
  <c r="O144" i="2"/>
  <c r="AI143" i="2"/>
  <c r="AO143" i="2"/>
  <c r="AN143" i="2"/>
  <c r="AM143" i="2"/>
  <c r="I143" i="2"/>
  <c r="N143" i="2"/>
  <c r="M143" i="2"/>
  <c r="O143" i="2"/>
  <c r="AI142" i="2"/>
  <c r="AO142" i="2"/>
  <c r="AN142" i="2"/>
  <c r="AM142" i="2"/>
  <c r="I142" i="2"/>
  <c r="N142" i="2"/>
  <c r="O142" i="2"/>
  <c r="AI141" i="2"/>
  <c r="AO141" i="2"/>
  <c r="AN141" i="2"/>
  <c r="AM141" i="2"/>
  <c r="I141" i="2"/>
  <c r="N141" i="2"/>
  <c r="M141" i="2"/>
  <c r="O141" i="2"/>
  <c r="AI140" i="2"/>
  <c r="AO140" i="2"/>
  <c r="AN140" i="2"/>
  <c r="AM140" i="2"/>
  <c r="I140" i="2"/>
  <c r="M140" i="2"/>
  <c r="O140" i="2"/>
  <c r="AI139" i="2"/>
  <c r="AO139" i="2"/>
  <c r="AN139" i="2"/>
  <c r="AM139" i="2"/>
  <c r="I139" i="2"/>
  <c r="O139" i="2"/>
  <c r="AI138" i="2"/>
  <c r="AO138" i="2"/>
  <c r="AN138" i="2"/>
  <c r="AM138" i="2"/>
  <c r="I138" i="2"/>
  <c r="N138" i="2"/>
  <c r="O138" i="2"/>
  <c r="AI137" i="2"/>
  <c r="AO137" i="2"/>
  <c r="AN137" i="2"/>
  <c r="AM137" i="2"/>
  <c r="I137" i="2"/>
  <c r="N137" i="2"/>
  <c r="M137" i="2"/>
  <c r="O137" i="2"/>
  <c r="AI136" i="2"/>
  <c r="AO136" i="2"/>
  <c r="AN136" i="2"/>
  <c r="AI130" i="2"/>
  <c r="AN130" i="2"/>
  <c r="AI131" i="2"/>
  <c r="AN131" i="2"/>
  <c r="AI132" i="2"/>
  <c r="AN132" i="2"/>
  <c r="AI133" i="2"/>
  <c r="AN133" i="2"/>
  <c r="AI134" i="2"/>
  <c r="AN134" i="2"/>
  <c r="AI135" i="2"/>
  <c r="AN135" i="2"/>
  <c r="AT9" i="2"/>
  <c r="AM136" i="2"/>
  <c r="I136" i="2"/>
  <c r="O136" i="2"/>
  <c r="AO135" i="2"/>
  <c r="AM135" i="2"/>
  <c r="I135" i="2"/>
  <c r="N135" i="2"/>
  <c r="M135" i="2"/>
  <c r="O135" i="2"/>
  <c r="AO134" i="2"/>
  <c r="AM134" i="2"/>
  <c r="I134" i="2"/>
  <c r="N134" i="2"/>
  <c r="O134" i="2"/>
  <c r="AO133" i="2"/>
  <c r="AM133" i="2"/>
  <c r="I133" i="2"/>
  <c r="N133" i="2"/>
  <c r="M133" i="2"/>
  <c r="O133" i="2"/>
  <c r="AO132" i="2"/>
  <c r="AM132" i="2"/>
  <c r="I132" i="2"/>
  <c r="M132" i="2"/>
  <c r="O132" i="2"/>
  <c r="AO131" i="2"/>
  <c r="AM131" i="2"/>
  <c r="I131" i="2"/>
  <c r="O131" i="2"/>
  <c r="I130" i="2"/>
  <c r="O130" i="2"/>
  <c r="U9" i="2"/>
  <c r="AO130" i="2"/>
  <c r="AM130" i="2"/>
  <c r="N130" i="2"/>
  <c r="AI129" i="2"/>
  <c r="AO129" i="2"/>
  <c r="AN129" i="2"/>
  <c r="AM129" i="2"/>
  <c r="I129" i="2"/>
  <c r="N129" i="2"/>
  <c r="M129" i="2"/>
  <c r="O129" i="2"/>
  <c r="AI128" i="2"/>
  <c r="AO128" i="2"/>
  <c r="AN128" i="2"/>
  <c r="AM128" i="2"/>
  <c r="I128" i="2"/>
  <c r="O128" i="2"/>
  <c r="AI127" i="2"/>
  <c r="AO127" i="2"/>
  <c r="AN127" i="2"/>
  <c r="AM127" i="2"/>
  <c r="I127" i="2"/>
  <c r="N127" i="2"/>
  <c r="M127" i="2"/>
  <c r="O127" i="2"/>
  <c r="AI126" i="2"/>
  <c r="AO126" i="2"/>
  <c r="AN126" i="2"/>
  <c r="AM126" i="2"/>
  <c r="I126" i="2"/>
  <c r="N126" i="2"/>
  <c r="O126" i="2"/>
  <c r="AI125" i="2"/>
  <c r="AO125" i="2"/>
  <c r="AN125" i="2"/>
  <c r="AM125" i="2"/>
  <c r="I125" i="2"/>
  <c r="N125" i="2"/>
  <c r="M125" i="2"/>
  <c r="O125" i="2"/>
  <c r="AI124" i="2"/>
  <c r="AO124" i="2"/>
  <c r="AN124" i="2"/>
  <c r="AM124" i="2"/>
  <c r="I124" i="2"/>
  <c r="M124" i="2"/>
  <c r="O124" i="2"/>
  <c r="AI123" i="2"/>
  <c r="AO123" i="2"/>
  <c r="AN123" i="2"/>
  <c r="AM123" i="2"/>
  <c r="I123" i="2"/>
  <c r="O123" i="2"/>
  <c r="AI122" i="2"/>
  <c r="AO122" i="2"/>
  <c r="AN122" i="2"/>
  <c r="AM122" i="2"/>
  <c r="I122" i="2"/>
  <c r="N122" i="2"/>
  <c r="O122" i="2"/>
  <c r="AI121" i="2"/>
  <c r="AO121" i="2"/>
  <c r="AN121" i="2"/>
  <c r="AM121" i="2"/>
  <c r="I121" i="2"/>
  <c r="N121" i="2"/>
  <c r="M121" i="2"/>
  <c r="O121" i="2"/>
  <c r="AI120" i="2"/>
  <c r="AO120" i="2"/>
  <c r="AN120" i="2"/>
  <c r="AI119" i="2"/>
  <c r="AN119" i="2"/>
  <c r="AT32" i="2"/>
  <c r="AM120" i="2"/>
  <c r="I120" i="2"/>
  <c r="O120" i="2"/>
  <c r="I119" i="2"/>
  <c r="O119" i="2"/>
  <c r="U32" i="2"/>
  <c r="AO119" i="2"/>
  <c r="AM119" i="2"/>
  <c r="N119" i="2"/>
  <c r="M119" i="2"/>
  <c r="AI118" i="2"/>
  <c r="AO118" i="2"/>
  <c r="AN118" i="2"/>
  <c r="AM118" i="2"/>
  <c r="I118" i="2"/>
  <c r="N118" i="2"/>
  <c r="O118" i="2"/>
  <c r="AI117" i="2"/>
  <c r="AO117" i="2"/>
  <c r="AN117" i="2"/>
  <c r="AM117" i="2"/>
  <c r="I117" i="2"/>
  <c r="N117" i="2"/>
  <c r="M117" i="2"/>
  <c r="O117" i="2"/>
  <c r="AI116" i="2"/>
  <c r="AO116" i="2"/>
  <c r="AN116" i="2"/>
  <c r="AM116" i="2"/>
  <c r="I116" i="2"/>
  <c r="M116" i="2"/>
  <c r="O116" i="2"/>
  <c r="AI115" i="2"/>
  <c r="AO115" i="2"/>
  <c r="AN115" i="2"/>
  <c r="AM115" i="2"/>
  <c r="I115" i="2"/>
  <c r="O115" i="2"/>
  <c r="I105" i="2"/>
  <c r="O105" i="2"/>
  <c r="I106" i="2"/>
  <c r="O106" i="2"/>
  <c r="I107" i="2"/>
  <c r="O107" i="2"/>
  <c r="I108" i="2"/>
  <c r="O108" i="2"/>
  <c r="I109" i="2"/>
  <c r="O109" i="2"/>
  <c r="I110" i="2"/>
  <c r="O110" i="2"/>
  <c r="I111" i="2"/>
  <c r="O111" i="2"/>
  <c r="I112" i="2"/>
  <c r="O112" i="2"/>
  <c r="I113" i="2"/>
  <c r="O113" i="2"/>
  <c r="I114" i="2"/>
  <c r="O114" i="2"/>
  <c r="U8" i="2"/>
  <c r="AI114" i="2"/>
  <c r="AO114" i="2"/>
  <c r="AN114" i="2"/>
  <c r="AM114" i="2"/>
  <c r="N114" i="2"/>
  <c r="AI113" i="2"/>
  <c r="AO113" i="2"/>
  <c r="AN113" i="2"/>
  <c r="AM113" i="2"/>
  <c r="N113" i="2"/>
  <c r="M113" i="2"/>
  <c r="AI112" i="2"/>
  <c r="AO112" i="2"/>
  <c r="AN112" i="2"/>
  <c r="AM112" i="2"/>
  <c r="AI111" i="2"/>
  <c r="AO111" i="2"/>
  <c r="AN111" i="2"/>
  <c r="AM111" i="2"/>
  <c r="N111" i="2"/>
  <c r="M111" i="2"/>
  <c r="AI110" i="2"/>
  <c r="AO110" i="2"/>
  <c r="AN110" i="2"/>
  <c r="AM110" i="2"/>
  <c r="N110" i="2"/>
  <c r="AI109" i="2"/>
  <c r="AO109" i="2"/>
  <c r="AN109" i="2"/>
  <c r="AM109" i="2"/>
  <c r="N109" i="2"/>
  <c r="M109" i="2"/>
  <c r="AI108" i="2"/>
  <c r="AN108" i="2"/>
  <c r="N108" i="2"/>
  <c r="AI107" i="2"/>
  <c r="AN107" i="2"/>
  <c r="N107" i="2"/>
  <c r="M107" i="2"/>
  <c r="AI106" i="2"/>
  <c r="AN106" i="2"/>
  <c r="M106" i="2"/>
  <c r="AI105" i="2"/>
  <c r="N105" i="2"/>
  <c r="M105" i="2"/>
  <c r="AI104" i="2"/>
  <c r="AN104" i="2"/>
  <c r="I104" i="2"/>
  <c r="N104" i="2"/>
  <c r="O104" i="2"/>
  <c r="AI103" i="2"/>
  <c r="I103" i="2"/>
  <c r="O103" i="2"/>
  <c r="AI102" i="2"/>
  <c r="AN102" i="2"/>
  <c r="I102" i="2"/>
  <c r="O102" i="2"/>
  <c r="AI101" i="2"/>
  <c r="I101" i="2"/>
  <c r="N101" i="2"/>
  <c r="M101" i="2"/>
  <c r="O101" i="2"/>
  <c r="AI100" i="2"/>
  <c r="AN100" i="2"/>
  <c r="I100" i="2"/>
  <c r="N100" i="2"/>
  <c r="O100" i="2"/>
  <c r="AI99" i="2"/>
  <c r="AN99" i="2"/>
  <c r="I99" i="2"/>
  <c r="N99" i="2"/>
  <c r="M99" i="2"/>
  <c r="O99" i="2"/>
  <c r="AI98" i="2"/>
  <c r="AN98" i="2"/>
  <c r="I98" i="2"/>
  <c r="M98" i="2"/>
  <c r="O98" i="2"/>
  <c r="AI97" i="2"/>
  <c r="I97" i="2"/>
  <c r="N97" i="2"/>
  <c r="M97" i="2"/>
  <c r="O97" i="2"/>
  <c r="AI96" i="2"/>
  <c r="AI90" i="2"/>
  <c r="AI91" i="2"/>
  <c r="AI92" i="2"/>
  <c r="AI93" i="2"/>
  <c r="AI94" i="2"/>
  <c r="AI95" i="2"/>
  <c r="AZ31" i="2"/>
  <c r="I96" i="2"/>
  <c r="N96" i="2"/>
  <c r="O96" i="2"/>
  <c r="I95" i="2"/>
  <c r="O95" i="2"/>
  <c r="AN94" i="2"/>
  <c r="I94" i="2"/>
  <c r="O94" i="2"/>
  <c r="I93" i="2"/>
  <c r="N93" i="2"/>
  <c r="M93" i="2"/>
  <c r="O93" i="2"/>
  <c r="AN92" i="2"/>
  <c r="I92" i="2"/>
  <c r="N92" i="2"/>
  <c r="O92" i="2"/>
  <c r="AN91" i="2"/>
  <c r="AY31" i="2"/>
  <c r="I91" i="2"/>
  <c r="N91" i="2"/>
  <c r="M91" i="2"/>
  <c r="O91" i="2"/>
  <c r="AN90" i="2"/>
  <c r="I90" i="2"/>
  <c r="M90" i="2"/>
  <c r="O90" i="2"/>
  <c r="U31" i="2"/>
  <c r="AI89" i="2"/>
  <c r="I89" i="2"/>
  <c r="N89" i="2"/>
  <c r="M89" i="2"/>
  <c r="O89" i="2"/>
  <c r="AI88" i="2"/>
  <c r="AN88" i="2"/>
  <c r="I88" i="2"/>
  <c r="N88" i="2"/>
  <c r="O88" i="2"/>
  <c r="AI87" i="2"/>
  <c r="I87" i="2"/>
  <c r="O87" i="2"/>
  <c r="AI86" i="2"/>
  <c r="AN86" i="2"/>
  <c r="I86" i="2"/>
  <c r="O86" i="2"/>
  <c r="AI85" i="2"/>
  <c r="I85" i="2"/>
  <c r="N85" i="2"/>
  <c r="M85" i="2"/>
  <c r="O85" i="2"/>
  <c r="AI84" i="2"/>
  <c r="AN84" i="2"/>
  <c r="I84" i="2"/>
  <c r="N84" i="2"/>
  <c r="O84" i="2"/>
  <c r="AI83" i="2"/>
  <c r="AN83" i="2"/>
  <c r="I83" i="2"/>
  <c r="N83" i="2"/>
  <c r="M83" i="2"/>
  <c r="O83" i="2"/>
  <c r="AI82" i="2"/>
  <c r="AN82" i="2"/>
  <c r="I82" i="2"/>
  <c r="M82" i="2"/>
  <c r="O82" i="2"/>
  <c r="AI81" i="2"/>
  <c r="I81" i="2"/>
  <c r="N81" i="2"/>
  <c r="M81" i="2"/>
  <c r="O81" i="2"/>
  <c r="AI80" i="2"/>
  <c r="AN80" i="2"/>
  <c r="I80" i="2"/>
  <c r="N80" i="2"/>
  <c r="O80" i="2"/>
  <c r="AI79" i="2"/>
  <c r="I79" i="2"/>
  <c r="O79" i="2"/>
  <c r="AI78" i="2"/>
  <c r="AN78" i="2"/>
  <c r="I78" i="2"/>
  <c r="O78" i="2"/>
  <c r="AI77" i="2"/>
  <c r="I77" i="2"/>
  <c r="N77" i="2"/>
  <c r="M77" i="2"/>
  <c r="O77" i="2"/>
  <c r="AI76" i="2"/>
  <c r="AN76" i="2"/>
  <c r="I76" i="2"/>
  <c r="N76" i="2"/>
  <c r="O76" i="2"/>
  <c r="AI75" i="2"/>
  <c r="AN75" i="2"/>
  <c r="I75" i="2"/>
  <c r="N75" i="2"/>
  <c r="M75" i="2"/>
  <c r="O75" i="2"/>
  <c r="AI74" i="2"/>
  <c r="AN74" i="2"/>
  <c r="I74" i="2"/>
  <c r="M74" i="2"/>
  <c r="O74" i="2"/>
  <c r="AI73" i="2"/>
  <c r="I73" i="2"/>
  <c r="N73" i="2"/>
  <c r="M73" i="2"/>
  <c r="O73" i="2"/>
  <c r="AI72" i="2"/>
  <c r="I72" i="2"/>
  <c r="N72" i="2"/>
  <c r="O72" i="2"/>
  <c r="AI71" i="2"/>
  <c r="I71" i="2"/>
  <c r="O71" i="2"/>
  <c r="AI70" i="2"/>
  <c r="AN70" i="2"/>
  <c r="I70" i="2"/>
  <c r="O70" i="2"/>
  <c r="AI69" i="2"/>
  <c r="I69" i="2"/>
  <c r="N69" i="2"/>
  <c r="M69" i="2"/>
  <c r="O69" i="2"/>
  <c r="AI68" i="2"/>
  <c r="AN68" i="2"/>
  <c r="I68" i="2"/>
  <c r="N68" i="2"/>
  <c r="O68" i="2"/>
  <c r="AI67" i="2"/>
  <c r="AN67" i="2"/>
  <c r="I67" i="2"/>
  <c r="N67" i="2"/>
  <c r="M67" i="2"/>
  <c r="O67" i="2"/>
  <c r="AI66" i="2"/>
  <c r="AN66" i="2"/>
  <c r="AO66" i="2"/>
  <c r="I66" i="2"/>
  <c r="N66" i="2"/>
  <c r="M66" i="2"/>
  <c r="O66" i="2"/>
  <c r="AI65" i="2"/>
  <c r="AO65" i="2"/>
  <c r="I65" i="2"/>
  <c r="O65" i="2"/>
  <c r="I63" i="2"/>
  <c r="O63" i="2"/>
  <c r="I64" i="2"/>
  <c r="O64" i="2"/>
  <c r="AI64" i="2"/>
  <c r="AN64" i="2"/>
  <c r="AO64" i="2"/>
  <c r="N64" i="2"/>
  <c r="M64" i="2"/>
  <c r="AI63" i="2"/>
  <c r="AM63" i="2"/>
  <c r="AO63" i="2"/>
  <c r="N63" i="2"/>
  <c r="M63" i="2"/>
  <c r="AI62" i="2"/>
  <c r="AN62" i="2"/>
  <c r="AO62" i="2"/>
  <c r="I62" i="2"/>
  <c r="N62" i="2"/>
  <c r="M62" i="2"/>
  <c r="O62" i="2"/>
  <c r="AI61" i="2"/>
  <c r="AO61" i="2"/>
  <c r="I61" i="2"/>
  <c r="O61" i="2"/>
  <c r="AI60" i="2"/>
  <c r="AN60" i="2"/>
  <c r="AO60" i="2"/>
  <c r="I60" i="2"/>
  <c r="N60" i="2"/>
  <c r="M60" i="2"/>
  <c r="O60" i="2"/>
  <c r="AI59" i="2"/>
  <c r="AM59" i="2"/>
  <c r="AO59" i="2"/>
  <c r="I59" i="2"/>
  <c r="N59" i="2"/>
  <c r="M59" i="2"/>
  <c r="O59" i="2"/>
  <c r="AI58" i="2"/>
  <c r="AN58" i="2"/>
  <c r="AO58" i="2"/>
  <c r="I58" i="2"/>
  <c r="N58" i="2"/>
  <c r="M58" i="2"/>
  <c r="O58" i="2"/>
  <c r="AI57" i="2"/>
  <c r="AO57" i="2"/>
  <c r="I57" i="2"/>
  <c r="O57" i="2"/>
  <c r="AI56" i="2"/>
  <c r="AN56" i="2"/>
  <c r="AO56" i="2"/>
  <c r="I56" i="2"/>
  <c r="N56" i="2"/>
  <c r="M56" i="2"/>
  <c r="O56" i="2"/>
  <c r="AI55" i="2"/>
  <c r="AM55" i="2"/>
  <c r="AO55" i="2"/>
  <c r="I55" i="2"/>
  <c r="N55" i="2"/>
  <c r="M55" i="2"/>
  <c r="O55" i="2"/>
  <c r="AI54" i="2"/>
  <c r="AN54" i="2"/>
  <c r="AO54" i="2"/>
  <c r="I54" i="2"/>
  <c r="N54" i="2"/>
  <c r="M54" i="2"/>
  <c r="O54" i="2"/>
  <c r="AI53" i="2"/>
  <c r="AO53" i="2"/>
  <c r="I53" i="2"/>
  <c r="O53" i="2"/>
  <c r="AI52" i="2"/>
  <c r="AN52" i="2"/>
  <c r="AO52" i="2"/>
  <c r="I52" i="2"/>
  <c r="N52" i="2"/>
  <c r="M52" i="2"/>
  <c r="O52" i="2"/>
  <c r="AI51" i="2"/>
  <c r="AM51" i="2"/>
  <c r="AO51" i="2"/>
  <c r="I51" i="2"/>
  <c r="N51" i="2"/>
  <c r="M51" i="2"/>
  <c r="O51" i="2"/>
  <c r="AI50" i="2"/>
  <c r="AN50" i="2"/>
  <c r="AO50" i="2"/>
  <c r="I50" i="2"/>
  <c r="N50" i="2"/>
  <c r="M50" i="2"/>
  <c r="O50" i="2"/>
  <c r="AI49" i="2"/>
  <c r="AO49" i="2"/>
  <c r="I49" i="2"/>
  <c r="O49" i="2"/>
  <c r="AI48" i="2"/>
  <c r="AN48" i="2"/>
  <c r="AO48" i="2"/>
  <c r="I48" i="2"/>
  <c r="N48" i="2"/>
  <c r="M48" i="2"/>
  <c r="O48" i="2"/>
  <c r="AI47" i="2"/>
  <c r="AM47" i="2"/>
  <c r="AO47" i="2"/>
  <c r="I47" i="2"/>
  <c r="N47" i="2"/>
  <c r="M47" i="2"/>
  <c r="O47" i="2"/>
  <c r="AI46" i="2"/>
  <c r="AN46" i="2"/>
  <c r="AO46" i="2"/>
  <c r="I46" i="2"/>
  <c r="N46" i="2"/>
  <c r="M46" i="2"/>
  <c r="O46" i="2"/>
  <c r="AZ47" i="2"/>
  <c r="AY47" i="2"/>
  <c r="AW47" i="2"/>
  <c r="AV47" i="2"/>
  <c r="AI45" i="2"/>
  <c r="AO45" i="2"/>
  <c r="AN45" i="2"/>
  <c r="AM45" i="2"/>
  <c r="W48" i="2"/>
  <c r="V48" i="2"/>
  <c r="I45" i="2"/>
  <c r="M45" i="2"/>
  <c r="AW46" i="2"/>
  <c r="AV46" i="2"/>
  <c r="AI44" i="2"/>
  <c r="AO44" i="2"/>
  <c r="Z47" i="2"/>
  <c r="Y47" i="2"/>
  <c r="W47" i="2"/>
  <c r="V47" i="2"/>
  <c r="I44" i="2"/>
  <c r="O44" i="2"/>
  <c r="AZ45" i="2"/>
  <c r="AY45" i="2"/>
  <c r="AW45" i="2"/>
  <c r="AV45" i="2"/>
  <c r="AI43" i="2"/>
  <c r="AO43" i="2"/>
  <c r="AM43" i="2"/>
  <c r="Z46" i="2"/>
  <c r="Y46" i="2"/>
  <c r="W46" i="2"/>
  <c r="V46" i="2"/>
  <c r="T46" i="2"/>
  <c r="S46" i="2"/>
  <c r="I43" i="2"/>
  <c r="O43" i="2"/>
  <c r="M43" i="2"/>
  <c r="AZ44" i="2"/>
  <c r="AY44" i="2"/>
  <c r="AW44" i="2"/>
  <c r="AV44" i="2"/>
  <c r="AI42" i="2"/>
  <c r="AO42" i="2"/>
  <c r="AN42" i="2"/>
  <c r="AM42" i="2"/>
  <c r="Z45" i="2"/>
  <c r="Y45" i="2"/>
  <c r="W45" i="2"/>
  <c r="V45" i="2"/>
  <c r="U45" i="2"/>
  <c r="T45" i="2"/>
  <c r="S45" i="2"/>
  <c r="I42" i="2"/>
  <c r="N42" i="2"/>
  <c r="AY43" i="2"/>
  <c r="AW43" i="2"/>
  <c r="AV43" i="2"/>
  <c r="AI41" i="2"/>
  <c r="AO41" i="2"/>
  <c r="Z44" i="2"/>
  <c r="Y44" i="2"/>
  <c r="T44" i="2"/>
  <c r="S44" i="2"/>
  <c r="I41" i="2"/>
  <c r="O41" i="2"/>
  <c r="AZ42" i="2"/>
  <c r="AY42" i="2"/>
  <c r="AW42" i="2"/>
  <c r="AV42" i="2"/>
  <c r="AU42" i="2"/>
  <c r="AT42" i="2"/>
  <c r="AS42" i="2"/>
  <c r="AI40" i="2"/>
  <c r="AM40" i="2"/>
  <c r="W43" i="2"/>
  <c r="V43" i="2"/>
  <c r="I40" i="2"/>
  <c r="O40" i="2"/>
  <c r="M40" i="2"/>
  <c r="AZ41" i="2"/>
  <c r="AY41" i="2"/>
  <c r="AW41" i="2"/>
  <c r="AV41" i="2"/>
  <c r="AU41" i="2"/>
  <c r="AT41" i="2"/>
  <c r="AS41" i="2"/>
  <c r="AI39" i="2"/>
  <c r="AN39" i="2"/>
  <c r="AM39" i="2"/>
  <c r="AO39" i="2"/>
  <c r="W42" i="2"/>
  <c r="V42" i="2"/>
  <c r="I39" i="2"/>
  <c r="N39" i="2"/>
  <c r="AI38" i="2"/>
  <c r="AO38" i="2"/>
  <c r="I38" i="2"/>
  <c r="O38" i="2"/>
  <c r="AZ39" i="2"/>
  <c r="AY39" i="2"/>
  <c r="AW39" i="2"/>
  <c r="AV39" i="2"/>
  <c r="AU39" i="2"/>
  <c r="AS39" i="2"/>
  <c r="AI37" i="2"/>
  <c r="AO37" i="2"/>
  <c r="AM37" i="2"/>
  <c r="W40" i="2"/>
  <c r="V40" i="2"/>
  <c r="I37" i="2"/>
  <c r="O37" i="2"/>
  <c r="M37" i="2"/>
  <c r="AZ38" i="2"/>
  <c r="AY38" i="2"/>
  <c r="AW38" i="2"/>
  <c r="AV38" i="2"/>
  <c r="AU38" i="2"/>
  <c r="AS38" i="2"/>
  <c r="AI36" i="2"/>
  <c r="AO36" i="2"/>
  <c r="W39" i="2"/>
  <c r="V39" i="2"/>
  <c r="I36" i="2"/>
  <c r="N36" i="2"/>
  <c r="AZ37" i="2"/>
  <c r="AY37" i="2"/>
  <c r="AW37" i="2"/>
  <c r="AV37" i="2"/>
  <c r="AI35" i="2"/>
  <c r="AO35" i="2"/>
  <c r="Z37" i="2"/>
  <c r="Y37" i="2"/>
  <c r="W37" i="2"/>
  <c r="V37" i="2"/>
  <c r="U37" i="2"/>
  <c r="T37" i="2"/>
  <c r="I35" i="2"/>
  <c r="O35" i="2"/>
  <c r="M35" i="2"/>
  <c r="AZ36" i="2"/>
  <c r="AY36" i="2"/>
  <c r="AW36" i="2"/>
  <c r="AV36" i="2"/>
  <c r="AI34" i="2"/>
  <c r="AN34" i="2"/>
  <c r="Z36" i="2"/>
  <c r="Y36" i="2"/>
  <c r="W36" i="2"/>
  <c r="V36" i="2"/>
  <c r="I34" i="2"/>
  <c r="O34" i="2"/>
  <c r="AZ35" i="2"/>
  <c r="AY35" i="2"/>
  <c r="AW35" i="2"/>
  <c r="AV35" i="2"/>
  <c r="AI33" i="2"/>
  <c r="AN33" i="2"/>
  <c r="AM33" i="2"/>
  <c r="Z35" i="2"/>
  <c r="Y35" i="2"/>
  <c r="W35" i="2"/>
  <c r="V35" i="2"/>
  <c r="U35" i="2"/>
  <c r="T35" i="2"/>
  <c r="S35" i="2"/>
  <c r="I33" i="2"/>
  <c r="O33" i="2"/>
  <c r="N33" i="2"/>
  <c r="M33" i="2"/>
  <c r="AZ34" i="2"/>
  <c r="AW34" i="2"/>
  <c r="AV34" i="2"/>
  <c r="AI32" i="2"/>
  <c r="AO32" i="2"/>
  <c r="Z34" i="2"/>
  <c r="Y34" i="2"/>
  <c r="W34" i="2"/>
  <c r="V34" i="2"/>
  <c r="U34" i="2"/>
  <c r="S34" i="2"/>
  <c r="I32" i="2"/>
  <c r="M32" i="2"/>
  <c r="AZ33" i="2"/>
  <c r="AY33" i="2"/>
  <c r="AW33" i="2"/>
  <c r="AV33" i="2"/>
  <c r="AU33" i="2"/>
  <c r="AS33" i="2"/>
  <c r="AI31" i="2"/>
  <c r="AO31" i="2"/>
  <c r="W33" i="2"/>
  <c r="I31" i="2"/>
  <c r="O31" i="2"/>
  <c r="AZ32" i="2"/>
  <c r="AY32" i="2"/>
  <c r="AW32" i="2"/>
  <c r="AV32" i="2"/>
  <c r="AU32" i="2"/>
  <c r="AS32" i="2"/>
  <c r="AI30" i="2"/>
  <c r="AO30" i="2"/>
  <c r="AM30" i="2"/>
  <c r="AN30" i="2"/>
  <c r="W32" i="2"/>
  <c r="V32" i="2"/>
  <c r="I30" i="2"/>
  <c r="O30" i="2"/>
  <c r="N30" i="2"/>
  <c r="M30" i="2"/>
  <c r="AW31" i="2"/>
  <c r="AV31" i="2"/>
  <c r="AI29" i="2"/>
  <c r="AO29" i="2"/>
  <c r="AN29" i="2"/>
  <c r="AM29" i="2"/>
  <c r="Z31" i="2"/>
  <c r="W31" i="2"/>
  <c r="V31" i="2"/>
  <c r="I29" i="2"/>
  <c r="N29" i="2"/>
  <c r="AI28" i="2"/>
  <c r="AO28" i="2"/>
  <c r="I28" i="2"/>
  <c r="O28" i="2"/>
  <c r="AW29" i="2"/>
  <c r="AV29" i="2"/>
  <c r="AI27" i="2"/>
  <c r="AO27" i="2"/>
  <c r="AM27" i="2"/>
  <c r="AN27" i="2"/>
  <c r="W29" i="2"/>
  <c r="V29" i="2"/>
  <c r="I27" i="2"/>
  <c r="O27" i="2"/>
  <c r="N27" i="2"/>
  <c r="M27" i="2"/>
  <c r="AW28" i="2"/>
  <c r="AV28" i="2"/>
  <c r="AI26" i="2"/>
  <c r="AN26" i="2"/>
  <c r="AM26" i="2"/>
  <c r="AO26" i="2"/>
  <c r="W28" i="2"/>
  <c r="V28" i="2"/>
  <c r="I26" i="2"/>
  <c r="N26" i="2"/>
  <c r="AI25" i="2"/>
  <c r="AO25" i="2"/>
  <c r="I25" i="2"/>
  <c r="N25" i="2"/>
  <c r="AI24" i="2"/>
  <c r="AO24" i="2"/>
  <c r="I24" i="2"/>
  <c r="N24" i="2"/>
  <c r="AZ23" i="2"/>
  <c r="AY23" i="2"/>
  <c r="AW23" i="2"/>
  <c r="AV23" i="2"/>
  <c r="AI23" i="2"/>
  <c r="AO23" i="2"/>
  <c r="Z24" i="2"/>
  <c r="Y24" i="2"/>
  <c r="W24" i="2"/>
  <c r="V24" i="2"/>
  <c r="U24" i="2"/>
  <c r="T24" i="2"/>
  <c r="S24" i="2"/>
  <c r="I23" i="2"/>
  <c r="M23" i="2"/>
  <c r="AZ22" i="2"/>
  <c r="AY22" i="2"/>
  <c r="AW22" i="2"/>
  <c r="AV22" i="2"/>
  <c r="AI22" i="2"/>
  <c r="AO22" i="2"/>
  <c r="AN22" i="2"/>
  <c r="AM22" i="2"/>
  <c r="Z23" i="2"/>
  <c r="Y23" i="2"/>
  <c r="W23" i="2"/>
  <c r="V23" i="2"/>
  <c r="I22" i="2"/>
  <c r="O22" i="2"/>
  <c r="AZ21" i="2"/>
  <c r="AY21" i="2"/>
  <c r="AW21" i="2"/>
  <c r="AV21" i="2"/>
  <c r="AI21" i="2"/>
  <c r="AN21" i="2"/>
  <c r="Z22" i="2"/>
  <c r="Y22" i="2"/>
  <c r="W22" i="2"/>
  <c r="V22" i="2"/>
  <c r="U22" i="2"/>
  <c r="T22" i="2"/>
  <c r="S22" i="2"/>
  <c r="I21" i="2"/>
  <c r="O21" i="2"/>
  <c r="N21" i="2"/>
  <c r="M21" i="2"/>
  <c r="AZ20" i="2"/>
  <c r="AY20" i="2"/>
  <c r="AW20" i="2"/>
  <c r="AV20" i="2"/>
  <c r="AI20" i="2"/>
  <c r="AM20" i="2"/>
  <c r="AO20" i="2"/>
  <c r="Z21" i="2"/>
  <c r="Y21" i="2"/>
  <c r="W21" i="2"/>
  <c r="V21" i="2"/>
  <c r="U21" i="2"/>
  <c r="T21" i="2"/>
  <c r="S21" i="2"/>
  <c r="I20" i="2"/>
  <c r="N20" i="2"/>
  <c r="AW19" i="2"/>
  <c r="AV19" i="2"/>
  <c r="AI19" i="2"/>
  <c r="AO19" i="2"/>
  <c r="Z20" i="2"/>
  <c r="Y20" i="2"/>
  <c r="W20" i="2"/>
  <c r="V20" i="2"/>
  <c r="I19" i="2"/>
  <c r="N19" i="2"/>
  <c r="O19" i="2"/>
  <c r="AZ18" i="2"/>
  <c r="AY18" i="2"/>
  <c r="AW18" i="2"/>
  <c r="AV18" i="2"/>
  <c r="AU18" i="2"/>
  <c r="AT18" i="2"/>
  <c r="AS18" i="2"/>
  <c r="AI18" i="2"/>
  <c r="AO18" i="2"/>
  <c r="W19" i="2"/>
  <c r="V19" i="2"/>
  <c r="I18" i="2"/>
  <c r="O18" i="2"/>
  <c r="AZ17" i="2"/>
  <c r="AY17" i="2"/>
  <c r="AW17" i="2"/>
  <c r="AV17" i="2"/>
  <c r="AU17" i="2"/>
  <c r="AT17" i="2"/>
  <c r="AS17" i="2"/>
  <c r="AI17" i="2"/>
  <c r="AO17" i="2"/>
  <c r="AM17" i="2"/>
  <c r="AN17" i="2"/>
  <c r="Z18" i="2"/>
  <c r="W18" i="2"/>
  <c r="V18" i="2"/>
  <c r="I17" i="2"/>
  <c r="N17" i="2"/>
  <c r="M17" i="2"/>
  <c r="AI16" i="2"/>
  <c r="AN16" i="2"/>
  <c r="AM16" i="2"/>
  <c r="AO16" i="2"/>
  <c r="I16" i="2"/>
  <c r="N16" i="2"/>
  <c r="O16" i="2"/>
  <c r="AZ15" i="2"/>
  <c r="AY15" i="2"/>
  <c r="AW15" i="2"/>
  <c r="AV15" i="2"/>
  <c r="AT15" i="2"/>
  <c r="AS15" i="2"/>
  <c r="AI15" i="2"/>
  <c r="AO15" i="2"/>
  <c r="W16" i="2"/>
  <c r="V16" i="2"/>
  <c r="I15" i="2"/>
  <c r="O15" i="2"/>
  <c r="AZ14" i="2"/>
  <c r="AY14" i="2"/>
  <c r="AW14" i="2"/>
  <c r="AV14" i="2"/>
  <c r="AT14" i="2"/>
  <c r="AS14" i="2"/>
  <c r="AI14" i="2"/>
  <c r="AO14" i="2"/>
  <c r="AM14" i="2"/>
  <c r="Z15" i="2"/>
  <c r="Y15" i="2"/>
  <c r="W15" i="2"/>
  <c r="V15" i="2"/>
  <c r="I14" i="2"/>
  <c r="N14" i="2"/>
  <c r="O14" i="2"/>
  <c r="AZ13" i="2"/>
  <c r="AY13" i="2"/>
  <c r="AW13" i="2"/>
  <c r="AV13" i="2"/>
  <c r="AU13" i="2"/>
  <c r="AS13" i="2"/>
  <c r="AI13" i="2"/>
  <c r="AN13" i="2"/>
  <c r="AM13" i="2"/>
  <c r="AO13" i="2"/>
  <c r="Z13" i="2"/>
  <c r="Y13" i="2"/>
  <c r="W13" i="2"/>
  <c r="V13" i="2"/>
  <c r="U13" i="2"/>
  <c r="T13" i="2"/>
  <c r="S13" i="2"/>
  <c r="I13" i="2"/>
  <c r="N13" i="2"/>
  <c r="M13" i="2"/>
  <c r="AZ12" i="2"/>
  <c r="AY12" i="2"/>
  <c r="AW12" i="2"/>
  <c r="AV12" i="2"/>
  <c r="AI12" i="2"/>
  <c r="AN12" i="2"/>
  <c r="Z12" i="2"/>
  <c r="Y12" i="2"/>
  <c r="W12" i="2"/>
  <c r="V12" i="2"/>
  <c r="I12" i="2"/>
  <c r="O12" i="2"/>
  <c r="AZ11" i="2"/>
  <c r="AY11" i="2"/>
  <c r="AW11" i="2"/>
  <c r="AV11" i="2"/>
  <c r="AI11" i="2"/>
  <c r="AO11" i="2"/>
  <c r="Z11" i="2"/>
  <c r="Y11" i="2"/>
  <c r="W11" i="2"/>
  <c r="V11" i="2"/>
  <c r="T11" i="2"/>
  <c r="S11" i="2"/>
  <c r="I11" i="2"/>
  <c r="O11" i="2"/>
  <c r="AZ10" i="2"/>
  <c r="AY10" i="2"/>
  <c r="AW10" i="2"/>
  <c r="AV10" i="2"/>
  <c r="AI10" i="2"/>
  <c r="AO10" i="2"/>
  <c r="AM10" i="2"/>
  <c r="AN10" i="2"/>
  <c r="Z10" i="2"/>
  <c r="Y10" i="2"/>
  <c r="W10" i="2"/>
  <c r="V10" i="2"/>
  <c r="T10" i="2"/>
  <c r="I10" i="2"/>
  <c r="O10" i="2"/>
  <c r="N10" i="2"/>
  <c r="M10" i="2"/>
  <c r="AZ9" i="2"/>
  <c r="AY9" i="2"/>
  <c r="AW9" i="2"/>
  <c r="AV9" i="2"/>
  <c r="AU9" i="2"/>
  <c r="AS9" i="2"/>
  <c r="AI9" i="2"/>
  <c r="AN9" i="2"/>
  <c r="AM9" i="2"/>
  <c r="AO9" i="2"/>
  <c r="Y9" i="2"/>
  <c r="W9" i="2"/>
  <c r="V9" i="2"/>
  <c r="I9" i="2"/>
  <c r="M9" i="2"/>
  <c r="AZ8" i="2"/>
  <c r="AY8" i="2"/>
  <c r="AW8" i="2"/>
  <c r="AV8" i="2"/>
  <c r="AI8" i="2"/>
  <c r="AN8" i="2"/>
  <c r="W8" i="2"/>
  <c r="V8" i="2"/>
  <c r="I8" i="2"/>
  <c r="O8" i="2"/>
  <c r="AW7" i="2"/>
  <c r="AV7" i="2"/>
  <c r="AI7" i="2"/>
  <c r="AO7" i="2"/>
  <c r="AN7" i="2"/>
  <c r="AM7" i="2"/>
  <c r="W7" i="2"/>
  <c r="V7" i="2"/>
  <c r="U7" i="2"/>
  <c r="I7" i="2"/>
  <c r="O7" i="2"/>
  <c r="AI6" i="2"/>
  <c r="AN6" i="2"/>
  <c r="I6" i="2"/>
  <c r="N6" i="2"/>
  <c r="M6" i="2"/>
  <c r="AW5" i="2"/>
  <c r="AV5" i="2"/>
  <c r="AI5" i="2"/>
  <c r="AO5" i="2"/>
  <c r="AN5" i="2"/>
  <c r="W5" i="2"/>
  <c r="V5" i="2"/>
  <c r="I5" i="2"/>
  <c r="O5" i="2"/>
  <c r="AW4" i="2"/>
  <c r="AV4" i="2"/>
  <c r="AI4" i="2"/>
  <c r="AO4" i="2"/>
  <c r="W4" i="2"/>
  <c r="V4" i="2"/>
  <c r="I4" i="2"/>
  <c r="O4" i="2"/>
  <c r="AI3" i="2"/>
  <c r="AN3" i="2"/>
  <c r="AM3" i="2"/>
  <c r="I3" i="2"/>
  <c r="O3" i="2"/>
  <c r="AI2" i="2"/>
  <c r="I2" i="2"/>
  <c r="O2" i="2"/>
  <c r="J156" i="4"/>
  <c r="I156" i="4"/>
  <c r="H156" i="4"/>
  <c r="D156" i="4"/>
  <c r="J155" i="4"/>
  <c r="I155" i="4"/>
  <c r="H155" i="4"/>
  <c r="D155" i="4"/>
  <c r="J154" i="4"/>
  <c r="I154" i="4"/>
  <c r="H154" i="4"/>
  <c r="D154" i="4"/>
  <c r="J153" i="4"/>
  <c r="I153" i="4"/>
  <c r="H153" i="4"/>
  <c r="D153" i="4"/>
  <c r="J152" i="4"/>
  <c r="I152" i="4"/>
  <c r="H152" i="4"/>
  <c r="D152" i="4"/>
  <c r="J151" i="4"/>
  <c r="I151" i="4"/>
  <c r="H151" i="4"/>
  <c r="D151" i="4"/>
  <c r="J150" i="4"/>
  <c r="I150" i="4"/>
  <c r="H150" i="4"/>
  <c r="D150" i="4"/>
  <c r="J149" i="4"/>
  <c r="I149" i="4"/>
  <c r="H149" i="4"/>
  <c r="D149" i="4"/>
  <c r="J148" i="4"/>
  <c r="I148" i="4"/>
  <c r="H148" i="4"/>
  <c r="D148" i="4"/>
  <c r="J147" i="4"/>
  <c r="I147" i="4"/>
  <c r="H147" i="4"/>
  <c r="D147" i="4"/>
  <c r="J146" i="4"/>
  <c r="I146" i="4"/>
  <c r="H146" i="4"/>
  <c r="D146" i="4"/>
  <c r="J145" i="4"/>
  <c r="I145" i="4"/>
  <c r="H145" i="4"/>
  <c r="D145" i="4"/>
  <c r="J144" i="4"/>
  <c r="I144" i="4"/>
  <c r="H144" i="4"/>
  <c r="D144" i="4"/>
  <c r="J143" i="4"/>
  <c r="I143" i="4"/>
  <c r="H143" i="4"/>
  <c r="D143" i="4"/>
  <c r="J142" i="4"/>
  <c r="I142" i="4"/>
  <c r="H142" i="4"/>
  <c r="D142" i="4"/>
  <c r="J141" i="4"/>
  <c r="I141" i="4"/>
  <c r="H141" i="4"/>
  <c r="D141" i="4"/>
  <c r="J140" i="4"/>
  <c r="I140" i="4"/>
  <c r="H140" i="4"/>
  <c r="D140" i="4"/>
  <c r="J139" i="4"/>
  <c r="I139" i="4"/>
  <c r="H139" i="4"/>
  <c r="D139" i="4"/>
  <c r="J138" i="4"/>
  <c r="I138" i="4"/>
  <c r="H138" i="4"/>
  <c r="D138" i="4"/>
  <c r="J137" i="4"/>
  <c r="I137" i="4"/>
  <c r="H137" i="4"/>
  <c r="D137" i="4"/>
  <c r="J136" i="4"/>
  <c r="I136" i="4"/>
  <c r="H136" i="4"/>
  <c r="D136" i="4"/>
  <c r="J135" i="4"/>
  <c r="I135" i="4"/>
  <c r="H135" i="4"/>
  <c r="D135" i="4"/>
  <c r="J134" i="4"/>
  <c r="I134" i="4"/>
  <c r="H134" i="4"/>
  <c r="D134" i="4"/>
  <c r="J133" i="4"/>
  <c r="I133" i="4"/>
  <c r="H133" i="4"/>
  <c r="D133" i="4"/>
  <c r="J132" i="4"/>
  <c r="I132" i="4"/>
  <c r="H132" i="4"/>
  <c r="D132" i="4"/>
  <c r="J131" i="4"/>
  <c r="I131" i="4"/>
  <c r="H131" i="4"/>
  <c r="D131" i="4"/>
  <c r="J130" i="4"/>
  <c r="I130" i="4"/>
  <c r="H130" i="4"/>
  <c r="D130" i="4"/>
  <c r="J129" i="4"/>
  <c r="I129" i="4"/>
  <c r="H129" i="4"/>
  <c r="D129" i="4"/>
  <c r="J128" i="4"/>
  <c r="I128" i="4"/>
  <c r="H128" i="4"/>
  <c r="D128" i="4"/>
  <c r="J127" i="4"/>
  <c r="I127" i="4"/>
  <c r="H127" i="4"/>
  <c r="D127" i="4"/>
  <c r="J126" i="4"/>
  <c r="I126" i="4"/>
  <c r="H126" i="4"/>
  <c r="D126" i="4"/>
  <c r="J125" i="4"/>
  <c r="I125" i="4"/>
  <c r="H125" i="4"/>
  <c r="D125" i="4"/>
  <c r="J124" i="4"/>
  <c r="I124" i="4"/>
  <c r="H124" i="4"/>
  <c r="D124" i="4"/>
  <c r="J123" i="4"/>
  <c r="I123" i="4"/>
  <c r="H123" i="4"/>
  <c r="D123" i="4"/>
  <c r="J122" i="4"/>
  <c r="I122" i="4"/>
  <c r="H122" i="4"/>
  <c r="D122" i="4"/>
  <c r="J121" i="4"/>
  <c r="I121" i="4"/>
  <c r="H121" i="4"/>
  <c r="D121" i="4"/>
  <c r="J120" i="4"/>
  <c r="I120" i="4"/>
  <c r="H120" i="4"/>
  <c r="D120" i="4"/>
  <c r="J119" i="4"/>
  <c r="I119" i="4"/>
  <c r="H119" i="4"/>
  <c r="D119" i="4"/>
  <c r="J118" i="4"/>
  <c r="I118" i="4"/>
  <c r="H118" i="4"/>
  <c r="D118" i="4"/>
  <c r="J117" i="4"/>
  <c r="I117" i="4"/>
  <c r="H117" i="4"/>
  <c r="D117" i="4"/>
  <c r="J116" i="4"/>
  <c r="I116" i="4"/>
  <c r="H116" i="4"/>
  <c r="D116" i="4"/>
  <c r="J115" i="4"/>
  <c r="I115" i="4"/>
  <c r="H115" i="4"/>
  <c r="D115" i="4"/>
  <c r="J114" i="4"/>
  <c r="I114" i="4"/>
  <c r="H114" i="4"/>
  <c r="D114" i="4"/>
  <c r="J113" i="4"/>
  <c r="I113" i="4"/>
  <c r="H113" i="4"/>
  <c r="D113" i="4"/>
  <c r="J112" i="4"/>
  <c r="I112" i="4"/>
  <c r="H112" i="4"/>
  <c r="D112" i="4"/>
  <c r="J111" i="4"/>
  <c r="I111" i="4"/>
  <c r="H111" i="4"/>
  <c r="D111" i="4"/>
  <c r="J110" i="4"/>
  <c r="I110" i="4"/>
  <c r="H110" i="4"/>
  <c r="D110" i="4"/>
  <c r="J109" i="4"/>
  <c r="I109" i="4"/>
  <c r="H109" i="4"/>
  <c r="D109" i="4"/>
  <c r="J108" i="4"/>
  <c r="I108" i="4"/>
  <c r="H108" i="4"/>
  <c r="D108" i="4"/>
  <c r="J107" i="4"/>
  <c r="I107" i="4"/>
  <c r="H107" i="4"/>
  <c r="D107" i="4"/>
  <c r="J106" i="4"/>
  <c r="I106" i="4"/>
  <c r="H106" i="4"/>
  <c r="D106" i="4"/>
  <c r="J105" i="4"/>
  <c r="I105" i="4"/>
  <c r="H105" i="4"/>
  <c r="D105" i="4"/>
  <c r="J104" i="4"/>
  <c r="I104" i="4"/>
  <c r="H104" i="4"/>
  <c r="D104" i="4"/>
  <c r="J103" i="4"/>
  <c r="I103" i="4"/>
  <c r="H103" i="4"/>
  <c r="D103" i="4"/>
  <c r="J102" i="4"/>
  <c r="I102" i="4"/>
  <c r="H102" i="4"/>
  <c r="D102" i="4"/>
  <c r="J101" i="4"/>
  <c r="I101" i="4"/>
  <c r="H101" i="4"/>
  <c r="D101" i="4"/>
  <c r="J100" i="4"/>
  <c r="I100" i="4"/>
  <c r="H100" i="4"/>
  <c r="D100" i="4"/>
  <c r="J99" i="4"/>
  <c r="I99" i="4"/>
  <c r="H99" i="4"/>
  <c r="D99" i="4"/>
  <c r="J98" i="4"/>
  <c r="I98" i="4"/>
  <c r="H98" i="4"/>
  <c r="D98" i="4"/>
  <c r="J97" i="4"/>
  <c r="I97" i="4"/>
  <c r="H97" i="4"/>
  <c r="D97" i="4"/>
  <c r="J96" i="4"/>
  <c r="I96" i="4"/>
  <c r="H96" i="4"/>
  <c r="D96" i="4"/>
  <c r="J95" i="4"/>
  <c r="I95" i="4"/>
  <c r="H95" i="4"/>
  <c r="D95" i="4"/>
  <c r="J94" i="4"/>
  <c r="I94" i="4"/>
  <c r="H94" i="4"/>
  <c r="D94" i="4"/>
  <c r="J93" i="4"/>
  <c r="I93" i="4"/>
  <c r="H93" i="4"/>
  <c r="D93" i="4"/>
  <c r="J92" i="4"/>
  <c r="I92" i="4"/>
  <c r="H92" i="4"/>
  <c r="D92" i="4"/>
  <c r="J91" i="4"/>
  <c r="I91" i="4"/>
  <c r="H91" i="4"/>
  <c r="D91" i="4"/>
  <c r="J90" i="4"/>
  <c r="I90" i="4"/>
  <c r="H90" i="4"/>
  <c r="D90" i="4"/>
  <c r="J89" i="4"/>
  <c r="I89" i="4"/>
  <c r="H89" i="4"/>
  <c r="D89" i="4"/>
  <c r="J88" i="4"/>
  <c r="I88" i="4"/>
  <c r="H88" i="4"/>
  <c r="D88" i="4"/>
  <c r="J87" i="4"/>
  <c r="I87" i="4"/>
  <c r="H87" i="4"/>
  <c r="D87" i="4"/>
  <c r="J86" i="4"/>
  <c r="I86" i="4"/>
  <c r="H86" i="4"/>
  <c r="D86" i="4"/>
  <c r="J85" i="4"/>
  <c r="I85" i="4"/>
  <c r="H85" i="4"/>
  <c r="D85" i="4"/>
  <c r="J84" i="4"/>
  <c r="I84" i="4"/>
  <c r="H84" i="4"/>
  <c r="D84" i="4"/>
  <c r="J83" i="4"/>
  <c r="I83" i="4"/>
  <c r="H83" i="4"/>
  <c r="D83" i="4"/>
  <c r="J82" i="4"/>
  <c r="I82" i="4"/>
  <c r="H82" i="4"/>
  <c r="D82" i="4"/>
  <c r="J81" i="4"/>
  <c r="I81" i="4"/>
  <c r="H81" i="4"/>
  <c r="D81" i="4"/>
  <c r="J80" i="4"/>
  <c r="I80" i="4"/>
  <c r="H80" i="4"/>
  <c r="D80" i="4"/>
  <c r="J79" i="4"/>
  <c r="I79" i="4"/>
  <c r="H79" i="4"/>
  <c r="D79" i="4"/>
  <c r="J78" i="4"/>
  <c r="I78" i="4"/>
  <c r="H78" i="4"/>
  <c r="D78" i="4"/>
  <c r="J77" i="4"/>
  <c r="I77" i="4"/>
  <c r="H77" i="4"/>
  <c r="D77" i="4"/>
  <c r="X198" i="3"/>
  <c r="N198" i="3"/>
  <c r="M198" i="3"/>
  <c r="L198" i="3"/>
  <c r="H198" i="3"/>
  <c r="X197" i="3"/>
  <c r="N197" i="3"/>
  <c r="M197" i="3"/>
  <c r="L197" i="3"/>
  <c r="H197" i="3"/>
  <c r="X196" i="3"/>
  <c r="N196" i="3"/>
  <c r="M196" i="3"/>
  <c r="L196" i="3"/>
  <c r="H196" i="3"/>
  <c r="X195" i="3"/>
  <c r="N195" i="3"/>
  <c r="M195" i="3"/>
  <c r="L195" i="3"/>
  <c r="H195" i="3"/>
  <c r="X194" i="3"/>
  <c r="N194" i="3"/>
  <c r="M194" i="3"/>
  <c r="L194" i="3"/>
  <c r="H194" i="3"/>
  <c r="X193" i="3"/>
  <c r="N193" i="3"/>
  <c r="M193" i="3"/>
  <c r="L193" i="3"/>
  <c r="H193" i="3"/>
  <c r="X192" i="3"/>
  <c r="N192" i="3"/>
  <c r="M192" i="3"/>
  <c r="L192" i="3"/>
  <c r="H192" i="3"/>
  <c r="X191" i="3"/>
  <c r="N191" i="3"/>
  <c r="M191" i="3"/>
  <c r="L191" i="3"/>
  <c r="H191" i="3"/>
  <c r="X190" i="3"/>
  <c r="N190" i="3"/>
  <c r="M190" i="3"/>
  <c r="L190" i="3"/>
  <c r="H190" i="3"/>
  <c r="X189" i="3"/>
  <c r="N189" i="3"/>
  <c r="M189" i="3"/>
  <c r="L189" i="3"/>
  <c r="H189" i="3"/>
  <c r="X188" i="3"/>
  <c r="N188" i="3"/>
  <c r="M188" i="3"/>
  <c r="L188" i="3"/>
  <c r="H188" i="3"/>
  <c r="X187" i="3"/>
  <c r="N187" i="3"/>
  <c r="M187" i="3"/>
  <c r="L187" i="3"/>
  <c r="H187" i="3"/>
  <c r="X186" i="3"/>
  <c r="N186" i="3"/>
  <c r="M186" i="3"/>
  <c r="L186" i="3"/>
  <c r="H186" i="3"/>
  <c r="X185" i="3"/>
  <c r="N185" i="3"/>
  <c r="M185" i="3"/>
  <c r="L185" i="3"/>
  <c r="H185" i="3"/>
  <c r="X184" i="3"/>
  <c r="N184" i="3"/>
  <c r="M184" i="3"/>
  <c r="L184" i="3"/>
  <c r="H184" i="3"/>
  <c r="X183" i="3"/>
  <c r="N183" i="3"/>
  <c r="M183" i="3"/>
  <c r="L183" i="3"/>
  <c r="H183" i="3"/>
  <c r="X182" i="3"/>
  <c r="N182" i="3"/>
  <c r="M182" i="3"/>
  <c r="L182" i="3"/>
  <c r="H182" i="3"/>
  <c r="X181" i="3"/>
  <c r="N181" i="3"/>
  <c r="M181" i="3"/>
  <c r="L181" i="3"/>
  <c r="H181" i="3"/>
  <c r="X180" i="3"/>
  <c r="N180" i="3"/>
  <c r="M180" i="3"/>
  <c r="L180" i="3"/>
  <c r="H180" i="3"/>
  <c r="X179" i="3"/>
  <c r="N179" i="3"/>
  <c r="M179" i="3"/>
  <c r="L179" i="3"/>
  <c r="H179" i="3"/>
  <c r="X178" i="3"/>
  <c r="N178" i="3"/>
  <c r="M178" i="3"/>
  <c r="L178" i="3"/>
  <c r="H178" i="3"/>
  <c r="X177" i="3"/>
  <c r="N177" i="3"/>
  <c r="M177" i="3"/>
  <c r="L177" i="3"/>
  <c r="H177" i="3"/>
  <c r="X176" i="3"/>
  <c r="N176" i="3"/>
  <c r="M176" i="3"/>
  <c r="L176" i="3"/>
  <c r="H176" i="3"/>
  <c r="X175" i="3"/>
  <c r="N175" i="3"/>
  <c r="M175" i="3"/>
  <c r="L175" i="3"/>
  <c r="H175" i="3"/>
  <c r="X174" i="3"/>
  <c r="N174" i="3"/>
  <c r="M174" i="3"/>
  <c r="L174" i="3"/>
  <c r="H174" i="3"/>
  <c r="X173" i="3"/>
  <c r="N173" i="3"/>
  <c r="M173" i="3"/>
  <c r="L173" i="3"/>
  <c r="H173" i="3"/>
  <c r="X172" i="3"/>
  <c r="N172" i="3"/>
  <c r="M172" i="3"/>
  <c r="L172" i="3"/>
  <c r="H172" i="3"/>
  <c r="X171" i="3"/>
  <c r="N171" i="3"/>
  <c r="M171" i="3"/>
  <c r="L171" i="3"/>
  <c r="H171" i="3"/>
  <c r="X170" i="3"/>
  <c r="N170" i="3"/>
  <c r="M170" i="3"/>
  <c r="L170" i="3"/>
  <c r="H170" i="3"/>
  <c r="X169" i="3"/>
  <c r="N169" i="3"/>
  <c r="M169" i="3"/>
  <c r="L169" i="3"/>
  <c r="H169" i="3"/>
  <c r="X168" i="3"/>
  <c r="N168" i="3"/>
  <c r="M168" i="3"/>
  <c r="L168" i="3"/>
  <c r="H168" i="3"/>
  <c r="X167" i="3"/>
  <c r="N167" i="3"/>
  <c r="M167" i="3"/>
  <c r="L167" i="3"/>
  <c r="H167" i="3"/>
  <c r="X166" i="3"/>
  <c r="N166" i="3"/>
  <c r="M166" i="3"/>
  <c r="L166" i="3"/>
  <c r="H166" i="3"/>
  <c r="X165" i="3"/>
  <c r="N165" i="3"/>
  <c r="M165" i="3"/>
  <c r="L165" i="3"/>
  <c r="H165" i="3"/>
  <c r="X164" i="3"/>
  <c r="N164" i="3"/>
  <c r="M164" i="3"/>
  <c r="L164" i="3"/>
  <c r="H164" i="3"/>
  <c r="X163" i="3"/>
  <c r="N163" i="3"/>
  <c r="M163" i="3"/>
  <c r="L163" i="3"/>
  <c r="H163" i="3"/>
  <c r="X162" i="3"/>
  <c r="N162" i="3"/>
  <c r="M162" i="3"/>
  <c r="L162" i="3"/>
  <c r="H162" i="3"/>
  <c r="X161" i="3"/>
  <c r="N161" i="3"/>
  <c r="M161" i="3"/>
  <c r="L161" i="3"/>
  <c r="H161" i="3"/>
  <c r="X160" i="3"/>
  <c r="N160" i="3"/>
  <c r="M160" i="3"/>
  <c r="L160" i="3"/>
  <c r="H160" i="3"/>
  <c r="X159" i="3"/>
  <c r="N159" i="3"/>
  <c r="M159" i="3"/>
  <c r="L159" i="3"/>
  <c r="H159" i="3"/>
  <c r="X158" i="3"/>
  <c r="N158" i="3"/>
  <c r="M158" i="3"/>
  <c r="L158" i="3"/>
  <c r="H158" i="3"/>
  <c r="X157" i="3"/>
  <c r="N157" i="3"/>
  <c r="M157" i="3"/>
  <c r="L157" i="3"/>
  <c r="H157" i="3"/>
  <c r="X156" i="3"/>
  <c r="N156" i="3"/>
  <c r="M156" i="3"/>
  <c r="L156" i="3"/>
  <c r="H156" i="3"/>
  <c r="X155" i="3"/>
  <c r="N155" i="3"/>
  <c r="M155" i="3"/>
  <c r="L155" i="3"/>
  <c r="H155" i="3"/>
  <c r="X154" i="3"/>
  <c r="N154" i="3"/>
  <c r="M154" i="3"/>
  <c r="L154" i="3"/>
  <c r="H154" i="3"/>
  <c r="X153" i="3"/>
  <c r="N153" i="3"/>
  <c r="M153" i="3"/>
  <c r="L153" i="3"/>
  <c r="H153" i="3"/>
  <c r="X152" i="3"/>
  <c r="N152" i="3"/>
  <c r="M152" i="3"/>
  <c r="L152" i="3"/>
  <c r="H152" i="3"/>
  <c r="X151" i="3"/>
  <c r="N151" i="3"/>
  <c r="M151" i="3"/>
  <c r="L151" i="3"/>
  <c r="H151" i="3"/>
  <c r="X150" i="3"/>
  <c r="N150" i="3"/>
  <c r="M150" i="3"/>
  <c r="L150" i="3"/>
  <c r="H150" i="3"/>
  <c r="X149" i="3"/>
  <c r="N149" i="3"/>
  <c r="M149" i="3"/>
  <c r="L149" i="3"/>
  <c r="H149" i="3"/>
  <c r="X148" i="3"/>
  <c r="N148" i="3"/>
  <c r="M148" i="3"/>
  <c r="L148" i="3"/>
  <c r="H148" i="3"/>
  <c r="X147" i="3"/>
  <c r="N147" i="3"/>
  <c r="M147" i="3"/>
  <c r="L147" i="3"/>
  <c r="H147" i="3"/>
  <c r="X146" i="3"/>
  <c r="N146" i="3"/>
  <c r="M146" i="3"/>
  <c r="L146" i="3"/>
  <c r="H146" i="3"/>
  <c r="X145" i="3"/>
  <c r="N145" i="3"/>
  <c r="M145" i="3"/>
  <c r="L145" i="3"/>
  <c r="H145" i="3"/>
  <c r="X144" i="3"/>
  <c r="N144" i="3"/>
  <c r="M144" i="3"/>
  <c r="L144" i="3"/>
  <c r="H144" i="3"/>
  <c r="X143" i="3"/>
  <c r="N143" i="3"/>
  <c r="M143" i="3"/>
  <c r="L143" i="3"/>
  <c r="H143" i="3"/>
  <c r="X142" i="3"/>
  <c r="N142" i="3"/>
  <c r="M142" i="3"/>
  <c r="L142" i="3"/>
  <c r="H142" i="3"/>
  <c r="X141" i="3"/>
  <c r="N141" i="3"/>
  <c r="M141" i="3"/>
  <c r="L141" i="3"/>
  <c r="H141" i="3"/>
  <c r="X140" i="3"/>
  <c r="N140" i="3"/>
  <c r="M140" i="3"/>
  <c r="L140" i="3"/>
  <c r="H140" i="3"/>
  <c r="X139" i="3"/>
  <c r="N139" i="3"/>
  <c r="M139" i="3"/>
  <c r="L139" i="3"/>
  <c r="H139" i="3"/>
  <c r="X138" i="3"/>
  <c r="N138" i="3"/>
  <c r="M138" i="3"/>
  <c r="L138" i="3"/>
  <c r="H138" i="3"/>
  <c r="X137" i="3"/>
  <c r="N137" i="3"/>
  <c r="M137" i="3"/>
  <c r="L137" i="3"/>
  <c r="H137" i="3"/>
  <c r="X136" i="3"/>
  <c r="N136" i="3"/>
  <c r="M136" i="3"/>
  <c r="L136" i="3"/>
  <c r="H136" i="3"/>
  <c r="X135" i="3"/>
  <c r="N135" i="3"/>
  <c r="M135" i="3"/>
  <c r="L135" i="3"/>
  <c r="H135" i="3"/>
  <c r="X134" i="3"/>
  <c r="N134" i="3"/>
  <c r="M134" i="3"/>
  <c r="L134" i="3"/>
  <c r="H134" i="3"/>
  <c r="X133" i="3"/>
  <c r="N133" i="3"/>
  <c r="M133" i="3"/>
  <c r="L133" i="3"/>
  <c r="H133" i="3"/>
  <c r="X132" i="3"/>
  <c r="N132" i="3"/>
  <c r="M132" i="3"/>
  <c r="L132" i="3"/>
  <c r="H132" i="3"/>
  <c r="X131" i="3"/>
  <c r="N131" i="3"/>
  <c r="M131" i="3"/>
  <c r="L131" i="3"/>
  <c r="H131" i="3"/>
  <c r="X130" i="3"/>
  <c r="N130" i="3"/>
  <c r="M130" i="3"/>
  <c r="L130" i="3"/>
  <c r="H130" i="3"/>
  <c r="X129" i="3"/>
  <c r="N129" i="3"/>
  <c r="M129" i="3"/>
  <c r="L129" i="3"/>
  <c r="H129" i="3"/>
  <c r="X128" i="3"/>
  <c r="N128" i="3"/>
  <c r="M128" i="3"/>
  <c r="L128" i="3"/>
  <c r="H128" i="3"/>
  <c r="X127" i="3"/>
  <c r="N127" i="3"/>
  <c r="M127" i="3"/>
  <c r="L127" i="3"/>
  <c r="H127" i="3"/>
  <c r="X126" i="3"/>
  <c r="N126" i="3"/>
  <c r="M126" i="3"/>
  <c r="L126" i="3"/>
  <c r="H126" i="3"/>
  <c r="X125" i="3"/>
  <c r="N125" i="3"/>
  <c r="M125" i="3"/>
  <c r="L125" i="3"/>
  <c r="H125" i="3"/>
  <c r="X124" i="3"/>
  <c r="N124" i="3"/>
  <c r="M124" i="3"/>
  <c r="L124" i="3"/>
  <c r="H124" i="3"/>
  <c r="X123" i="3"/>
  <c r="N123" i="3"/>
  <c r="M123" i="3"/>
  <c r="L123" i="3"/>
  <c r="H123" i="3"/>
  <c r="X122" i="3"/>
  <c r="N122" i="3"/>
  <c r="M122" i="3"/>
  <c r="L122" i="3"/>
  <c r="H122" i="3"/>
  <c r="X121" i="3"/>
  <c r="N121" i="3"/>
  <c r="M121" i="3"/>
  <c r="L121" i="3"/>
  <c r="H121" i="3"/>
  <c r="X120" i="3"/>
  <c r="N120" i="3"/>
  <c r="M120" i="3"/>
  <c r="L120" i="3"/>
  <c r="H120" i="3"/>
  <c r="X119" i="3"/>
  <c r="N119" i="3"/>
  <c r="M119" i="3"/>
  <c r="L119" i="3"/>
  <c r="H119" i="3"/>
  <c r="X118" i="3"/>
  <c r="N118" i="3"/>
  <c r="M118" i="3"/>
  <c r="L118" i="3"/>
  <c r="H118" i="3"/>
  <c r="X117" i="3"/>
  <c r="N117" i="3"/>
  <c r="M117" i="3"/>
  <c r="L117" i="3"/>
  <c r="H117" i="3"/>
  <c r="X116" i="3"/>
  <c r="N116" i="3"/>
  <c r="M116" i="3"/>
  <c r="L116" i="3"/>
  <c r="H116" i="3"/>
  <c r="X115" i="3"/>
  <c r="N115" i="3"/>
  <c r="M115" i="3"/>
  <c r="L115" i="3"/>
  <c r="H115" i="3"/>
  <c r="X114" i="3"/>
  <c r="N114" i="3"/>
  <c r="M114" i="3"/>
  <c r="L114" i="3"/>
  <c r="H114" i="3"/>
  <c r="X113" i="3"/>
  <c r="N113" i="3"/>
  <c r="M113" i="3"/>
  <c r="L113" i="3"/>
  <c r="H113" i="3"/>
  <c r="X112" i="3"/>
  <c r="N112" i="3"/>
  <c r="M112" i="3"/>
  <c r="L112" i="3"/>
  <c r="H112" i="3"/>
  <c r="X111" i="3"/>
  <c r="N111" i="3"/>
  <c r="M111" i="3"/>
  <c r="L111" i="3"/>
  <c r="H111" i="3"/>
  <c r="X110" i="3"/>
  <c r="N110" i="3"/>
  <c r="M110" i="3"/>
  <c r="L110" i="3"/>
  <c r="H110" i="3"/>
  <c r="X109" i="3"/>
  <c r="N109" i="3"/>
  <c r="M109" i="3"/>
  <c r="L109" i="3"/>
  <c r="H109" i="3"/>
  <c r="X108" i="3"/>
  <c r="N108" i="3"/>
  <c r="M108" i="3"/>
  <c r="L108" i="3"/>
  <c r="H108" i="3"/>
  <c r="X107" i="3"/>
  <c r="N107" i="3"/>
  <c r="M107" i="3"/>
  <c r="L107" i="3"/>
  <c r="H107" i="3"/>
  <c r="X106" i="3"/>
  <c r="N106" i="3"/>
  <c r="M106" i="3"/>
  <c r="L106" i="3"/>
  <c r="H106" i="3"/>
  <c r="X105" i="3"/>
  <c r="N105" i="3"/>
  <c r="M105" i="3"/>
  <c r="L105" i="3"/>
  <c r="H105" i="3"/>
  <c r="X104" i="3"/>
  <c r="N104" i="3"/>
  <c r="M104" i="3"/>
  <c r="L104" i="3"/>
  <c r="H104" i="3"/>
  <c r="X103" i="3"/>
  <c r="N103" i="3"/>
  <c r="M103" i="3"/>
  <c r="L103" i="3"/>
  <c r="H103" i="3"/>
  <c r="X102" i="3"/>
  <c r="N102" i="3"/>
  <c r="M102" i="3"/>
  <c r="L102" i="3"/>
  <c r="H102" i="3"/>
  <c r="X101" i="3"/>
  <c r="N101" i="3"/>
  <c r="M101" i="3"/>
  <c r="L101" i="3"/>
  <c r="H101" i="3"/>
  <c r="X100" i="3"/>
  <c r="N100" i="3"/>
  <c r="M100" i="3"/>
  <c r="L100" i="3"/>
  <c r="H100" i="3"/>
  <c r="X99" i="3"/>
  <c r="N99" i="3"/>
  <c r="M99" i="3"/>
  <c r="L99" i="3"/>
  <c r="H99" i="3"/>
  <c r="X98" i="3"/>
  <c r="N98" i="3"/>
  <c r="M98" i="3"/>
  <c r="L98" i="3"/>
  <c r="H98" i="3"/>
  <c r="X97" i="3"/>
  <c r="N97" i="3"/>
  <c r="M97" i="3"/>
  <c r="L97" i="3"/>
  <c r="H97" i="3"/>
  <c r="X96" i="3"/>
  <c r="N96" i="3"/>
  <c r="M96" i="3"/>
  <c r="L96" i="3"/>
  <c r="H96" i="3"/>
  <c r="X95" i="3"/>
  <c r="N95" i="3"/>
  <c r="M95" i="3"/>
  <c r="L95" i="3"/>
  <c r="H95" i="3"/>
  <c r="X94" i="3"/>
  <c r="N94" i="3"/>
  <c r="M94" i="3"/>
  <c r="L94" i="3"/>
  <c r="H94" i="3"/>
  <c r="X93" i="3"/>
  <c r="N93" i="3"/>
  <c r="M93" i="3"/>
  <c r="L93" i="3"/>
  <c r="H93" i="3"/>
  <c r="X92" i="3"/>
  <c r="N92" i="3"/>
  <c r="M92" i="3"/>
  <c r="L92" i="3"/>
  <c r="H92" i="3"/>
  <c r="X91" i="3"/>
  <c r="N91" i="3"/>
  <c r="M91" i="3"/>
  <c r="L91" i="3"/>
  <c r="H91" i="3"/>
  <c r="X90" i="3"/>
  <c r="N90" i="3"/>
  <c r="M90" i="3"/>
  <c r="L90" i="3"/>
  <c r="H90" i="3"/>
  <c r="X89" i="3"/>
  <c r="N89" i="3"/>
  <c r="M89" i="3"/>
  <c r="L89" i="3"/>
  <c r="H89" i="3"/>
  <c r="X88" i="3"/>
  <c r="N88" i="3"/>
  <c r="M88" i="3"/>
  <c r="L88" i="3"/>
  <c r="H88" i="3"/>
  <c r="X87" i="3"/>
  <c r="N87" i="3"/>
  <c r="M87" i="3"/>
  <c r="L87" i="3"/>
  <c r="H87" i="3"/>
  <c r="X86" i="3"/>
  <c r="N86" i="3"/>
  <c r="M86" i="3"/>
  <c r="L86" i="3"/>
  <c r="H86" i="3"/>
  <c r="X85" i="3"/>
  <c r="N85" i="3"/>
  <c r="M85" i="3"/>
  <c r="L85" i="3"/>
  <c r="H85" i="3"/>
  <c r="X84" i="3"/>
  <c r="N84" i="3"/>
  <c r="M84" i="3"/>
  <c r="L84" i="3"/>
  <c r="H84" i="3"/>
  <c r="X83" i="3"/>
  <c r="N83" i="3"/>
  <c r="M83" i="3"/>
  <c r="L83" i="3"/>
  <c r="H83" i="3"/>
  <c r="X82" i="3"/>
  <c r="N82" i="3"/>
  <c r="M82" i="3"/>
  <c r="L82" i="3"/>
  <c r="H82" i="3"/>
  <c r="X81" i="3"/>
  <c r="N81" i="3"/>
  <c r="M81" i="3"/>
  <c r="L81" i="3"/>
  <c r="H81" i="3"/>
  <c r="X80" i="3"/>
  <c r="N80" i="3"/>
  <c r="M80" i="3"/>
  <c r="L80" i="3"/>
  <c r="H80" i="3"/>
  <c r="X79" i="3"/>
  <c r="N79" i="3"/>
  <c r="M79" i="3"/>
  <c r="L79" i="3"/>
  <c r="H79" i="3"/>
  <c r="X78" i="3"/>
  <c r="N78" i="3"/>
  <c r="M78" i="3"/>
  <c r="L78" i="3"/>
  <c r="H78" i="3"/>
  <c r="X77" i="3"/>
  <c r="N77" i="3"/>
  <c r="M77" i="3"/>
  <c r="L77" i="3"/>
  <c r="H77" i="3"/>
  <c r="X76" i="3"/>
  <c r="N76" i="3"/>
  <c r="M76" i="3"/>
  <c r="L76" i="3"/>
  <c r="H76" i="3"/>
  <c r="X75" i="3"/>
  <c r="N75" i="3"/>
  <c r="M75" i="3"/>
  <c r="L75" i="3"/>
  <c r="H75" i="3"/>
  <c r="X74" i="3"/>
  <c r="N74" i="3"/>
  <c r="M74" i="3"/>
  <c r="L74" i="3"/>
  <c r="H74" i="3"/>
  <c r="X73" i="3"/>
  <c r="N73" i="3"/>
  <c r="M73" i="3"/>
  <c r="L73" i="3"/>
  <c r="H73" i="3"/>
  <c r="X72" i="3"/>
  <c r="N72" i="3"/>
  <c r="M72" i="3"/>
  <c r="L72" i="3"/>
  <c r="H72" i="3"/>
  <c r="X71" i="3"/>
  <c r="N71" i="3"/>
  <c r="M71" i="3"/>
  <c r="L71" i="3"/>
  <c r="H71" i="3"/>
  <c r="X70" i="3"/>
  <c r="N70" i="3"/>
  <c r="M70" i="3"/>
  <c r="L70" i="3"/>
  <c r="H70" i="3"/>
  <c r="X69" i="3"/>
  <c r="N69" i="3"/>
  <c r="M69" i="3"/>
  <c r="L69" i="3"/>
  <c r="H69" i="3"/>
  <c r="X68" i="3"/>
  <c r="N68" i="3"/>
  <c r="M68" i="3"/>
  <c r="L68" i="3"/>
  <c r="H68" i="3"/>
  <c r="X67" i="3"/>
  <c r="N67" i="3"/>
  <c r="M67" i="3"/>
  <c r="L67" i="3"/>
  <c r="H67" i="3"/>
  <c r="X66" i="3"/>
  <c r="N66" i="3"/>
  <c r="M66" i="3"/>
  <c r="L66" i="3"/>
  <c r="H66" i="3"/>
  <c r="X65" i="3"/>
  <c r="N65" i="3"/>
  <c r="M65" i="3"/>
  <c r="L65" i="3"/>
  <c r="H65" i="3"/>
  <c r="X64" i="3"/>
  <c r="N64" i="3"/>
  <c r="M64" i="3"/>
  <c r="L64" i="3"/>
  <c r="H64" i="3"/>
  <c r="X63" i="3"/>
  <c r="N63" i="3"/>
  <c r="M63" i="3"/>
  <c r="L63" i="3"/>
  <c r="H63" i="3"/>
  <c r="X62" i="3"/>
  <c r="N62" i="3"/>
  <c r="M62" i="3"/>
  <c r="L62" i="3"/>
  <c r="H62" i="3"/>
  <c r="X61" i="3"/>
  <c r="N61" i="3"/>
  <c r="M61" i="3"/>
  <c r="L61" i="3"/>
  <c r="H61" i="3"/>
  <c r="X60" i="3"/>
  <c r="N60" i="3"/>
  <c r="M60" i="3"/>
  <c r="L60" i="3"/>
  <c r="H60" i="3"/>
  <c r="X59" i="3"/>
  <c r="N59" i="3"/>
  <c r="M59" i="3"/>
  <c r="L59" i="3"/>
  <c r="H59" i="3"/>
  <c r="X58" i="3"/>
  <c r="N58" i="3"/>
  <c r="M58" i="3"/>
  <c r="L58" i="3"/>
  <c r="H58" i="3"/>
  <c r="X57" i="3"/>
  <c r="N57" i="3"/>
  <c r="M57" i="3"/>
  <c r="L57" i="3"/>
  <c r="H57" i="3"/>
  <c r="X56" i="3"/>
  <c r="N56" i="3"/>
  <c r="M56" i="3"/>
  <c r="L56" i="3"/>
  <c r="H56" i="3"/>
  <c r="X55" i="3"/>
  <c r="N55" i="3"/>
  <c r="M55" i="3"/>
  <c r="L55" i="3"/>
  <c r="H55" i="3"/>
  <c r="X54" i="3"/>
  <c r="N54" i="3"/>
  <c r="M54" i="3"/>
  <c r="L54" i="3"/>
  <c r="H54" i="3"/>
  <c r="X53" i="3"/>
  <c r="N53" i="3"/>
  <c r="M53" i="3"/>
  <c r="L53" i="3"/>
  <c r="H53" i="3"/>
  <c r="X52" i="3"/>
  <c r="N52" i="3"/>
  <c r="M52" i="3"/>
  <c r="L52" i="3"/>
  <c r="H52" i="3"/>
  <c r="X51" i="3"/>
  <c r="N51" i="3"/>
  <c r="M51" i="3"/>
  <c r="L51" i="3"/>
  <c r="H51" i="3"/>
  <c r="X50" i="3"/>
  <c r="N50" i="3"/>
  <c r="M50" i="3"/>
  <c r="L50" i="3"/>
  <c r="H50" i="3"/>
  <c r="X49" i="3"/>
  <c r="N49" i="3"/>
  <c r="M49" i="3"/>
  <c r="L49" i="3"/>
  <c r="H49" i="3"/>
  <c r="X48" i="3"/>
  <c r="N48" i="3"/>
  <c r="M48" i="3"/>
  <c r="L48" i="3"/>
  <c r="H48" i="3"/>
  <c r="X47" i="3"/>
  <c r="N47" i="3"/>
  <c r="M47" i="3"/>
  <c r="L47" i="3"/>
  <c r="H47" i="3"/>
  <c r="X46" i="3"/>
  <c r="N46" i="3"/>
  <c r="M46" i="3"/>
  <c r="L46" i="3"/>
  <c r="H46" i="3"/>
  <c r="X45" i="3"/>
  <c r="N45" i="3"/>
  <c r="M45" i="3"/>
  <c r="L45" i="3"/>
  <c r="H45" i="3"/>
  <c r="X44" i="3"/>
  <c r="N44" i="3"/>
  <c r="M44" i="3"/>
  <c r="L44" i="3"/>
  <c r="H44" i="3"/>
  <c r="X43" i="3"/>
  <c r="N43" i="3"/>
  <c r="M43" i="3"/>
  <c r="L43" i="3"/>
  <c r="H43" i="3"/>
  <c r="X42" i="3"/>
  <c r="N42" i="3"/>
  <c r="M42" i="3"/>
  <c r="L42" i="3"/>
  <c r="H42" i="3"/>
  <c r="X41" i="3"/>
  <c r="N41" i="3"/>
  <c r="M41" i="3"/>
  <c r="L41" i="3"/>
  <c r="H41" i="3"/>
  <c r="X40" i="3"/>
  <c r="N40" i="3"/>
  <c r="M40" i="3"/>
  <c r="L40" i="3"/>
  <c r="H40" i="3"/>
  <c r="X39" i="3"/>
  <c r="N39" i="3"/>
  <c r="M39" i="3"/>
  <c r="L39" i="3"/>
  <c r="H39" i="3"/>
  <c r="X38" i="3"/>
  <c r="N38" i="3"/>
  <c r="M38" i="3"/>
  <c r="L38" i="3"/>
  <c r="H38" i="3"/>
  <c r="X37" i="3"/>
  <c r="N37" i="3"/>
  <c r="M37" i="3"/>
  <c r="L37" i="3"/>
  <c r="H37" i="3"/>
  <c r="X36" i="3"/>
  <c r="N36" i="3"/>
  <c r="M36" i="3"/>
  <c r="L36" i="3"/>
  <c r="H36" i="3"/>
  <c r="X35" i="3"/>
  <c r="N35" i="3"/>
  <c r="M35" i="3"/>
  <c r="L35" i="3"/>
  <c r="H35" i="3"/>
  <c r="X34" i="3"/>
  <c r="N34" i="3"/>
  <c r="M34" i="3"/>
  <c r="L34" i="3"/>
  <c r="H34" i="3"/>
  <c r="X33" i="3"/>
  <c r="N33" i="3"/>
  <c r="M33" i="3"/>
  <c r="L33" i="3"/>
  <c r="H33" i="3"/>
  <c r="X32" i="3"/>
  <c r="N32" i="3"/>
  <c r="M32" i="3"/>
  <c r="L32" i="3"/>
  <c r="H32" i="3"/>
  <c r="X31" i="3"/>
  <c r="N31" i="3"/>
  <c r="M31" i="3"/>
  <c r="L31" i="3"/>
  <c r="H31" i="3"/>
  <c r="X30" i="3"/>
  <c r="N30" i="3"/>
  <c r="M30" i="3"/>
  <c r="L30" i="3"/>
  <c r="H30" i="3"/>
  <c r="X29" i="3"/>
  <c r="N29" i="3"/>
  <c r="M29" i="3"/>
  <c r="L29" i="3"/>
  <c r="H29" i="3"/>
  <c r="X28" i="3"/>
  <c r="N28" i="3"/>
  <c r="M28" i="3"/>
  <c r="L28" i="3"/>
  <c r="H28" i="3"/>
  <c r="X27" i="3"/>
  <c r="N27" i="3"/>
  <c r="M27" i="3"/>
  <c r="L27" i="3"/>
  <c r="H27" i="3"/>
  <c r="X26" i="3"/>
  <c r="N26" i="3"/>
  <c r="M26" i="3"/>
  <c r="L26" i="3"/>
  <c r="H26" i="3"/>
  <c r="X25" i="3"/>
  <c r="N25" i="3"/>
  <c r="M25" i="3"/>
  <c r="L25" i="3"/>
  <c r="H25" i="3"/>
  <c r="X24" i="3"/>
  <c r="N24" i="3"/>
  <c r="M24" i="3"/>
  <c r="L24" i="3"/>
  <c r="H24" i="3"/>
  <c r="X23" i="3"/>
  <c r="N23" i="3"/>
  <c r="M23" i="3"/>
  <c r="L23" i="3"/>
  <c r="H23" i="3"/>
  <c r="X22" i="3"/>
  <c r="N22" i="3"/>
  <c r="L22" i="3"/>
  <c r="H22" i="3"/>
  <c r="X21" i="3"/>
  <c r="N21" i="3"/>
  <c r="M21" i="3"/>
  <c r="L21" i="3"/>
  <c r="H21" i="3"/>
  <c r="X20" i="3"/>
  <c r="N20" i="3"/>
  <c r="M20" i="3"/>
  <c r="L20" i="3"/>
  <c r="H20" i="3"/>
  <c r="X19" i="3"/>
  <c r="N19" i="3"/>
  <c r="M19" i="3"/>
  <c r="L19" i="3"/>
  <c r="H19" i="3"/>
  <c r="X18" i="3"/>
  <c r="N18" i="3"/>
  <c r="M18" i="3"/>
  <c r="L18" i="3"/>
  <c r="H18" i="3"/>
  <c r="X17" i="3"/>
  <c r="N17" i="3"/>
  <c r="M17" i="3"/>
  <c r="L17" i="3"/>
  <c r="H17" i="3"/>
  <c r="X16" i="3"/>
  <c r="N16" i="3"/>
  <c r="M16" i="3"/>
  <c r="L16" i="3"/>
  <c r="H16" i="3"/>
  <c r="X15" i="3"/>
  <c r="N15" i="3"/>
  <c r="M15" i="3"/>
  <c r="L15" i="3"/>
  <c r="H15" i="3"/>
  <c r="X14" i="3"/>
  <c r="N14" i="3"/>
  <c r="M14" i="3"/>
  <c r="L14" i="3"/>
  <c r="H14" i="3"/>
  <c r="X13" i="3"/>
  <c r="N13" i="3"/>
  <c r="M13" i="3"/>
  <c r="L13" i="3"/>
  <c r="H13" i="3"/>
  <c r="X12" i="3"/>
  <c r="N12" i="3"/>
  <c r="M12" i="3"/>
  <c r="L12" i="3"/>
  <c r="H12" i="3"/>
  <c r="X11" i="3"/>
  <c r="N11" i="3"/>
  <c r="M11" i="3"/>
  <c r="L11" i="3"/>
  <c r="H11" i="3"/>
  <c r="X10" i="3"/>
  <c r="N10" i="3"/>
  <c r="M10" i="3"/>
  <c r="L10" i="3"/>
  <c r="H10" i="3"/>
  <c r="X9" i="3"/>
  <c r="N9" i="3"/>
  <c r="M9" i="3"/>
  <c r="L9" i="3"/>
  <c r="H9" i="3"/>
  <c r="X8" i="3"/>
  <c r="N8" i="3"/>
  <c r="M8" i="3"/>
  <c r="L8" i="3"/>
  <c r="H8" i="3"/>
  <c r="X7" i="3"/>
  <c r="N7" i="3"/>
  <c r="M7" i="3"/>
  <c r="L7" i="3"/>
  <c r="H7" i="3"/>
  <c r="X6" i="3"/>
  <c r="N6" i="3"/>
  <c r="M6" i="3"/>
  <c r="L6" i="3"/>
  <c r="H6" i="3"/>
  <c r="X5" i="3"/>
  <c r="N5" i="3"/>
  <c r="M5" i="3"/>
  <c r="L5" i="3"/>
  <c r="H5" i="3"/>
  <c r="X4" i="3"/>
  <c r="N4" i="3"/>
  <c r="M4" i="3"/>
  <c r="L4" i="3"/>
  <c r="H4" i="3"/>
  <c r="X3" i="3"/>
  <c r="N3" i="3"/>
  <c r="M3" i="3"/>
  <c r="L3" i="3"/>
  <c r="H3" i="3"/>
  <c r="X2" i="3"/>
  <c r="N2" i="3"/>
  <c r="M2" i="3"/>
  <c r="L2" i="3"/>
  <c r="H2" i="3"/>
  <c r="AN692" i="2"/>
  <c r="AN695" i="2"/>
  <c r="AN674" i="2"/>
  <c r="AN684" i="2"/>
  <c r="AM674" i="2"/>
  <c r="AO681" i="2"/>
  <c r="AO691" i="2"/>
  <c r="AO688" i="2"/>
  <c r="AM681" i="2"/>
  <c r="AO670" i="2"/>
  <c r="AM688" i="2"/>
  <c r="AN680" i="2"/>
  <c r="AN669" i="2"/>
  <c r="AO687" i="2"/>
  <c r="AM693" i="2"/>
  <c r="AN667" i="2"/>
  <c r="AO72" i="2"/>
  <c r="AM72" i="2"/>
  <c r="O286" i="2"/>
  <c r="N286" i="2"/>
  <c r="AO8" i="2"/>
  <c r="Z9" i="2"/>
  <c r="AM11" i="2"/>
  <c r="AZ28" i="2"/>
  <c r="O17" i="2"/>
  <c r="Y19" i="2"/>
  <c r="AN20" i="2"/>
  <c r="N23" i="2"/>
  <c r="AY29" i="2"/>
  <c r="AM31" i="2"/>
  <c r="AO33" i="2"/>
  <c r="Y39" i="2"/>
  <c r="Y43" i="2"/>
  <c r="AM44" i="2"/>
  <c r="AY46" i="2"/>
  <c r="AN47" i="2"/>
  <c r="M49" i="2"/>
  <c r="AN51" i="2"/>
  <c r="M53" i="2"/>
  <c r="AN55" i="2"/>
  <c r="M57" i="2"/>
  <c r="AN59" i="2"/>
  <c r="M61" i="2"/>
  <c r="AN63" i="2"/>
  <c r="M65" i="2"/>
  <c r="M68" i="2"/>
  <c r="M70" i="2"/>
  <c r="M71" i="2"/>
  <c r="M72" i="2"/>
  <c r="AO69" i="2"/>
  <c r="AM69" i="2"/>
  <c r="AN72" i="2"/>
  <c r="N74" i="2"/>
  <c r="AO77" i="2"/>
  <c r="AM77" i="2"/>
  <c r="M79" i="2"/>
  <c r="N82" i="2"/>
  <c r="AO85" i="2"/>
  <c r="AM85" i="2"/>
  <c r="M87" i="2"/>
  <c r="N90" i="2"/>
  <c r="N94" i="2"/>
  <c r="N95" i="2"/>
  <c r="N98" i="2"/>
  <c r="N102" i="2"/>
  <c r="N103" i="2"/>
  <c r="T31" i="2"/>
  <c r="AO93" i="2"/>
  <c r="AM93" i="2"/>
  <c r="M95" i="2"/>
  <c r="AN96" i="2"/>
  <c r="AO101" i="2"/>
  <c r="AM101" i="2"/>
  <c r="M103" i="2"/>
  <c r="N106" i="2"/>
  <c r="M115" i="2"/>
  <c r="N116" i="2"/>
  <c r="M123" i="2"/>
  <c r="N124" i="2"/>
  <c r="M131" i="2"/>
  <c r="N132" i="2"/>
  <c r="M139" i="2"/>
  <c r="N140" i="2"/>
  <c r="M147" i="2"/>
  <c r="N148" i="2"/>
  <c r="M155" i="2"/>
  <c r="N156" i="2"/>
  <c r="M163" i="2"/>
  <c r="N164" i="2"/>
  <c r="M171" i="2"/>
  <c r="N172" i="2"/>
  <c r="O182" i="2"/>
  <c r="N182" i="2"/>
  <c r="N183" i="2"/>
  <c r="O187" i="2"/>
  <c r="M187" i="2"/>
  <c r="O197" i="2"/>
  <c r="M197" i="2"/>
  <c r="M207" i="2"/>
  <c r="O217" i="2"/>
  <c r="M217" i="2"/>
  <c r="M222" i="2"/>
  <c r="N237" i="2"/>
  <c r="O246" i="2"/>
  <c r="N246" i="2"/>
  <c r="N247" i="2"/>
  <c r="O251" i="2"/>
  <c r="M251" i="2"/>
  <c r="O261" i="2"/>
  <c r="M261" i="2"/>
  <c r="M271" i="2"/>
  <c r="O281" i="2"/>
  <c r="M281" i="2"/>
  <c r="M286" i="2"/>
  <c r="O310" i="2"/>
  <c r="N310" i="2"/>
  <c r="N311" i="2"/>
  <c r="O315" i="2"/>
  <c r="M315" i="2"/>
  <c r="AO345" i="2"/>
  <c r="AN345" i="2"/>
  <c r="AM345" i="2"/>
  <c r="AO369" i="2"/>
  <c r="AU20" i="2"/>
  <c r="AN369" i="2"/>
  <c r="AM369" i="2"/>
  <c r="AO88" i="2"/>
  <c r="AM88" i="2"/>
  <c r="AO104" i="2"/>
  <c r="AM104" i="2"/>
  <c r="AO331" i="2"/>
  <c r="AM331" i="2"/>
  <c r="AY5" i="2"/>
  <c r="N9" i="2"/>
  <c r="AN11" i="2"/>
  <c r="Z16" i="2"/>
  <c r="Z19" i="2"/>
  <c r="O23" i="2"/>
  <c r="AZ29" i="2"/>
  <c r="AN31" i="2"/>
  <c r="N40" i="2"/>
  <c r="AN44" i="2"/>
  <c r="AM46" i="2"/>
  <c r="N49" i="2"/>
  <c r="AM50" i="2"/>
  <c r="N53" i="2"/>
  <c r="N57" i="2"/>
  <c r="N61" i="2"/>
  <c r="AM54" i="2"/>
  <c r="AM58" i="2"/>
  <c r="AM62" i="2"/>
  <c r="N65" i="2"/>
  <c r="AM66" i="2"/>
  <c r="AN69" i="2"/>
  <c r="N71" i="2"/>
  <c r="AO74" i="2"/>
  <c r="AM74" i="2"/>
  <c r="M76" i="2"/>
  <c r="AN77" i="2"/>
  <c r="N79" i="2"/>
  <c r="AO82" i="2"/>
  <c r="AM82" i="2"/>
  <c r="M84" i="2"/>
  <c r="AN85" i="2"/>
  <c r="N87" i="2"/>
  <c r="AO90" i="2"/>
  <c r="AM90" i="2"/>
  <c r="M92" i="2"/>
  <c r="M94" i="2"/>
  <c r="M96" i="2"/>
  <c r="M100" i="2"/>
  <c r="M102" i="2"/>
  <c r="M104" i="2"/>
  <c r="S31" i="2"/>
  <c r="AN93" i="2"/>
  <c r="AN95" i="2"/>
  <c r="AN97" i="2"/>
  <c r="AN101" i="2"/>
  <c r="AN103" i="2"/>
  <c r="AT31" i="2"/>
  <c r="AO98" i="2"/>
  <c r="AM98" i="2"/>
  <c r="AO106" i="2"/>
  <c r="AM106" i="2"/>
  <c r="M108" i="2"/>
  <c r="M114" i="2"/>
  <c r="N115" i="2"/>
  <c r="M122" i="2"/>
  <c r="N123" i="2"/>
  <c r="M130" i="2"/>
  <c r="N131" i="2"/>
  <c r="M138" i="2"/>
  <c r="N139" i="2"/>
  <c r="M146" i="2"/>
  <c r="N147" i="2"/>
  <c r="M154" i="2"/>
  <c r="N155" i="2"/>
  <c r="M162" i="2"/>
  <c r="N163" i="2"/>
  <c r="M170" i="2"/>
  <c r="N171" i="2"/>
  <c r="O177" i="2"/>
  <c r="U33" i="2"/>
  <c r="M177" i="2"/>
  <c r="M182" i="2"/>
  <c r="N187" i="2"/>
  <c r="N197" i="2"/>
  <c r="O206" i="2"/>
  <c r="N206" i="2"/>
  <c r="N207" i="2"/>
  <c r="O211" i="2"/>
  <c r="M211" i="2"/>
  <c r="N217" i="2"/>
  <c r="O221" i="2"/>
  <c r="M221" i="2"/>
  <c r="M231" i="2"/>
  <c r="O241" i="2"/>
  <c r="M241" i="2"/>
  <c r="M246" i="2"/>
  <c r="N251" i="2"/>
  <c r="N261" i="2"/>
  <c r="O270" i="2"/>
  <c r="N270" i="2"/>
  <c r="N271" i="2"/>
  <c r="O275" i="2"/>
  <c r="M275" i="2"/>
  <c r="N281" i="2"/>
  <c r="O285" i="2"/>
  <c r="M285" i="2"/>
  <c r="M295" i="2"/>
  <c r="O305" i="2"/>
  <c r="M305" i="2"/>
  <c r="M310" i="2"/>
  <c r="N315" i="2"/>
  <c r="AO321" i="2"/>
  <c r="AN321" i="2"/>
  <c r="AM321" i="2"/>
  <c r="AO330" i="2"/>
  <c r="AN330" i="2"/>
  <c r="AO339" i="2"/>
  <c r="AN339" i="2"/>
  <c r="AO80" i="2"/>
  <c r="AM80" i="2"/>
  <c r="Y48" i="2"/>
  <c r="AO651" i="2"/>
  <c r="AM651" i="2"/>
  <c r="AN651" i="2"/>
  <c r="AZ4" i="2"/>
  <c r="AZ5" i="2"/>
  <c r="Y7" i="2"/>
  <c r="Z29" i="2"/>
  <c r="Z48" i="2"/>
  <c r="AO71" i="2"/>
  <c r="AM71" i="2"/>
  <c r="AO79" i="2"/>
  <c r="AM79" i="2"/>
  <c r="AO87" i="2"/>
  <c r="AM87" i="2"/>
  <c r="AO95" i="2"/>
  <c r="AM95" i="2"/>
  <c r="AO103" i="2"/>
  <c r="AM103" i="2"/>
  <c r="O181" i="2"/>
  <c r="M181" i="2"/>
  <c r="O201" i="2"/>
  <c r="M201" i="2"/>
  <c r="O230" i="2"/>
  <c r="N230" i="2"/>
  <c r="O235" i="2"/>
  <c r="M235" i="2"/>
  <c r="O245" i="2"/>
  <c r="M245" i="2"/>
  <c r="O265" i="2"/>
  <c r="M265" i="2"/>
  <c r="O294" i="2"/>
  <c r="N294" i="2"/>
  <c r="O299" i="2"/>
  <c r="M299" i="2"/>
  <c r="O309" i="2"/>
  <c r="O313" i="2"/>
  <c r="O317" i="2"/>
  <c r="O318" i="2"/>
  <c r="U20" i="2"/>
  <c r="M309" i="2"/>
  <c r="AO353" i="2"/>
  <c r="AN353" i="2"/>
  <c r="AM353" i="2"/>
  <c r="AN2" i="2"/>
  <c r="AM4" i="2"/>
  <c r="Y5" i="2"/>
  <c r="AM6" i="2"/>
  <c r="Z7" i="2"/>
  <c r="AO12" i="2"/>
  <c r="AM15" i="2"/>
  <c r="AM18" i="2"/>
  <c r="AM21" i="2"/>
  <c r="Y32" i="2"/>
  <c r="N32" i="2"/>
  <c r="AM36" i="2"/>
  <c r="Y42" i="2"/>
  <c r="AO40" i="2"/>
  <c r="N45" i="2"/>
  <c r="AM49" i="2"/>
  <c r="AM53" i="2"/>
  <c r="AM57" i="2"/>
  <c r="AM61" i="2"/>
  <c r="AM65" i="2"/>
  <c r="AO68" i="2"/>
  <c r="AM68" i="2"/>
  <c r="AN71" i="2"/>
  <c r="AO76" i="2"/>
  <c r="AM76" i="2"/>
  <c r="M78" i="2"/>
  <c r="AN79" i="2"/>
  <c r="AN81" i="2"/>
  <c r="AN87" i="2"/>
  <c r="AN89" i="2"/>
  <c r="AT7" i="2"/>
  <c r="AO84" i="2"/>
  <c r="AM84" i="2"/>
  <c r="M86" i="2"/>
  <c r="AO92" i="2"/>
  <c r="AM92" i="2"/>
  <c r="AO100" i="2"/>
  <c r="AM100" i="2"/>
  <c r="AO108" i="2"/>
  <c r="AM108" i="2"/>
  <c r="M112" i="2"/>
  <c r="M120" i="2"/>
  <c r="M126" i="2"/>
  <c r="M128" i="2"/>
  <c r="S32" i="2"/>
  <c r="M136" i="2"/>
  <c r="M144" i="2"/>
  <c r="M152" i="2"/>
  <c r="M160" i="2"/>
  <c r="M168" i="2"/>
  <c r="N181" i="2"/>
  <c r="O190" i="2"/>
  <c r="N190" i="2"/>
  <c r="O195" i="2"/>
  <c r="M195" i="2"/>
  <c r="N201" i="2"/>
  <c r="O205" i="2"/>
  <c r="M205" i="2"/>
  <c r="M215" i="2"/>
  <c r="O225" i="2"/>
  <c r="M225" i="2"/>
  <c r="M230" i="2"/>
  <c r="N235" i="2"/>
  <c r="N245" i="2"/>
  <c r="O254" i="2"/>
  <c r="N254" i="2"/>
  <c r="N258" i="2"/>
  <c r="N262" i="2"/>
  <c r="T18" i="2"/>
  <c r="O259" i="2"/>
  <c r="M259" i="2"/>
  <c r="N265" i="2"/>
  <c r="O269" i="2"/>
  <c r="M269" i="2"/>
  <c r="M279" i="2"/>
  <c r="O289" i="2"/>
  <c r="M289" i="2"/>
  <c r="M294" i="2"/>
  <c r="N299" i="2"/>
  <c r="N309" i="2"/>
  <c r="N313" i="2"/>
  <c r="N314" i="2"/>
  <c r="N318" i="2"/>
  <c r="T20" i="2"/>
  <c r="AO659" i="2"/>
  <c r="AM659" i="2"/>
  <c r="AN659" i="2"/>
  <c r="AN4" i="2"/>
  <c r="Z5" i="2"/>
  <c r="AO6" i="2"/>
  <c r="AN15" i="2"/>
  <c r="AN18" i="2"/>
  <c r="AY19" i="2"/>
  <c r="AO21" i="2"/>
  <c r="Z32" i="2"/>
  <c r="O32" i="2"/>
  <c r="AN36" i="2"/>
  <c r="Y40" i="2"/>
  <c r="Z42" i="2"/>
  <c r="O45" i="2"/>
  <c r="AN49" i="2"/>
  <c r="AN53" i="2"/>
  <c r="AN57" i="2"/>
  <c r="AN61" i="2"/>
  <c r="AN65" i="2"/>
  <c r="N70" i="2"/>
  <c r="AO73" i="2"/>
  <c r="AM73" i="2"/>
  <c r="N78" i="2"/>
  <c r="N86" i="2"/>
  <c r="T7" i="2"/>
  <c r="AO81" i="2"/>
  <c r="AM81" i="2"/>
  <c r="AO89" i="2"/>
  <c r="AM89" i="2"/>
  <c r="AO97" i="2"/>
  <c r="AM97" i="2"/>
  <c r="AO105" i="2"/>
  <c r="AO107" i="2"/>
  <c r="AU8" i="2"/>
  <c r="AM105" i="2"/>
  <c r="N112" i="2"/>
  <c r="N120" i="2"/>
  <c r="N128" i="2"/>
  <c r="T32" i="2"/>
  <c r="N136" i="2"/>
  <c r="N144" i="2"/>
  <c r="N152" i="2"/>
  <c r="N160" i="2"/>
  <c r="N168" i="2"/>
  <c r="O185" i="2"/>
  <c r="M185" i="2"/>
  <c r="O214" i="2"/>
  <c r="N214" i="2"/>
  <c r="N215" i="2"/>
  <c r="O219" i="2"/>
  <c r="M219" i="2"/>
  <c r="O229" i="2"/>
  <c r="M229" i="2"/>
  <c r="M233" i="2"/>
  <c r="M237" i="2"/>
  <c r="O249" i="2"/>
  <c r="M249" i="2"/>
  <c r="O278" i="2"/>
  <c r="N278" i="2"/>
  <c r="N279" i="2"/>
  <c r="O283" i="2"/>
  <c r="M283" i="2"/>
  <c r="O293" i="2"/>
  <c r="M293" i="2"/>
  <c r="M313" i="2"/>
  <c r="O227" i="2"/>
  <c r="M227" i="2"/>
  <c r="O237" i="2"/>
  <c r="O257" i="2"/>
  <c r="M257" i="2"/>
  <c r="O291" i="2"/>
  <c r="M291" i="2"/>
  <c r="O301" i="2"/>
  <c r="M301" i="2"/>
  <c r="AY7" i="2"/>
  <c r="Y8" i="2"/>
  <c r="AZ19" i="2"/>
  <c r="Y33" i="2"/>
  <c r="N37" i="2"/>
  <c r="N43" i="2"/>
  <c r="AM48" i="2"/>
  <c r="AM52" i="2"/>
  <c r="AM56" i="2"/>
  <c r="AM60" i="2"/>
  <c r="AM64" i="2"/>
  <c r="AM67" i="2"/>
  <c r="AM70" i="2"/>
  <c r="AM75" i="2"/>
  <c r="AO70" i="2"/>
  <c r="AN73" i="2"/>
  <c r="AO78" i="2"/>
  <c r="AM78" i="2"/>
  <c r="M80" i="2"/>
  <c r="AO86" i="2"/>
  <c r="AM86" i="2"/>
  <c r="M88" i="2"/>
  <c r="AO94" i="2"/>
  <c r="AM94" i="2"/>
  <c r="AO102" i="2"/>
  <c r="AM102" i="2"/>
  <c r="AN105" i="2"/>
  <c r="AT8" i="2"/>
  <c r="M110" i="2"/>
  <c r="M118" i="2"/>
  <c r="S8" i="2"/>
  <c r="M134" i="2"/>
  <c r="M142" i="2"/>
  <c r="M150" i="2"/>
  <c r="M158" i="2"/>
  <c r="M166" i="2"/>
  <c r="M174" i="2"/>
  <c r="S33" i="2"/>
  <c r="O179" i="2"/>
  <c r="U15" i="2"/>
  <c r="M179" i="2"/>
  <c r="N185" i="2"/>
  <c r="O189" i="2"/>
  <c r="M189" i="2"/>
  <c r="M199" i="2"/>
  <c r="O209" i="2"/>
  <c r="M209" i="2"/>
  <c r="M214" i="2"/>
  <c r="S40" i="2"/>
  <c r="N219" i="2"/>
  <c r="N229" i="2"/>
  <c r="O238" i="2"/>
  <c r="N238" i="2"/>
  <c r="O243" i="2"/>
  <c r="M243" i="2"/>
  <c r="N249" i="2"/>
  <c r="O253" i="2"/>
  <c r="O262" i="2"/>
  <c r="U18" i="2"/>
  <c r="M253" i="2"/>
  <c r="M263" i="2"/>
  <c r="O273" i="2"/>
  <c r="M273" i="2"/>
  <c r="M278" i="2"/>
  <c r="N283" i="2"/>
  <c r="N293" i="2"/>
  <c r="O302" i="2"/>
  <c r="N302" i="2"/>
  <c r="O307" i="2"/>
  <c r="M307" i="2"/>
  <c r="M317" i="2"/>
  <c r="AO346" i="2"/>
  <c r="AN346" i="2"/>
  <c r="AM346" i="2"/>
  <c r="AO96" i="2"/>
  <c r="AM96" i="2"/>
  <c r="O193" i="2"/>
  <c r="M193" i="2"/>
  <c r="O222" i="2"/>
  <c r="N222" i="2"/>
  <c r="AO354" i="2"/>
  <c r="AN354" i="2"/>
  <c r="AZ7" i="2"/>
  <c r="Z8" i="2"/>
  <c r="Z28" i="2"/>
  <c r="Y18" i="2"/>
  <c r="Y31" i="2"/>
  <c r="Z33" i="2"/>
  <c r="AO67" i="2"/>
  <c r="AO75" i="2"/>
  <c r="AO83" i="2"/>
  <c r="AM83" i="2"/>
  <c r="AO91" i="2"/>
  <c r="AM91" i="2"/>
  <c r="AO99" i="2"/>
  <c r="AM99" i="2"/>
  <c r="AM107" i="2"/>
  <c r="O198" i="2"/>
  <c r="N198" i="2"/>
  <c r="O203" i="2"/>
  <c r="M203" i="2"/>
  <c r="O213" i="2"/>
  <c r="M213" i="2"/>
  <c r="O233" i="2"/>
  <c r="O267" i="2"/>
  <c r="M267" i="2"/>
  <c r="O277" i="2"/>
  <c r="M277" i="2"/>
  <c r="O297" i="2"/>
  <c r="M297" i="2"/>
  <c r="AO337" i="2"/>
  <c r="AN337" i="2"/>
  <c r="AM337" i="2"/>
  <c r="AO385" i="2"/>
  <c r="AN385" i="2"/>
  <c r="AM385" i="2"/>
  <c r="O467" i="2"/>
  <c r="N467" i="2"/>
  <c r="M467" i="2"/>
  <c r="AO329" i="2"/>
  <c r="AN329" i="2"/>
  <c r="AM329" i="2"/>
  <c r="AO338" i="2"/>
  <c r="AN338" i="2"/>
  <c r="O457" i="2"/>
  <c r="N457" i="2"/>
  <c r="M457" i="2"/>
  <c r="AO322" i="2"/>
  <c r="AN322" i="2"/>
  <c r="AO377" i="2"/>
  <c r="AU34" i="2"/>
  <c r="AN377" i="2"/>
  <c r="AM377" i="2"/>
  <c r="N178" i="2"/>
  <c r="N186" i="2"/>
  <c r="N194" i="2"/>
  <c r="N202" i="2"/>
  <c r="N210" i="2"/>
  <c r="N218" i="2"/>
  <c r="N226" i="2"/>
  <c r="N234" i="2"/>
  <c r="N242" i="2"/>
  <c r="N250" i="2"/>
  <c r="N266" i="2"/>
  <c r="N274" i="2"/>
  <c r="N282" i="2"/>
  <c r="N290" i="2"/>
  <c r="N298" i="2"/>
  <c r="N306" i="2"/>
  <c r="T43" i="2"/>
  <c r="AO361" i="2"/>
  <c r="AU10" i="2"/>
  <c r="AN361" i="2"/>
  <c r="AM361" i="2"/>
  <c r="T34" i="2"/>
  <c r="AN362" i="2"/>
  <c r="AN370" i="2"/>
  <c r="AN378" i="2"/>
  <c r="AN386" i="2"/>
  <c r="AO391" i="2"/>
  <c r="AN391" i="2"/>
  <c r="AO395" i="2"/>
  <c r="AN395" i="2"/>
  <c r="AO399" i="2"/>
  <c r="AN399" i="2"/>
  <c r="AO403" i="2"/>
  <c r="AN403" i="2"/>
  <c r="AO407" i="2"/>
  <c r="AN407" i="2"/>
  <c r="AO411" i="2"/>
  <c r="AN411" i="2"/>
  <c r="AO415" i="2"/>
  <c r="AN415" i="2"/>
  <c r="AO419" i="2"/>
  <c r="AN419" i="2"/>
  <c r="AO423" i="2"/>
  <c r="AN423" i="2"/>
  <c r="AO427" i="2"/>
  <c r="AN427" i="2"/>
  <c r="AO431" i="2"/>
  <c r="AN431" i="2"/>
  <c r="AO435" i="2"/>
  <c r="AN435" i="2"/>
  <c r="AO439" i="2"/>
  <c r="AN439" i="2"/>
  <c r="AO443" i="2"/>
  <c r="AN443" i="2"/>
  <c r="AO447" i="2"/>
  <c r="AN447" i="2"/>
  <c r="AO451" i="2"/>
  <c r="AN451" i="2"/>
  <c r="N475" i="2"/>
  <c r="N497" i="2"/>
  <c r="O497" i="2"/>
  <c r="AO526" i="2"/>
  <c r="AN526" i="2"/>
  <c r="AM526" i="2"/>
  <c r="AM320" i="2"/>
  <c r="AM328" i="2"/>
  <c r="AM336" i="2"/>
  <c r="AM344" i="2"/>
  <c r="AM352" i="2"/>
  <c r="AM360" i="2"/>
  <c r="AM368" i="2"/>
  <c r="AS20" i="2"/>
  <c r="AM376" i="2"/>
  <c r="AM384" i="2"/>
  <c r="AM391" i="2"/>
  <c r="AM395" i="2"/>
  <c r="AS44" i="2"/>
  <c r="AM399" i="2"/>
  <c r="AM403" i="2"/>
  <c r="AM407" i="2"/>
  <c r="AS11" i="2"/>
  <c r="AM411" i="2"/>
  <c r="AM415" i="2"/>
  <c r="AS21" i="2"/>
  <c r="AM419" i="2"/>
  <c r="AM423" i="2"/>
  <c r="AM427" i="2"/>
  <c r="AM431" i="2"/>
  <c r="AM435" i="2"/>
  <c r="AM439" i="2"/>
  <c r="AM443" i="2"/>
  <c r="AM447" i="2"/>
  <c r="AM451" i="2"/>
  <c r="AM455" i="2"/>
  <c r="AM608" i="2"/>
  <c r="AM609" i="2"/>
  <c r="AM610" i="2"/>
  <c r="AM611" i="2"/>
  <c r="AM612" i="2"/>
  <c r="AM613" i="2"/>
  <c r="AM614" i="2"/>
  <c r="AM615" i="2"/>
  <c r="AM616" i="2"/>
  <c r="AS36" i="2"/>
  <c r="M459" i="2"/>
  <c r="O474" i="2"/>
  <c r="N474" i="2"/>
  <c r="N485" i="2"/>
  <c r="O485" i="2"/>
  <c r="M497" i="2"/>
  <c r="AO580" i="2"/>
  <c r="AN580" i="2"/>
  <c r="AO586" i="2"/>
  <c r="AN586" i="2"/>
  <c r="AM586" i="2"/>
  <c r="AN320" i="2"/>
  <c r="AN328" i="2"/>
  <c r="AN336" i="2"/>
  <c r="AN344" i="2"/>
  <c r="AN352" i="2"/>
  <c r="AN360" i="2"/>
  <c r="AN368" i="2"/>
  <c r="AT20" i="2"/>
  <c r="AN376" i="2"/>
  <c r="AN384" i="2"/>
  <c r="AT34" i="2"/>
  <c r="AO390" i="2"/>
  <c r="AN390" i="2"/>
  <c r="AO394" i="2"/>
  <c r="AN394" i="2"/>
  <c r="AO398" i="2"/>
  <c r="AN398" i="2"/>
  <c r="AO402" i="2"/>
  <c r="AN402" i="2"/>
  <c r="AO406" i="2"/>
  <c r="AN406" i="2"/>
  <c r="AO410" i="2"/>
  <c r="AN410" i="2"/>
  <c r="AO414" i="2"/>
  <c r="AN414" i="2"/>
  <c r="AO418" i="2"/>
  <c r="AN418" i="2"/>
  <c r="AO422" i="2"/>
  <c r="AN422" i="2"/>
  <c r="AO426" i="2"/>
  <c r="AN426" i="2"/>
  <c r="AN428" i="2"/>
  <c r="AN429" i="2"/>
  <c r="AN430" i="2"/>
  <c r="AN432" i="2"/>
  <c r="AN433" i="2"/>
  <c r="AN434" i="2"/>
  <c r="AN436" i="2"/>
  <c r="AN437" i="2"/>
  <c r="AT45" i="2"/>
  <c r="AO430" i="2"/>
  <c r="AO434" i="2"/>
  <c r="AO438" i="2"/>
  <c r="AN438" i="2"/>
  <c r="AO442" i="2"/>
  <c r="AN442" i="2"/>
  <c r="AO446" i="2"/>
  <c r="AN446" i="2"/>
  <c r="AO450" i="2"/>
  <c r="AN450" i="2"/>
  <c r="AN454" i="2"/>
  <c r="AO454" i="2"/>
  <c r="AO455" i="2"/>
  <c r="N459" i="2"/>
  <c r="O466" i="2"/>
  <c r="N466" i="2"/>
  <c r="AO574" i="2"/>
  <c r="AN574" i="2"/>
  <c r="AM574" i="2"/>
  <c r="AO577" i="2"/>
  <c r="AN577" i="2"/>
  <c r="AM577" i="2"/>
  <c r="AM580" i="2"/>
  <c r="O458" i="2"/>
  <c r="N458" i="2"/>
  <c r="N493" i="2"/>
  <c r="O493" i="2"/>
  <c r="AO537" i="2"/>
  <c r="AN537" i="2"/>
  <c r="AM537" i="2"/>
  <c r="AO557" i="2"/>
  <c r="AN557" i="2"/>
  <c r="AM557" i="2"/>
  <c r="AO568" i="2"/>
  <c r="AN568" i="2"/>
  <c r="AM568" i="2"/>
  <c r="AO393" i="2"/>
  <c r="AN393" i="2"/>
  <c r="AO397" i="2"/>
  <c r="AN397" i="2"/>
  <c r="AO401" i="2"/>
  <c r="AN401" i="2"/>
  <c r="AO405" i="2"/>
  <c r="AN405" i="2"/>
  <c r="AO409" i="2"/>
  <c r="AN409" i="2"/>
  <c r="AN412" i="2"/>
  <c r="AN413" i="2"/>
  <c r="AN416" i="2"/>
  <c r="AN417" i="2"/>
  <c r="AT21" i="2"/>
  <c r="AO413" i="2"/>
  <c r="AO417" i="2"/>
  <c r="AO421" i="2"/>
  <c r="AN421" i="2"/>
  <c r="AO425" i="2"/>
  <c r="AN425" i="2"/>
  <c r="AO429" i="2"/>
  <c r="AO433" i="2"/>
  <c r="AO437" i="2"/>
  <c r="AO441" i="2"/>
  <c r="AN441" i="2"/>
  <c r="AO445" i="2"/>
  <c r="AN445" i="2"/>
  <c r="AO449" i="2"/>
  <c r="AN449" i="2"/>
  <c r="AO453" i="2"/>
  <c r="AN453" i="2"/>
  <c r="M458" i="2"/>
  <c r="N481" i="2"/>
  <c r="N489" i="2"/>
  <c r="T47" i="2"/>
  <c r="O481" i="2"/>
  <c r="M493" i="2"/>
  <c r="AO534" i="2"/>
  <c r="AN534" i="2"/>
  <c r="AM534" i="2"/>
  <c r="AO548" i="2"/>
  <c r="AN548" i="2"/>
  <c r="AO554" i="2"/>
  <c r="AN554" i="2"/>
  <c r="AM554" i="2"/>
  <c r="O473" i="2"/>
  <c r="N473" i="2"/>
  <c r="M473" i="2"/>
  <c r="AO542" i="2"/>
  <c r="AN542" i="2"/>
  <c r="AM542" i="2"/>
  <c r="AO545" i="2"/>
  <c r="AN545" i="2"/>
  <c r="AM545" i="2"/>
  <c r="AO392" i="2"/>
  <c r="AN392" i="2"/>
  <c r="AO396" i="2"/>
  <c r="AN396" i="2"/>
  <c r="AO400" i="2"/>
  <c r="AN400" i="2"/>
  <c r="AO404" i="2"/>
  <c r="AN404" i="2"/>
  <c r="AO408" i="2"/>
  <c r="AN408" i="2"/>
  <c r="AO412" i="2"/>
  <c r="AO416" i="2"/>
  <c r="AO420" i="2"/>
  <c r="AN420" i="2"/>
  <c r="AO424" i="2"/>
  <c r="AN424" i="2"/>
  <c r="AO428" i="2"/>
  <c r="AO432" i="2"/>
  <c r="AO436" i="2"/>
  <c r="AO440" i="2"/>
  <c r="AN440" i="2"/>
  <c r="AO444" i="2"/>
  <c r="AN444" i="2"/>
  <c r="AO448" i="2"/>
  <c r="AN448" i="2"/>
  <c r="AO452" i="2"/>
  <c r="AN452" i="2"/>
  <c r="O465" i="2"/>
  <c r="N465" i="2"/>
  <c r="M465" i="2"/>
  <c r="O489" i="2"/>
  <c r="AM527" i="2"/>
  <c r="AO536" i="2"/>
  <c r="AN536" i="2"/>
  <c r="AM536" i="2"/>
  <c r="AM595" i="2"/>
  <c r="AO595" i="2"/>
  <c r="AN595" i="2"/>
  <c r="AO602" i="2"/>
  <c r="AM602" i="2"/>
  <c r="AN602" i="2"/>
  <c r="AO530" i="2"/>
  <c r="AN530" i="2"/>
  <c r="AM530" i="2"/>
  <c r="AO533" i="2"/>
  <c r="AN533" i="2"/>
  <c r="AM533" i="2"/>
  <c r="AO556" i="2"/>
  <c r="AN556" i="2"/>
  <c r="AO562" i="2"/>
  <c r="AN562" i="2"/>
  <c r="AM562" i="2"/>
  <c r="AO565" i="2"/>
  <c r="AN565" i="2"/>
  <c r="AM565" i="2"/>
  <c r="AM588" i="2"/>
  <c r="AO588" i="2"/>
  <c r="AM590" i="2"/>
  <c r="AN590" i="2"/>
  <c r="M456" i="2"/>
  <c r="S36" i="2"/>
  <c r="M464" i="2"/>
  <c r="M472" i="2"/>
  <c r="M480" i="2"/>
  <c r="M484" i="2"/>
  <c r="M488" i="2"/>
  <c r="M492" i="2"/>
  <c r="M496" i="2"/>
  <c r="AO525" i="2"/>
  <c r="AM525" i="2"/>
  <c r="AO544" i="2"/>
  <c r="AN544" i="2"/>
  <c r="AO550" i="2"/>
  <c r="AN550" i="2"/>
  <c r="AM550" i="2"/>
  <c r="AO553" i="2"/>
  <c r="AN553" i="2"/>
  <c r="AM553" i="2"/>
  <c r="AM556" i="2"/>
  <c r="AO576" i="2"/>
  <c r="AN576" i="2"/>
  <c r="AO582" i="2"/>
  <c r="AN582" i="2"/>
  <c r="AM582" i="2"/>
  <c r="AO585" i="2"/>
  <c r="AN585" i="2"/>
  <c r="AM585" i="2"/>
  <c r="AN588" i="2"/>
  <c r="AO590" i="2"/>
  <c r="N456" i="2"/>
  <c r="N464" i="2"/>
  <c r="N472" i="2"/>
  <c r="T23" i="2"/>
  <c r="O480" i="2"/>
  <c r="O484" i="2"/>
  <c r="O488" i="2"/>
  <c r="O492" i="2"/>
  <c r="O496" i="2"/>
  <c r="AO532" i="2"/>
  <c r="AN532" i="2"/>
  <c r="AO538" i="2"/>
  <c r="AN538" i="2"/>
  <c r="AM538" i="2"/>
  <c r="AO541" i="2"/>
  <c r="AN541" i="2"/>
  <c r="AM541" i="2"/>
  <c r="AO564" i="2"/>
  <c r="AN564" i="2"/>
  <c r="AO570" i="2"/>
  <c r="AN570" i="2"/>
  <c r="AM570" i="2"/>
  <c r="AO573" i="2"/>
  <c r="AN573" i="2"/>
  <c r="AM573" i="2"/>
  <c r="AO616" i="2"/>
  <c r="AN616" i="2"/>
  <c r="AO618" i="2"/>
  <c r="AM618" i="2"/>
  <c r="AN618" i="2"/>
  <c r="AO648" i="2"/>
  <c r="AM648" i="2"/>
  <c r="AN648" i="2"/>
  <c r="AO650" i="2"/>
  <c r="AM650" i="2"/>
  <c r="AN650" i="2"/>
  <c r="AO658" i="2"/>
  <c r="AM658" i="2"/>
  <c r="AN658" i="2"/>
  <c r="AO529" i="2"/>
  <c r="AN529" i="2"/>
  <c r="AM529" i="2"/>
  <c r="AM532" i="2"/>
  <c r="AO552" i="2"/>
  <c r="AN552" i="2"/>
  <c r="AO558" i="2"/>
  <c r="AN558" i="2"/>
  <c r="AM558" i="2"/>
  <c r="AO561" i="2"/>
  <c r="AN561" i="2"/>
  <c r="AM561" i="2"/>
  <c r="AM564" i="2"/>
  <c r="AO584" i="2"/>
  <c r="AN584" i="2"/>
  <c r="AO523" i="2"/>
  <c r="AM523" i="2"/>
  <c r="AO540" i="2"/>
  <c r="AN540" i="2"/>
  <c r="AO546" i="2"/>
  <c r="AN546" i="2"/>
  <c r="AM546" i="2"/>
  <c r="AO549" i="2"/>
  <c r="AN549" i="2"/>
  <c r="AM549" i="2"/>
  <c r="AO572" i="2"/>
  <c r="AN572" i="2"/>
  <c r="AO578" i="2"/>
  <c r="AN578" i="2"/>
  <c r="AM578" i="2"/>
  <c r="AO581" i="2"/>
  <c r="AN581" i="2"/>
  <c r="AM581" i="2"/>
  <c r="AO624" i="2"/>
  <c r="AM624" i="2"/>
  <c r="AN624" i="2"/>
  <c r="AO626" i="2"/>
  <c r="AM626" i="2"/>
  <c r="AN626" i="2"/>
  <c r="AO560" i="2"/>
  <c r="AN560" i="2"/>
  <c r="AO566" i="2"/>
  <c r="AN566" i="2"/>
  <c r="AM566" i="2"/>
  <c r="AO569" i="2"/>
  <c r="AN569" i="2"/>
  <c r="AM569" i="2"/>
  <c r="AO632" i="2"/>
  <c r="AM632" i="2"/>
  <c r="AN632" i="2"/>
  <c r="AO634" i="2"/>
  <c r="AM634" i="2"/>
  <c r="AN634" i="2"/>
  <c r="AO654" i="2"/>
  <c r="AM654" i="2"/>
  <c r="AN654" i="2"/>
  <c r="AO662" i="2"/>
  <c r="AM662" i="2"/>
  <c r="AN662" i="2"/>
  <c r="AO531" i="2"/>
  <c r="AN531" i="2"/>
  <c r="AO535" i="2"/>
  <c r="AN535" i="2"/>
  <c r="AO539" i="2"/>
  <c r="AN539" i="2"/>
  <c r="AO543" i="2"/>
  <c r="AN543" i="2"/>
  <c r="AO547" i="2"/>
  <c r="AN547" i="2"/>
  <c r="AO551" i="2"/>
  <c r="AN551" i="2"/>
  <c r="AO555" i="2"/>
  <c r="AN555" i="2"/>
  <c r="AO559" i="2"/>
  <c r="AN559" i="2"/>
  <c r="AO563" i="2"/>
  <c r="AN563" i="2"/>
  <c r="AO567" i="2"/>
  <c r="AN567" i="2"/>
  <c r="AO571" i="2"/>
  <c r="AN571" i="2"/>
  <c r="AO575" i="2"/>
  <c r="AN575" i="2"/>
  <c r="AO579" i="2"/>
  <c r="AN579" i="2"/>
  <c r="AO583" i="2"/>
  <c r="AN583" i="2"/>
  <c r="AO587" i="2"/>
  <c r="AN587" i="2"/>
  <c r="AO608" i="2"/>
  <c r="AN608" i="2"/>
  <c r="AO610" i="2"/>
  <c r="AN610" i="2"/>
  <c r="AO640" i="2"/>
  <c r="AM640" i="2"/>
  <c r="AN640" i="2"/>
  <c r="AO642" i="2"/>
  <c r="AM642" i="2"/>
  <c r="AN642" i="2"/>
  <c r="AM531" i="2"/>
  <c r="AM535" i="2"/>
  <c r="AM539" i="2"/>
  <c r="AM543" i="2"/>
  <c r="AM547" i="2"/>
  <c r="AM551" i="2"/>
  <c r="AM555" i="2"/>
  <c r="AM559" i="2"/>
  <c r="AM563" i="2"/>
  <c r="AM567" i="2"/>
  <c r="AM571" i="2"/>
  <c r="AM575" i="2"/>
  <c r="AM579" i="2"/>
  <c r="AM583" i="2"/>
  <c r="AM587" i="2"/>
  <c r="O600" i="2"/>
  <c r="N600" i="2"/>
  <c r="AM596" i="2"/>
  <c r="AO596" i="2"/>
  <c r="AM598" i="2"/>
  <c r="AN598" i="2"/>
  <c r="AO655" i="2"/>
  <c r="AM655" i="2"/>
  <c r="AN655" i="2"/>
  <c r="AO663" i="2"/>
  <c r="AM663" i="2"/>
  <c r="AN663" i="2"/>
  <c r="AO666" i="2"/>
  <c r="AM666" i="2"/>
  <c r="AN666" i="2"/>
  <c r="AN522" i="2"/>
  <c r="AT13" i="2"/>
  <c r="O599" i="2"/>
  <c r="U12" i="2"/>
  <c r="N599" i="2"/>
  <c r="M599" i="2"/>
  <c r="AO605" i="2"/>
  <c r="AM605" i="2"/>
  <c r="AO613" i="2"/>
  <c r="AO621" i="2"/>
  <c r="AM621" i="2"/>
  <c r="AO629" i="2"/>
  <c r="AM629" i="2"/>
  <c r="AO637" i="2"/>
  <c r="AM637" i="2"/>
  <c r="AO645" i="2"/>
  <c r="AM645" i="2"/>
  <c r="AO607" i="2"/>
  <c r="AM607" i="2"/>
  <c r="AO615" i="2"/>
  <c r="AO623" i="2"/>
  <c r="AM623" i="2"/>
  <c r="AO631" i="2"/>
  <c r="AM631" i="2"/>
  <c r="AO639" i="2"/>
  <c r="AM639" i="2"/>
  <c r="AO647" i="2"/>
  <c r="AM647" i="2"/>
  <c r="AO604" i="2"/>
  <c r="AM604" i="2"/>
  <c r="AN607" i="2"/>
  <c r="AO612" i="2"/>
  <c r="AN615" i="2"/>
  <c r="AO620" i="2"/>
  <c r="AM620" i="2"/>
  <c r="AN623" i="2"/>
  <c r="AO628" i="2"/>
  <c r="AM628" i="2"/>
  <c r="AN631" i="2"/>
  <c r="AO636" i="2"/>
  <c r="AM636" i="2"/>
  <c r="AN639" i="2"/>
  <c r="AO644" i="2"/>
  <c r="AM644" i="2"/>
  <c r="AN647" i="2"/>
  <c r="AO653" i="2"/>
  <c r="AM653" i="2"/>
  <c r="AO657" i="2"/>
  <c r="AM657" i="2"/>
  <c r="AO661" i="2"/>
  <c r="AM661" i="2"/>
  <c r="AO665" i="2"/>
  <c r="AM665" i="2"/>
  <c r="AN594" i="2"/>
  <c r="M598" i="2"/>
  <c r="AO601" i="2"/>
  <c r="AM601" i="2"/>
  <c r="AN604" i="2"/>
  <c r="AO609" i="2"/>
  <c r="AN612" i="2"/>
  <c r="AO617" i="2"/>
  <c r="AM617" i="2"/>
  <c r="AN620" i="2"/>
  <c r="AO625" i="2"/>
  <c r="AM625" i="2"/>
  <c r="AN628" i="2"/>
  <c r="AO633" i="2"/>
  <c r="AM633" i="2"/>
  <c r="AN636" i="2"/>
  <c r="AO641" i="2"/>
  <c r="AM641" i="2"/>
  <c r="AN644" i="2"/>
  <c r="AO649" i="2"/>
  <c r="AM649" i="2"/>
  <c r="AN653" i="2"/>
  <c r="AN657" i="2"/>
  <c r="AN661" i="2"/>
  <c r="AN593" i="2"/>
  <c r="AO594" i="2"/>
  <c r="M597" i="2"/>
  <c r="S12" i="2"/>
  <c r="N598" i="2"/>
  <c r="AN601" i="2"/>
  <c r="AO606" i="2"/>
  <c r="AM606" i="2"/>
  <c r="AN609" i="2"/>
  <c r="AO614" i="2"/>
  <c r="AN617" i="2"/>
  <c r="AO622" i="2"/>
  <c r="AM622" i="2"/>
  <c r="AN625" i="2"/>
  <c r="AO630" i="2"/>
  <c r="AM630" i="2"/>
  <c r="AN633" i="2"/>
  <c r="AO638" i="2"/>
  <c r="AM638" i="2"/>
  <c r="AN641" i="2"/>
  <c r="AO646" i="2"/>
  <c r="AM646" i="2"/>
  <c r="AN649" i="2"/>
  <c r="AO652" i="2"/>
  <c r="AM652" i="2"/>
  <c r="AO656" i="2"/>
  <c r="AM656" i="2"/>
  <c r="AO660" i="2"/>
  <c r="AM660" i="2"/>
  <c r="AO664" i="2"/>
  <c r="AM664" i="2"/>
  <c r="AO593" i="2"/>
  <c r="AO603" i="2"/>
  <c r="AM603" i="2"/>
  <c r="AN606" i="2"/>
  <c r="AO611" i="2"/>
  <c r="AN614" i="2"/>
  <c r="AO619" i="2"/>
  <c r="AM619" i="2"/>
  <c r="AN622" i="2"/>
  <c r="AO627" i="2"/>
  <c r="AM627" i="2"/>
  <c r="AN630" i="2"/>
  <c r="AO635" i="2"/>
  <c r="AM635" i="2"/>
  <c r="AN638" i="2"/>
  <c r="AO643" i="2"/>
  <c r="AM643" i="2"/>
  <c r="AN646" i="2"/>
  <c r="AN652" i="2"/>
  <c r="AN656" i="2"/>
  <c r="AN660" i="2"/>
  <c r="AN664" i="2"/>
  <c r="AM668" i="2"/>
  <c r="AN668" i="2"/>
  <c r="AO668" i="2"/>
  <c r="AN672" i="2"/>
  <c r="AO672" i="2"/>
  <c r="AM678" i="2"/>
  <c r="AN678" i="2"/>
  <c r="AM679" i="2"/>
  <c r="AN679" i="2"/>
  <c r="AO679" i="2"/>
  <c r="AM683" i="2"/>
  <c r="AN683" i="2"/>
  <c r="AO683" i="2"/>
  <c r="AM696" i="2"/>
  <c r="AN696" i="2"/>
  <c r="AO696" i="2"/>
  <c r="AM685" i="2"/>
  <c r="AN673" i="2"/>
  <c r="AM670" i="2"/>
  <c r="AN686" i="2"/>
  <c r="AO676" i="2"/>
  <c r="AM691" i="2"/>
  <c r="AN698" i="2"/>
  <c r="AN694" i="2"/>
  <c r="AM676" i="2"/>
  <c r="AN690" i="2"/>
  <c r="AN697" i="2"/>
  <c r="AO693" i="2"/>
  <c r="AN675" i="2"/>
  <c r="AU28" i="2"/>
  <c r="AU29" i="2"/>
  <c r="AO2" i="2"/>
  <c r="AO3" i="2"/>
  <c r="AU4" i="2"/>
  <c r="M5" i="2"/>
  <c r="O6" i="2"/>
  <c r="O9" i="2"/>
  <c r="O13" i="2"/>
  <c r="U4" i="2"/>
  <c r="M8" i="2"/>
  <c r="M12" i="2"/>
  <c r="AN14" i="2"/>
  <c r="M16" i="2"/>
  <c r="M19" i="2"/>
  <c r="O20" i="2"/>
  <c r="U28" i="2"/>
  <c r="O24" i="2"/>
  <c r="O25" i="2"/>
  <c r="O26" i="2"/>
  <c r="O29" i="2"/>
  <c r="AO34" i="2"/>
  <c r="AU5" i="2"/>
  <c r="O36" i="2"/>
  <c r="AN37" i="2"/>
  <c r="O39" i="2"/>
  <c r="AN40" i="2"/>
  <c r="O42" i="2"/>
  <c r="AN43" i="2"/>
  <c r="N5" i="2"/>
  <c r="N8" i="2"/>
  <c r="N12" i="2"/>
  <c r="AY28" i="2"/>
  <c r="AM698" i="2"/>
  <c r="AO689" i="2"/>
  <c r="AM686" i="2"/>
  <c r="AO682" i="2"/>
  <c r="AM680" i="2"/>
  <c r="AO677" i="2"/>
  <c r="AM675" i="2"/>
  <c r="AO671" i="2"/>
  <c r="AM669" i="2"/>
  <c r="M2" i="2"/>
  <c r="M3" i="2"/>
  <c r="M4" i="2"/>
  <c r="Y4" i="2"/>
  <c r="M7" i="2"/>
  <c r="M11" i="2"/>
  <c r="M15" i="2"/>
  <c r="M18" i="2"/>
  <c r="M22" i="2"/>
  <c r="AM24" i="2"/>
  <c r="AM25" i="2"/>
  <c r="M28" i="2"/>
  <c r="M31" i="2"/>
  <c r="AM32" i="2"/>
  <c r="M38" i="2"/>
  <c r="M41" i="2"/>
  <c r="M44" i="2"/>
  <c r="AN689" i="2"/>
  <c r="AN682" i="2"/>
  <c r="AN677" i="2"/>
  <c r="AN671" i="2"/>
  <c r="N2" i="2"/>
  <c r="N3" i="2"/>
  <c r="N4" i="2"/>
  <c r="Z4" i="2"/>
  <c r="AM5" i="2"/>
  <c r="N7" i="2"/>
  <c r="AM8" i="2"/>
  <c r="N11" i="2"/>
  <c r="AM12" i="2"/>
  <c r="N15" i="2"/>
  <c r="N18" i="2"/>
  <c r="AM19" i="2"/>
  <c r="N22" i="2"/>
  <c r="AM23" i="2"/>
  <c r="AN24" i="2"/>
  <c r="AN25" i="2"/>
  <c r="N28" i="2"/>
  <c r="AM28" i="2"/>
  <c r="N31" i="2"/>
  <c r="AN32" i="2"/>
  <c r="M34" i="2"/>
  <c r="AM35" i="2"/>
  <c r="N38" i="2"/>
  <c r="AM38" i="2"/>
  <c r="AM41" i="2"/>
  <c r="AS29" i="2"/>
  <c r="N41" i="2"/>
  <c r="N44" i="2"/>
  <c r="AO684" i="2"/>
  <c r="AO692" i="2"/>
  <c r="AO690" i="2"/>
  <c r="M14" i="2"/>
  <c r="AN19" i="2"/>
  <c r="AN23" i="2"/>
  <c r="Y29" i="2"/>
  <c r="AN28" i="2"/>
  <c r="N34" i="2"/>
  <c r="AN35" i="2"/>
  <c r="AN38" i="2"/>
  <c r="AN41" i="2"/>
  <c r="AY4" i="2"/>
  <c r="AO697" i="2"/>
  <c r="AO695" i="2"/>
  <c r="AO694" i="2"/>
  <c r="AO673" i="2"/>
  <c r="AO667" i="2"/>
  <c r="AM2" i="2"/>
  <c r="M20" i="2"/>
  <c r="M24" i="2"/>
  <c r="M25" i="2"/>
  <c r="M26" i="2"/>
  <c r="Y28" i="2"/>
  <c r="M29" i="2"/>
  <c r="AM34" i="2"/>
  <c r="M36" i="2"/>
  <c r="M39" i="2"/>
  <c r="M42" i="2"/>
  <c r="AU37" i="2"/>
  <c r="AT23" i="2"/>
  <c r="AS7" i="2"/>
  <c r="T29" i="2"/>
  <c r="AS22" i="2"/>
  <c r="AU23" i="2"/>
  <c r="AT11" i="2"/>
  <c r="AU21" i="2"/>
  <c r="AU45" i="2"/>
  <c r="AS35" i="2"/>
  <c r="AS19" i="2"/>
  <c r="AU7" i="2"/>
  <c r="AT4" i="2"/>
  <c r="T9" i="2"/>
  <c r="S19" i="2"/>
  <c r="AU47" i="2"/>
  <c r="S29" i="2"/>
  <c r="AS4" i="2"/>
  <c r="AS28" i="2"/>
  <c r="AU22" i="2"/>
  <c r="S23" i="2"/>
  <c r="AU11" i="2"/>
  <c r="AT36" i="2"/>
  <c r="AT12" i="2"/>
  <c r="AT43" i="2"/>
  <c r="AS34" i="2"/>
  <c r="AU43" i="2"/>
  <c r="T16" i="2"/>
  <c r="S9" i="2"/>
  <c r="AS31" i="2"/>
  <c r="U19" i="2"/>
  <c r="S39" i="2"/>
  <c r="T28" i="2"/>
  <c r="AU36" i="2"/>
  <c r="AU12" i="2"/>
  <c r="AU44" i="2"/>
  <c r="AT44" i="2"/>
  <c r="T39" i="2"/>
  <c r="S16" i="2"/>
  <c r="T40" i="2"/>
  <c r="S42" i="2"/>
  <c r="S43" i="2"/>
  <c r="AU31" i="2"/>
  <c r="S7" i="2"/>
  <c r="U39" i="2"/>
  <c r="T33" i="2"/>
  <c r="T12" i="2"/>
  <c r="U23" i="2"/>
  <c r="AT35" i="2"/>
  <c r="AT19" i="2"/>
  <c r="AS12" i="2"/>
  <c r="AS10" i="2"/>
  <c r="T15" i="2"/>
  <c r="U36" i="2"/>
  <c r="U43" i="2"/>
  <c r="U40" i="2"/>
  <c r="U42" i="2"/>
  <c r="U16" i="2"/>
  <c r="AT22" i="2"/>
  <c r="AS46" i="2"/>
  <c r="AS47" i="2"/>
  <c r="AS23" i="2"/>
  <c r="AU35" i="2"/>
  <c r="T42" i="2"/>
  <c r="S20" i="2"/>
  <c r="AU46" i="2"/>
  <c r="T36" i="2"/>
  <c r="AT37" i="2"/>
  <c r="AU19" i="2"/>
  <c r="T19" i="2"/>
  <c r="T5" i="2"/>
  <c r="AT46" i="2"/>
  <c r="AT47" i="2"/>
  <c r="AS37" i="2"/>
  <c r="S47" i="2"/>
  <c r="U47" i="2"/>
  <c r="AT10" i="2"/>
  <c r="AS45" i="2"/>
  <c r="AS43" i="2"/>
  <c r="S18" i="2"/>
  <c r="S15" i="2"/>
  <c r="AS8" i="2"/>
  <c r="T8" i="2"/>
  <c r="U5" i="2"/>
  <c r="S28" i="2"/>
  <c r="AS5" i="2"/>
  <c r="AT29" i="2"/>
  <c r="T4" i="2"/>
  <c r="S4" i="2"/>
  <c r="U29" i="2"/>
  <c r="AT28" i="2"/>
  <c r="S5" i="2"/>
  <c r="AT5" i="2"/>
</calcChain>
</file>

<file path=xl/sharedStrings.xml><?xml version="1.0" encoding="utf-8"?>
<sst xmlns="http://schemas.openxmlformats.org/spreadsheetml/2006/main" count="20230" uniqueCount="1787">
  <si>
    <t>Filename</t>
  </si>
  <si>
    <t>Genotype</t>
  </si>
  <si>
    <t>Gender</t>
  </si>
  <si>
    <t>Condition</t>
  </si>
  <si>
    <t>Period 1</t>
  </si>
  <si>
    <t>Amplitude 1</t>
  </si>
  <si>
    <t>Chi^2 1</t>
  </si>
  <si>
    <t>RRP</t>
  </si>
  <si>
    <t>Period 2</t>
  </si>
  <si>
    <t>Amplitude 2</t>
  </si>
  <si>
    <t>Chi^2 2</t>
  </si>
  <si>
    <t>MP210529eM022C01</t>
  </si>
  <si>
    <t>MP210529eM022C02</t>
  </si>
  <si>
    <t>MP210529eM022C03</t>
  </si>
  <si>
    <t>MP210529eM022C04</t>
  </si>
  <si>
    <t>MP210529eM022C05</t>
  </si>
  <si>
    <t>MP210529eM022C06</t>
  </si>
  <si>
    <t>MP210529eM022C07</t>
  </si>
  <si>
    <t>MP210529eM022C08</t>
  </si>
  <si>
    <t>MP210529eM022C09</t>
  </si>
  <si>
    <t>MP210529eM022C10</t>
  </si>
  <si>
    <t>MP210529eM022C11</t>
  </si>
  <si>
    <t>MP210529eM022C12</t>
  </si>
  <si>
    <t>MP210529eM022C13</t>
  </si>
  <si>
    <t>MP210529eM022C14</t>
  </si>
  <si>
    <t>MP210529eM022C15</t>
  </si>
  <si>
    <t>MP210529eM022C16</t>
  </si>
  <si>
    <t>MP210529eM022C17</t>
  </si>
  <si>
    <t>MP210529eM022C18</t>
  </si>
  <si>
    <t>MP210529eM022C19</t>
  </si>
  <si>
    <t>MP210529eM022C20</t>
  </si>
  <si>
    <t>MP210529eM022C21</t>
  </si>
  <si>
    <t>MP210529eM022C22</t>
  </si>
  <si>
    <t>MP210529eM022C23</t>
  </si>
  <si>
    <t>MP210529eM022C24</t>
  </si>
  <si>
    <t>MP210529eM022C25</t>
  </si>
  <si>
    <t>MP210529eM022C26</t>
  </si>
  <si>
    <t>MP210529eM022C27</t>
  </si>
  <si>
    <t>MP210529eM022C28</t>
  </si>
  <si>
    <t>MP210529eM022C29</t>
  </si>
  <si>
    <t>MP210529eM022C30</t>
  </si>
  <si>
    <t>MP210529eM022C31</t>
  </si>
  <si>
    <t>MP210529eM022C32</t>
  </si>
  <si>
    <t>MP210529eM023C01</t>
  </si>
  <si>
    <t>MP210529eM023C02</t>
  </si>
  <si>
    <t>MP210529eM023C03</t>
  </si>
  <si>
    <t>MP210529eM023C04</t>
  </si>
  <si>
    <t>MP210529eM023C05</t>
  </si>
  <si>
    <t>MP210529eM023C06</t>
  </si>
  <si>
    <t>MP210529eM023C07</t>
  </si>
  <si>
    <t>MP210529eM023C08</t>
  </si>
  <si>
    <t>MP210529eM023C09</t>
  </si>
  <si>
    <t>MP210529eM023C10</t>
  </si>
  <si>
    <t>MP210529eM023C11</t>
  </si>
  <si>
    <t>MP210529eM023C12</t>
  </si>
  <si>
    <t>MP210529eM023C13</t>
  </si>
  <si>
    <t>MP210529eM023C14</t>
  </si>
  <si>
    <t>MP210529eM023C15</t>
  </si>
  <si>
    <t>MP210529eM023C16</t>
  </si>
  <si>
    <t>MP210529eM023C17</t>
  </si>
  <si>
    <t>MP210529eM023C18</t>
  </si>
  <si>
    <t>MP210529eM023C19</t>
  </si>
  <si>
    <t>MP210529eM023C20</t>
  </si>
  <si>
    <t>MP210529eM023C21</t>
  </si>
  <si>
    <t>MP210529eM023C22</t>
  </si>
  <si>
    <t>MP210529eM023C23</t>
  </si>
  <si>
    <t>MP210529eM023C24</t>
  </si>
  <si>
    <t>MP210529eM023C25</t>
  </si>
  <si>
    <t>MP210529eM023C26</t>
  </si>
  <si>
    <t>MP210529eM023C27</t>
  </si>
  <si>
    <t>MP210529eM023C28</t>
  </si>
  <si>
    <t>MP210529eM023C29</t>
  </si>
  <si>
    <t>MP210529eM023C30</t>
  </si>
  <si>
    <t>MP210529eM023C31</t>
  </si>
  <si>
    <t>MP210529eM023C32</t>
  </si>
  <si>
    <r>
      <t>w[*];;</t>
    </r>
    <r>
      <rPr>
        <sz val="11"/>
        <color theme="1"/>
        <rFont val="Calibri"/>
        <family val="2"/>
      </rPr>
      <t>ΔPdf</t>
    </r>
  </si>
  <si>
    <t>m</t>
  </si>
  <si>
    <t>f</t>
  </si>
  <si>
    <t>LD5[2-6]</t>
  </si>
  <si>
    <t>RD5[2-6]</t>
  </si>
  <si>
    <t>DD7[7-13]</t>
  </si>
  <si>
    <t>RR7[7-13]</t>
  </si>
  <si>
    <t>MP210602bM062C01</t>
  </si>
  <si>
    <t>MP210602bM062C02</t>
  </si>
  <si>
    <t>MP210602bM062C03</t>
  </si>
  <si>
    <t>MP210602bM062C04</t>
  </si>
  <si>
    <t>MP210602bM062C05</t>
  </si>
  <si>
    <t>MP210602bM062C06</t>
  </si>
  <si>
    <t>MP210602bM062C07</t>
  </si>
  <si>
    <t>MP210602bM062C08</t>
  </si>
  <si>
    <t>MP210602bM062C09</t>
  </si>
  <si>
    <t>MP210602bM062C10</t>
  </si>
  <si>
    <t>MP210602bM062C11</t>
  </si>
  <si>
    <t>MP210602bM062C12</t>
  </si>
  <si>
    <t>MP210602bM062C13</t>
  </si>
  <si>
    <t>MP210602bM062C14</t>
  </si>
  <si>
    <t>MP210602bM062C15</t>
  </si>
  <si>
    <t>MP210602bM062C16</t>
  </si>
  <si>
    <t>MP210602bM062C17</t>
  </si>
  <si>
    <t>MP210602bM062C18</t>
  </si>
  <si>
    <t>MP210602bM062C19</t>
  </si>
  <si>
    <t>MP210602bM062C20</t>
  </si>
  <si>
    <t>MP210602bM062C21</t>
  </si>
  <si>
    <t>MP210602bM062C22</t>
  </si>
  <si>
    <t>MP210602bM062C23</t>
  </si>
  <si>
    <t>MP210602bM062C24</t>
  </si>
  <si>
    <t>MP210602bM062C25</t>
  </si>
  <si>
    <t>MP210602bM062C26</t>
  </si>
  <si>
    <t>MP210602bM062C27</t>
  </si>
  <si>
    <t>MP210602bM062C28</t>
  </si>
  <si>
    <t>MP210602bM062C29</t>
  </si>
  <si>
    <t>MP210602bM062C30</t>
  </si>
  <si>
    <t>MP210602bM062C31</t>
  </si>
  <si>
    <t>MP210602bM062C32</t>
  </si>
  <si>
    <t>MP210602bM063C01</t>
  </si>
  <si>
    <t>MP210602bM063C02</t>
  </si>
  <si>
    <t>MP210602bM063C03</t>
  </si>
  <si>
    <t>MP210602bM063C04</t>
  </si>
  <si>
    <t>MP210602bM063C05</t>
  </si>
  <si>
    <t>MP210602bM063C06</t>
  </si>
  <si>
    <t>MP210602bM063C07</t>
  </si>
  <si>
    <t>MP210602bM063C08</t>
  </si>
  <si>
    <t>MP210602bM063C09</t>
  </si>
  <si>
    <t>MP210602bM063C10</t>
  </si>
  <si>
    <t>MP210602bM063C11</t>
  </si>
  <si>
    <t>MP210602bM063C12</t>
  </si>
  <si>
    <t>MP210602bM063C13</t>
  </si>
  <si>
    <t>MP210602bM063C14</t>
  </si>
  <si>
    <t>MP210602bM063C15</t>
  </si>
  <si>
    <t>MP210602bM063C16</t>
  </si>
  <si>
    <t>MP210602bM063C17</t>
  </si>
  <si>
    <t>MP210602bM063C18</t>
  </si>
  <si>
    <t>MP210602bM063C19</t>
  </si>
  <si>
    <t>MP210602bM063C20</t>
  </si>
  <si>
    <t>MP210602bM063C21</t>
  </si>
  <si>
    <t>MP210602bM063C22</t>
  </si>
  <si>
    <t>MP210602bM063C23</t>
  </si>
  <si>
    <t>MP210602bM063C24</t>
  </si>
  <si>
    <t>MP210602bM063C25</t>
  </si>
  <si>
    <t>MP210602bM063C26</t>
  </si>
  <si>
    <t>MP210602bM063C27</t>
  </si>
  <si>
    <t>MP210602bM063C28</t>
  </si>
  <si>
    <t>MP210602bM063C29</t>
  </si>
  <si>
    <t>MP210602bM063C30</t>
  </si>
  <si>
    <t>MP210602bM063C31</t>
  </si>
  <si>
    <t>MP210602bM063C32</t>
  </si>
  <si>
    <t>MP210602bM064C01</t>
  </si>
  <si>
    <t>MP210602bM064C02</t>
  </si>
  <si>
    <t>MP210602bM064C03</t>
  </si>
  <si>
    <t>MP210602bM064C04</t>
  </si>
  <si>
    <t>MP210602bM064C05</t>
  </si>
  <si>
    <t>MP210602bM064C06</t>
  </si>
  <si>
    <t>MP210602bM064C07</t>
  </si>
  <si>
    <t>MP210602bM064C08</t>
  </si>
  <si>
    <t>MP210602bM064C09</t>
  </si>
  <si>
    <t>MP210602bM064C10</t>
  </si>
  <si>
    <t>MP210602bM064C11</t>
  </si>
  <si>
    <t>MP210602bM064C12</t>
  </si>
  <si>
    <t>MP210602bM064C13</t>
  </si>
  <si>
    <t>MP210602bM064C14</t>
  </si>
  <si>
    <t>MP210602bM064C15</t>
  </si>
  <si>
    <t>MP210602bM064C16</t>
  </si>
  <si>
    <t>MP210602bM064C17</t>
  </si>
  <si>
    <t>MP210602bM064C18</t>
  </si>
  <si>
    <t>MP210602bM064C19</t>
  </si>
  <si>
    <t>MP210602bM064C20</t>
  </si>
  <si>
    <t>MP210602bM064C21</t>
  </si>
  <si>
    <t>MP210602bM064C22</t>
  </si>
  <si>
    <t>MP210602bM064C23</t>
  </si>
  <si>
    <t>MP210602bM064C24</t>
  </si>
  <si>
    <t>MP210602bM064C25</t>
  </si>
  <si>
    <t>MP210602bM064C26</t>
  </si>
  <si>
    <t>MP210602bM064C27</t>
  </si>
  <si>
    <t>MP210602bM064C28</t>
  </si>
  <si>
    <t>MP210602bM064C29</t>
  </si>
  <si>
    <t>MP210602bM064C30</t>
  </si>
  <si>
    <t>MP210602bM064C31</t>
  </si>
  <si>
    <t>MP210602bM064C32</t>
  </si>
  <si>
    <t>MP210602bM065C01</t>
  </si>
  <si>
    <t>MP210602bM065C02</t>
  </si>
  <si>
    <t>MP210602bM065C03</t>
  </si>
  <si>
    <t>MP210602bM065C04</t>
  </si>
  <si>
    <t>MP210602bM065C05</t>
  </si>
  <si>
    <t>MP210602bM065C06</t>
  </si>
  <si>
    <t>MP210602bM065C07</t>
  </si>
  <si>
    <t>MP210602bM065C08</t>
  </si>
  <si>
    <t>MP210602bM065C09</t>
  </si>
  <si>
    <t>MP210602bM065C10</t>
  </si>
  <si>
    <t>MP210602bM065C11</t>
  </si>
  <si>
    <t>MP210602bM065C12</t>
  </si>
  <si>
    <t>MP210602bM065C13</t>
  </si>
  <si>
    <t>MP210602bM065C14</t>
  </si>
  <si>
    <t>MP210602bM065C15</t>
  </si>
  <si>
    <t>MP210602bM065C16</t>
  </si>
  <si>
    <t>MP210602bM065C17</t>
  </si>
  <si>
    <t>MP210602bM065C18</t>
  </si>
  <si>
    <t>MP210602bM065C19</t>
  </si>
  <si>
    <t>MP210602bM065C20</t>
  </si>
  <si>
    <t>MP210602bM065C21</t>
  </si>
  <si>
    <t>MP210602bM065C22</t>
  </si>
  <si>
    <t>MP210602bM065C23</t>
  </si>
  <si>
    <t>MP210602bM065C24</t>
  </si>
  <si>
    <t>MP210602bM065C25</t>
  </si>
  <si>
    <t>MP210602bM065C26</t>
  </si>
  <si>
    <t>MP210602bM065C27</t>
  </si>
  <si>
    <t>MP210602bM065C28</t>
  </si>
  <si>
    <t>MP210602bM065C29</t>
  </si>
  <si>
    <t>MP210602bM065C30</t>
  </si>
  <si>
    <t>MP210602bM065C31</t>
  </si>
  <si>
    <t>MP210602bM065C32</t>
  </si>
  <si>
    <t>y[1]ΔPdfrw[*]</t>
  </si>
  <si>
    <t>MP210529fM028C01</t>
  </si>
  <si>
    <t>MP210529fM028C02</t>
  </si>
  <si>
    <t>MP210529fM028C03</t>
  </si>
  <si>
    <t>MP210529fM028C04</t>
  </si>
  <si>
    <t>MP210529fM028C05</t>
  </si>
  <si>
    <t>MP210529fM028C06</t>
  </si>
  <si>
    <t>MP210529fM028C07</t>
  </si>
  <si>
    <t>MP210529fM028C08</t>
  </si>
  <si>
    <t>MP210529fM028C09</t>
  </si>
  <si>
    <t>MP210529fM028C10</t>
  </si>
  <si>
    <t>MP210529fM028C11</t>
  </si>
  <si>
    <t>MP210529fM028C12</t>
  </si>
  <si>
    <t>MP210529fM028C13</t>
  </si>
  <si>
    <t>MP210529fM028C14</t>
  </si>
  <si>
    <t>MP210529fM028C15</t>
  </si>
  <si>
    <t>MP210529fM028C16</t>
  </si>
  <si>
    <t>MP210529fM028C17</t>
  </si>
  <si>
    <t>MP210529fM028C18</t>
  </si>
  <si>
    <t>MP210529fM028C19</t>
  </si>
  <si>
    <t>MP210529fM028C20</t>
  </si>
  <si>
    <t>MP210529fM028C21</t>
  </si>
  <si>
    <t>MP210529fM028C22</t>
  </si>
  <si>
    <t>MP210529fM028C23</t>
  </si>
  <si>
    <t>MP210529fM028C24</t>
  </si>
  <si>
    <t>MP210529fM028C25</t>
  </si>
  <si>
    <t>MP210529fM028C26</t>
  </si>
  <si>
    <t>MP210529fM028C27</t>
  </si>
  <si>
    <t>MP210529fM028C28</t>
  </si>
  <si>
    <t>MP210529fM028C29</t>
  </si>
  <si>
    <t>MP210529fM028C30</t>
  </si>
  <si>
    <t>MP210529fM028C31</t>
  </si>
  <si>
    <t>MP210529fM028C32</t>
  </si>
  <si>
    <t>MP210529fM029C01</t>
  </si>
  <si>
    <t>MP210529fM029C02</t>
  </si>
  <si>
    <t>MP210529fM029C03</t>
  </si>
  <si>
    <t>MP210529fM029C04</t>
  </si>
  <si>
    <t>MP210529fM029C05</t>
  </si>
  <si>
    <t>MP210529fM029C06</t>
  </si>
  <si>
    <t>MP210529fM029C07</t>
  </si>
  <si>
    <t>MP210529fM029C08</t>
  </si>
  <si>
    <t>MP210529fM029C09</t>
  </si>
  <si>
    <t>MP210529fM029C10</t>
  </si>
  <si>
    <t>MP210529fM029C11</t>
  </si>
  <si>
    <t>MP210529fM029C12</t>
  </si>
  <si>
    <t>MP210529fM029C13</t>
  </si>
  <si>
    <t>MP210529fM029C14</t>
  </si>
  <si>
    <t>MP210529fM029C15</t>
  </si>
  <si>
    <t>MP210529fM029C16</t>
  </si>
  <si>
    <t>MP210529fM029C17</t>
  </si>
  <si>
    <t>MP210529fM029C18</t>
  </si>
  <si>
    <t>MP210529fM029C19</t>
  </si>
  <si>
    <t>MP210529fM029C20</t>
  </si>
  <si>
    <t>MP210529fM029C21</t>
  </si>
  <si>
    <t>MP210529fM029C22</t>
  </si>
  <si>
    <t>MP210529fM029C23</t>
  </si>
  <si>
    <t>MP210529fM029C24</t>
  </si>
  <si>
    <t>MP210529fM029C25</t>
  </si>
  <si>
    <t>MP210529fM029C26</t>
  </si>
  <si>
    <t>MP210529fM029C27</t>
  </si>
  <si>
    <t>MP210529fM029C28</t>
  </si>
  <si>
    <t>MP210529fM029C29</t>
  </si>
  <si>
    <t>MP210529fM029C30</t>
  </si>
  <si>
    <t>MP210529fM029C31</t>
  </si>
  <si>
    <t>MP210529fM029C32</t>
  </si>
  <si>
    <t>w[*];ΔDh44-R1</t>
  </si>
  <si>
    <t>MP210529gM047C01</t>
  </si>
  <si>
    <t>MP210529gM047C02</t>
  </si>
  <si>
    <t>MP210529gM047C03</t>
  </si>
  <si>
    <t>MP210529gM047C04</t>
  </si>
  <si>
    <t>MP210529gM047C05</t>
  </si>
  <si>
    <t>MP210529gM047C06</t>
  </si>
  <si>
    <t>MP210529gM047C07</t>
  </si>
  <si>
    <t>MP210529gM047C08</t>
  </si>
  <si>
    <t>MP210529gM047C09</t>
  </si>
  <si>
    <t>MP210529gM047C10</t>
  </si>
  <si>
    <t>MP210529gM047C11</t>
  </si>
  <si>
    <t>MP210529gM047C12</t>
  </si>
  <si>
    <t>MP210529gM047C13</t>
  </si>
  <si>
    <t>MP210529gM047C14</t>
  </si>
  <si>
    <t>MP210529gM047C15</t>
  </si>
  <si>
    <t>MP210529gM047C16</t>
  </si>
  <si>
    <t>MP210529gM047C17</t>
  </si>
  <si>
    <t>MP210529gM047C18</t>
  </si>
  <si>
    <t>MP210529gM047C19</t>
  </si>
  <si>
    <t>MP210529gM047C20</t>
  </si>
  <si>
    <t>MP210529gM047C21</t>
  </si>
  <si>
    <t>MP210529gM047C22</t>
  </si>
  <si>
    <t>MP210529gM047C23</t>
  </si>
  <si>
    <t>MP210529gM047C24</t>
  </si>
  <si>
    <t>MP210529gM047C25</t>
  </si>
  <si>
    <t>MP210529gM047C26</t>
  </si>
  <si>
    <t>MP210529gM047C27</t>
  </si>
  <si>
    <t>MP210529gM047C28</t>
  </si>
  <si>
    <t>MP210529gM047C29</t>
  </si>
  <si>
    <t>MP210529gM047C30</t>
  </si>
  <si>
    <t>MP210529gM047C31</t>
  </si>
  <si>
    <t>MP210529gM047C32</t>
  </si>
  <si>
    <t>MP210529gM048C01</t>
  </si>
  <si>
    <t>MP210529gM048C02</t>
  </si>
  <si>
    <t>MP210529gM048C03</t>
  </si>
  <si>
    <t>MP210529gM048C04</t>
  </si>
  <si>
    <t>MP210529gM048C05</t>
  </si>
  <si>
    <t>MP210529gM048C06</t>
  </si>
  <si>
    <t>MP210529gM048C07</t>
  </si>
  <si>
    <t>MP210529gM048C08</t>
  </si>
  <si>
    <t>MP210529gM048C09</t>
  </si>
  <si>
    <t>MP210529gM048C10</t>
  </si>
  <si>
    <t>MP210529gM048C11</t>
  </si>
  <si>
    <t>MP210529gM048C12</t>
  </si>
  <si>
    <t>MP210529gM048C13</t>
  </si>
  <si>
    <t>MP210529gM048C14</t>
  </si>
  <si>
    <t>MP210529gM048C15</t>
  </si>
  <si>
    <t>MP210529gM048C16</t>
  </si>
  <si>
    <t>MP210529gM048C17</t>
  </si>
  <si>
    <t>MP210529gM048C18</t>
  </si>
  <si>
    <t>MP210529gM048C19</t>
  </si>
  <si>
    <t>MP210529gM048C20</t>
  </si>
  <si>
    <t>MP210529gM048C21</t>
  </si>
  <si>
    <t>MP210529gM048C22</t>
  </si>
  <si>
    <t>MP210529gM048C23</t>
  </si>
  <si>
    <t>MP210529gM048C24</t>
  </si>
  <si>
    <t>MP210529gM048C25</t>
  </si>
  <si>
    <t>MP210529gM048C26</t>
  </si>
  <si>
    <t>MP210529gM048C27</t>
  </si>
  <si>
    <t>MP210529gM048C28</t>
  </si>
  <si>
    <t>MP210529gM048C29</t>
  </si>
  <si>
    <t>MP210529gM048C30</t>
  </si>
  <si>
    <t>MP210529gM048C31</t>
  </si>
  <si>
    <t>MP210529gM048C32</t>
  </si>
  <si>
    <t>w[*];ΔAstAR1</t>
  </si>
  <si>
    <t>MP210529iM042C01</t>
  </si>
  <si>
    <t>MP210529iM042C02</t>
  </si>
  <si>
    <t>MP210529iM042C03</t>
  </si>
  <si>
    <t>MP210529iM042C04</t>
  </si>
  <si>
    <t>MP210529iM042C05</t>
  </si>
  <si>
    <t>MP210529iM042C06</t>
  </si>
  <si>
    <t>MP210529iM042C07</t>
  </si>
  <si>
    <t>MP210529iM042C08</t>
  </si>
  <si>
    <t>MP210529iM042C09</t>
  </si>
  <si>
    <t>MP210529iM042C10</t>
  </si>
  <si>
    <t>MP210529iM042C11</t>
  </si>
  <si>
    <t>MP210529iM042C12</t>
  </si>
  <si>
    <t>MP210529iM042C13</t>
  </si>
  <si>
    <t>MP210529iM042C14</t>
  </si>
  <si>
    <t>MP210529iM042C15</t>
  </si>
  <si>
    <t>MP210529iM042C16</t>
  </si>
  <si>
    <t>MP210529iM042C17</t>
  </si>
  <si>
    <t>MP210529iM042C18</t>
  </si>
  <si>
    <t>MP210529iM042C19</t>
  </si>
  <si>
    <t>MP210529iM042C20</t>
  </si>
  <si>
    <t>MP210529iM042C21</t>
  </si>
  <si>
    <t>MP210529iM042C22</t>
  </si>
  <si>
    <t>MP210529iM042C23</t>
  </si>
  <si>
    <t>MP210529iM042C24</t>
  </si>
  <si>
    <t>MP210529iM042C25</t>
  </si>
  <si>
    <t>MP210529iM042C26</t>
  </si>
  <si>
    <t>MP210529iM042C27</t>
  </si>
  <si>
    <t>MP210529iM042C28</t>
  </si>
  <si>
    <t>MP210529iM042C29</t>
  </si>
  <si>
    <t>MP210529iM042C30</t>
  </si>
  <si>
    <t>MP210529iM042C31</t>
  </si>
  <si>
    <t>MP210529iM042C32</t>
  </si>
  <si>
    <t>MP210529jM049C01</t>
  </si>
  <si>
    <t>MP210529jM049C02</t>
  </si>
  <si>
    <t>MP210529jM049C03</t>
  </si>
  <si>
    <t>MP210529jM049C04</t>
  </si>
  <si>
    <t>MP210529jM049C05</t>
  </si>
  <si>
    <t>MP210529jM049C06</t>
  </si>
  <si>
    <t>MP210529jM049C07</t>
  </si>
  <si>
    <t>MP210529jM049C08</t>
  </si>
  <si>
    <t>MP210529jM049C09</t>
  </si>
  <si>
    <t>MP210529jM049C10</t>
  </si>
  <si>
    <t>MP210529jM049C11</t>
  </si>
  <si>
    <t>MP210529jM049C12</t>
  </si>
  <si>
    <t>MP210529jM049C13</t>
  </si>
  <si>
    <t>MP210529jM049C14</t>
  </si>
  <si>
    <t>MP210529jM049C15</t>
  </si>
  <si>
    <t>MP210529jM049C16</t>
  </si>
  <si>
    <t>MP210529jM049C17</t>
  </si>
  <si>
    <t>MP210529jM049C18</t>
  </si>
  <si>
    <t>MP210529jM049C19</t>
  </si>
  <si>
    <t>MP210529jM049C20</t>
  </si>
  <si>
    <t>MP210529jM049C21</t>
  </si>
  <si>
    <t>MP210529jM049C22</t>
  </si>
  <si>
    <t>MP210529jM049C23</t>
  </si>
  <si>
    <t>MP210529jM049C24</t>
  </si>
  <si>
    <t>MP210529jM049C25</t>
  </si>
  <si>
    <t>MP210529jM049C26</t>
  </si>
  <si>
    <t>MP210529jM049C27</t>
  </si>
  <si>
    <t>MP210529jM049C28</t>
  </si>
  <si>
    <t>MP210529jM049C29</t>
  </si>
  <si>
    <t>MP210529jM049C30</t>
  </si>
  <si>
    <t>MP210529jM049C31</t>
  </si>
  <si>
    <t>MP210529jM049C32</t>
  </si>
  <si>
    <t>w[*];;ΔLk</t>
  </si>
  <si>
    <t>MP210602aM056C01</t>
  </si>
  <si>
    <t>MP210602aM056C02</t>
  </si>
  <si>
    <t>MP210602aM056C03</t>
  </si>
  <si>
    <t>MP210602aM056C04</t>
  </si>
  <si>
    <t>MP210602aM056C05</t>
  </si>
  <si>
    <t>MP210602aM056C06</t>
  </si>
  <si>
    <t>MP210602aM056C07</t>
  </si>
  <si>
    <t>MP210602aM056C08</t>
  </si>
  <si>
    <t>MP210602aM056C09</t>
  </si>
  <si>
    <t>MP210602aM056C10</t>
  </si>
  <si>
    <t>MP210602aM056C11</t>
  </si>
  <si>
    <t>MP210602aM056C12</t>
  </si>
  <si>
    <t>MP210602aM056C13</t>
  </si>
  <si>
    <t>MP210602aM056C14</t>
  </si>
  <si>
    <t>MP210602aM056C15</t>
  </si>
  <si>
    <t>MP210602aM056C16</t>
  </si>
  <si>
    <t>MP210602aM056C17</t>
  </si>
  <si>
    <t>MP210602aM056C18</t>
  </si>
  <si>
    <t>MP210602aM056C19</t>
  </si>
  <si>
    <t>MP210602aM056C20</t>
  </si>
  <si>
    <t>MP210602aM056C21</t>
  </si>
  <si>
    <t>MP210602aM056C22</t>
  </si>
  <si>
    <t>MP210602aM056C23</t>
  </si>
  <si>
    <t>MP210602aM056C24</t>
  </si>
  <si>
    <t>MP210602aM056C25</t>
  </si>
  <si>
    <t>MP210602aM056C26</t>
  </si>
  <si>
    <t>MP210602aM056C27</t>
  </si>
  <si>
    <t>MP210602aM056C28</t>
  </si>
  <si>
    <t>MP210602aM056C29</t>
  </si>
  <si>
    <t>MP210602aM056C30</t>
  </si>
  <si>
    <t>MP210602aM056C31</t>
  </si>
  <si>
    <t>MP210602aM056C32</t>
  </si>
  <si>
    <t>MP210602aM057C01</t>
  </si>
  <si>
    <t>MP210602aM057C02</t>
  </si>
  <si>
    <t>MP210602aM057C03</t>
  </si>
  <si>
    <t>MP210602aM057C04</t>
  </si>
  <si>
    <t>MP210602aM057C05</t>
  </si>
  <si>
    <t>MP210602aM057C06</t>
  </si>
  <si>
    <t>MP210602aM057C07</t>
  </si>
  <si>
    <t>MP210602aM057C08</t>
  </si>
  <si>
    <t>MP210602aM057C09</t>
  </si>
  <si>
    <t>MP210602aM057C10</t>
  </si>
  <si>
    <t>MP210602aM057C11</t>
  </si>
  <si>
    <t>MP210602aM057C12</t>
  </si>
  <si>
    <t>MP210602aM057C13</t>
  </si>
  <si>
    <t>MP210602aM057C14</t>
  </si>
  <si>
    <t>MP210602aM057C15</t>
  </si>
  <si>
    <t>MP210602aM057C16</t>
  </si>
  <si>
    <t>MP210602aM057C17</t>
  </si>
  <si>
    <t>MP210602aM057C18</t>
  </si>
  <si>
    <t>MP210602aM057C19</t>
  </si>
  <si>
    <t>MP210602aM057C20</t>
  </si>
  <si>
    <t>MP210602aM057C21</t>
  </si>
  <si>
    <t>MP210602aM057C22</t>
  </si>
  <si>
    <t>MP210602aM057C23</t>
  </si>
  <si>
    <t>MP210602aM057C24</t>
  </si>
  <si>
    <t>MP210602aM057C25</t>
  </si>
  <si>
    <t>MP210602aM057C26</t>
  </si>
  <si>
    <t>MP210602aM057C27</t>
  </si>
  <si>
    <t>MP210602aM057C28</t>
  </si>
  <si>
    <t>MP210602aM057C29</t>
  </si>
  <si>
    <t>MP210602aM057C30</t>
  </si>
  <si>
    <t>MP210602aM057C31</t>
  </si>
  <si>
    <t>MP210602aM057C32</t>
  </si>
  <si>
    <t>w[*];;ΔHug</t>
  </si>
  <si>
    <t>R</t>
  </si>
  <si>
    <t>WR</t>
  </si>
  <si>
    <t>AR</t>
  </si>
  <si>
    <t>DD</t>
  </si>
  <si>
    <t>RR</t>
  </si>
  <si>
    <t>Mann-Whitney</t>
  </si>
  <si>
    <t>DD vs RR</t>
  </si>
  <si>
    <t>;;dHug</t>
  </si>
  <si>
    <t>;;dLk</t>
  </si>
  <si>
    <t>**</t>
  </si>
  <si>
    <t>;;dPdf</t>
  </si>
  <si>
    <t>;dAstAR1</t>
  </si>
  <si>
    <t>;dDh44-R1</t>
  </si>
  <si>
    <t>dPdfr;;</t>
  </si>
  <si>
    <t>Wilcoxon</t>
  </si>
  <si>
    <t>LD vs DD</t>
  </si>
  <si>
    <t>RD vs RR</t>
  </si>
  <si>
    <t>***</t>
  </si>
  <si>
    <t>&lt;0.0001</t>
  </si>
  <si>
    <t>****</t>
  </si>
  <si>
    <t>w[*];;ΔPdf</t>
  </si>
  <si>
    <t>LD</t>
  </si>
  <si>
    <t>RD</t>
  </si>
  <si>
    <t>Fisher Exact Probability</t>
  </si>
  <si>
    <t>Male</t>
  </si>
  <si>
    <t>*</t>
  </si>
  <si>
    <t>P(A)</t>
  </si>
  <si>
    <t>MP210614gM014C01</t>
  </si>
  <si>
    <t>MP210614gM014C02</t>
  </si>
  <si>
    <t>MP210614gM014C03</t>
  </si>
  <si>
    <t>MP210614gM014C04</t>
  </si>
  <si>
    <t>MP210614gM014C05</t>
  </si>
  <si>
    <t>MP210614gM014C06</t>
  </si>
  <si>
    <t>MP210614gM014C07</t>
  </si>
  <si>
    <t>MP210614gM014C08</t>
  </si>
  <si>
    <t>MP210614gM014C09</t>
  </si>
  <si>
    <t>MP210614gM014C10</t>
  </si>
  <si>
    <t>MP210614gM014C11</t>
  </si>
  <si>
    <t>MP210614gM014C12</t>
  </si>
  <si>
    <t>MP210614gM014C13</t>
  </si>
  <si>
    <t>MP210614gM014C14</t>
  </si>
  <si>
    <t>MP210614gM014C15</t>
  </si>
  <si>
    <t>MP210614gM014C16</t>
  </si>
  <si>
    <t>MP210614gM014C17</t>
  </si>
  <si>
    <t>MP210614gM014C18</t>
  </si>
  <si>
    <t>MP210614gM014C19</t>
  </si>
  <si>
    <t>MP210614gM014C20</t>
  </si>
  <si>
    <t>MP210614gM014C21</t>
  </si>
  <si>
    <t>MP210614gM014C22</t>
  </si>
  <si>
    <t>MP210614gM014C23</t>
  </si>
  <si>
    <t>MP210614gM014C24</t>
  </si>
  <si>
    <t>MP210614gM014C25</t>
  </si>
  <si>
    <t>MP210614gM014C26</t>
  </si>
  <si>
    <t>MP210614gM014C27</t>
  </si>
  <si>
    <t>MP210614gM014C28</t>
  </si>
  <si>
    <t>MP210614gM014C29</t>
  </si>
  <si>
    <t>MP210614gM014C30</t>
  </si>
  <si>
    <t>MP210614gM014C31</t>
  </si>
  <si>
    <t>MP210614gM014C32</t>
  </si>
  <si>
    <t>MP210614gM015C01</t>
  </si>
  <si>
    <t>MP210614gM015C02</t>
  </si>
  <si>
    <t>MP210614gM015C03</t>
  </si>
  <si>
    <t>MP210614gM015C04</t>
  </si>
  <si>
    <t>MP210614gM015C05</t>
  </si>
  <si>
    <t>MP210614gM015C06</t>
  </si>
  <si>
    <t>MP210614gM015C07</t>
  </si>
  <si>
    <t>MP210614gM015C08</t>
  </si>
  <si>
    <t>MP210614gM015C09</t>
  </si>
  <si>
    <t>MP210614gM015C10</t>
  </si>
  <si>
    <t>MP210614gM015C11</t>
  </si>
  <si>
    <t>MP210614gM015C12</t>
  </si>
  <si>
    <t>MP210614gM015C13</t>
  </si>
  <si>
    <t>MP210614gM015C14</t>
  </si>
  <si>
    <t>MP210614gM015C15</t>
  </si>
  <si>
    <t>MP210614gM015C16</t>
  </si>
  <si>
    <t>MP210614gM015C17</t>
  </si>
  <si>
    <t>MP210614gM015C18</t>
  </si>
  <si>
    <t>MP210614gM015C19</t>
  </si>
  <si>
    <t>MP210614gM015C20</t>
  </si>
  <si>
    <t>MP210614gM015C21</t>
  </si>
  <si>
    <t>MP210614gM015C22</t>
  </si>
  <si>
    <t>MP210614gM015C23</t>
  </si>
  <si>
    <t>MP210614gM015C24</t>
  </si>
  <si>
    <t>MP210614gM015C25</t>
  </si>
  <si>
    <t>MP210614gM015C26</t>
  </si>
  <si>
    <t>MP210614gM015C27</t>
  </si>
  <si>
    <t>MP210614gM015C28</t>
  </si>
  <si>
    <t>MP210614gM015C29</t>
  </si>
  <si>
    <t>MP210614gM015C30</t>
  </si>
  <si>
    <t>MP210614gM015C31</t>
  </si>
  <si>
    <t>MP210614gM015C32</t>
  </si>
  <si>
    <t>w[*];;ΔsNPFR</t>
  </si>
  <si>
    <t>LD5[3-7]</t>
  </si>
  <si>
    <t>RD5[3-7]</t>
  </si>
  <si>
    <t>DD7[8-14]</t>
  </si>
  <si>
    <t>RR7[8-14]</t>
  </si>
  <si>
    <t>MP210614hM045C01</t>
  </si>
  <si>
    <t>MP210614hM045C02</t>
  </si>
  <si>
    <t>MP210614hM045C03</t>
  </si>
  <si>
    <t>MP210614hM045C04</t>
  </si>
  <si>
    <t>MP210614hM045C05</t>
  </si>
  <si>
    <t>MP210614hM045C06</t>
  </si>
  <si>
    <t>MP210614hM045C07</t>
  </si>
  <si>
    <t>MP210614hM045C08</t>
  </si>
  <si>
    <t>MP210614hM045C09</t>
  </si>
  <si>
    <t>MP210614hM045C10</t>
  </si>
  <si>
    <t>MP210614hM045C11</t>
  </si>
  <si>
    <t>MP210614hM045C12</t>
  </si>
  <si>
    <t>MP210614hM045C13</t>
  </si>
  <si>
    <t>MP210614hM045C14</t>
  </si>
  <si>
    <t>MP210614hM045C15</t>
  </si>
  <si>
    <t>MP210614hM045C16</t>
  </si>
  <si>
    <t>MP210614hM045C17</t>
  </si>
  <si>
    <t>MP210614hM045C18</t>
  </si>
  <si>
    <t>MP210614hM045C19</t>
  </si>
  <si>
    <t>MP210614hM045C20</t>
  </si>
  <si>
    <t>MP210614hM045C21</t>
  </si>
  <si>
    <t>MP210614hM045C22</t>
  </si>
  <si>
    <t>MP210614hM045C23</t>
  </si>
  <si>
    <t>MP210614hM045C24</t>
  </si>
  <si>
    <t>MP210614hM045C25</t>
  </si>
  <si>
    <t>MP210614hM045C26</t>
  </si>
  <si>
    <t>MP210614hM045C27</t>
  </si>
  <si>
    <t>MP210614hM045C28</t>
  </si>
  <si>
    <t>MP210614hM045C29</t>
  </si>
  <si>
    <t>MP210614hM045C30</t>
  </si>
  <si>
    <t>MP210614hM045C31</t>
  </si>
  <si>
    <t>MP210614hM045C32</t>
  </si>
  <si>
    <t>MP210614hM046C01</t>
  </si>
  <si>
    <t>MP210614hM046C02</t>
  </si>
  <si>
    <t>MP210614hM046C03</t>
  </si>
  <si>
    <t>MP210614hM046C04</t>
  </si>
  <si>
    <t>MP210614hM046C05</t>
  </si>
  <si>
    <t>MP210614hM046C06</t>
  </si>
  <si>
    <t>MP210614hM046C07</t>
  </si>
  <si>
    <t>MP210614hM046C08</t>
  </si>
  <si>
    <t>MP210614hM046C09</t>
  </si>
  <si>
    <t>MP210614hM046C10</t>
  </si>
  <si>
    <t>MP210614hM046C11</t>
  </si>
  <si>
    <t>MP210614hM046C12</t>
  </si>
  <si>
    <t>MP210614hM046C13</t>
  </si>
  <si>
    <t>MP210614hM046C14</t>
  </si>
  <si>
    <t>MP210614hM046C15</t>
  </si>
  <si>
    <t>MP210614hM046C16</t>
  </si>
  <si>
    <t>MP210614hM046C17</t>
  </si>
  <si>
    <t>MP210614hM046C18</t>
  </si>
  <si>
    <t>MP210614hM046C19</t>
  </si>
  <si>
    <t>MP210614hM046C20</t>
  </si>
  <si>
    <t>MP210614hM046C21</t>
  </si>
  <si>
    <t>MP210614hM046C22</t>
  </si>
  <si>
    <t>MP210614hM046C23</t>
  </si>
  <si>
    <t>MP210614hM046C24</t>
  </si>
  <si>
    <t>MP210614hM046C25</t>
  </si>
  <si>
    <t>MP210614hM046C26</t>
  </si>
  <si>
    <t>MP210614hM046C27</t>
  </si>
  <si>
    <t>MP210614hM046C28</t>
  </si>
  <si>
    <t>MP210614hM046C29</t>
  </si>
  <si>
    <t>MP210614hM046C30</t>
  </si>
  <si>
    <t>MP210614hM046C31</t>
  </si>
  <si>
    <t>MP210614hM046C32</t>
  </si>
  <si>
    <t>w[*];;ΔsNPF</t>
  </si>
  <si>
    <t>MP210619M028C01</t>
  </si>
  <si>
    <t>MP210619M028C02</t>
  </si>
  <si>
    <t>MP210619M028C03</t>
  </si>
  <si>
    <t>MP210619M028C04</t>
  </si>
  <si>
    <t>MP210619M028C05</t>
  </si>
  <si>
    <t>MP210619M028C06</t>
  </si>
  <si>
    <t>MP210619M028C07</t>
  </si>
  <si>
    <t>MP210619M028C08</t>
  </si>
  <si>
    <t>MP210619M028C09</t>
  </si>
  <si>
    <t>MP210619M028C10</t>
  </si>
  <si>
    <t>MP210619M028C11</t>
  </si>
  <si>
    <t>MP210619M028C12</t>
  </si>
  <si>
    <t>MP210619M028C13</t>
  </si>
  <si>
    <t>MP210619M028C14</t>
  </si>
  <si>
    <t>MP210619M028C15</t>
  </si>
  <si>
    <t>MP210619M028C16</t>
  </si>
  <si>
    <t>MP210619M028C17</t>
  </si>
  <si>
    <t>MP210619M028C18</t>
  </si>
  <si>
    <t>MP210619M028C19</t>
  </si>
  <si>
    <t>MP210619M028C20</t>
  </si>
  <si>
    <t>MP210619M028C21</t>
  </si>
  <si>
    <t>MP210619M028C22</t>
  </si>
  <si>
    <t>MP210619M028C23</t>
  </si>
  <si>
    <t>MP210619M028C24</t>
  </si>
  <si>
    <t>MP210619M028C25</t>
  </si>
  <si>
    <t>MP210619M028C26</t>
  </si>
  <si>
    <t>MP210619M028C27</t>
  </si>
  <si>
    <t>MP210619M028C28</t>
  </si>
  <si>
    <t>MP210619M028C29</t>
  </si>
  <si>
    <t>MP210619M028C30</t>
  </si>
  <si>
    <t>MP210619M028C31</t>
  </si>
  <si>
    <t>MP210619M028C32</t>
  </si>
  <si>
    <t>MP210619M029C01</t>
  </si>
  <si>
    <t>MP210619M029C02</t>
  </si>
  <si>
    <t>MP210619M029C03</t>
  </si>
  <si>
    <t>MP210619M029C04</t>
  </si>
  <si>
    <t>MP210619M029C05</t>
  </si>
  <si>
    <t>MP210619M029C06</t>
  </si>
  <si>
    <t>MP210619M029C07</t>
  </si>
  <si>
    <t>MP210619M029C08</t>
  </si>
  <si>
    <t>MP210619M029C09</t>
  </si>
  <si>
    <t>MP210619M029C10</t>
  </si>
  <si>
    <t>MP210619M029C11</t>
  </si>
  <si>
    <t>MP210619M029C12</t>
  </si>
  <si>
    <t>MP210619M029C13</t>
  </si>
  <si>
    <t>MP210619M029C14</t>
  </si>
  <si>
    <t>MP210619M029C15</t>
  </si>
  <si>
    <t>MP210619M029C16</t>
  </si>
  <si>
    <t>MP210619M029C17</t>
  </si>
  <si>
    <t>MP210619M029C18</t>
  </si>
  <si>
    <t>MP210619M029C19</t>
  </si>
  <si>
    <t>MP210619M029C20</t>
  </si>
  <si>
    <t>MP210619M029C21</t>
  </si>
  <si>
    <t>MP210619M029C22</t>
  </si>
  <si>
    <t>MP210619M029C23</t>
  </si>
  <si>
    <t>MP210619M029C24</t>
  </si>
  <si>
    <t>MP210619M029C25</t>
  </si>
  <si>
    <t>MP210619M029C26</t>
  </si>
  <si>
    <t>MP210619M029C27</t>
  </si>
  <si>
    <t>MP210619M029C28</t>
  </si>
  <si>
    <t>MP210619M029C29</t>
  </si>
  <si>
    <t>MP210619M029C30</t>
  </si>
  <si>
    <t>MP210619M029C31</t>
  </si>
  <si>
    <t>MP210619M029C32</t>
  </si>
  <si>
    <t>w[*];;ΔLkr</t>
  </si>
  <si>
    <t>Male v Female</t>
  </si>
  <si>
    <t>;;dsNPFR</t>
  </si>
  <si>
    <t>;;dLkr</t>
  </si>
  <si>
    <t>;;dsNPF</t>
  </si>
  <si>
    <t>&gt;0.9999</t>
  </si>
  <si>
    <t>n</t>
  </si>
  <si>
    <t>% SR</t>
  </si>
  <si>
    <t>% WR</t>
  </si>
  <si>
    <t>% AR</t>
  </si>
  <si>
    <t>Tau + SEM</t>
  </si>
  <si>
    <t>RRP + SEM</t>
  </si>
  <si>
    <t>TAU</t>
  </si>
  <si>
    <t>TAU SEM</t>
  </si>
  <si>
    <t>RRP SEM</t>
  </si>
  <si>
    <t>24.71±0.24</t>
  </si>
  <si>
    <t>23.93±0.08</t>
  </si>
  <si>
    <t>23.50±0.16</t>
  </si>
  <si>
    <t>24.60±0.23</t>
  </si>
  <si>
    <t>24.00±0.00</t>
  </si>
  <si>
    <t>23.96±0.04</t>
  </si>
  <si>
    <t>23.96±0.03</t>
  </si>
  <si>
    <t>24.31±0.23</t>
  </si>
  <si>
    <t>23.97±0.03</t>
  </si>
  <si>
    <t>24.09±0.06</t>
  </si>
  <si>
    <t>1.10±0.05</t>
  </si>
  <si>
    <t>1.00±0.05</t>
  </si>
  <si>
    <t>0.94±0.03</t>
  </si>
  <si>
    <t>1.82±0.14</t>
  </si>
  <si>
    <t>1.34±0.10</t>
  </si>
  <si>
    <t>1.00±0.03</t>
  </si>
  <si>
    <t>1.55±0.23</t>
  </si>
  <si>
    <t>0.98±0.05</t>
  </si>
  <si>
    <t>1.06±0.04</t>
  </si>
  <si>
    <t>0.88±0.02</t>
  </si>
  <si>
    <t>1.97±0.11</t>
  </si>
  <si>
    <t>1.77±0.13</t>
  </si>
  <si>
    <t>0.96±0.05</t>
  </si>
  <si>
    <t>1.74±0.23</t>
  </si>
  <si>
    <t>1.31±0.18</t>
  </si>
  <si>
    <t>1.21±0.08</t>
  </si>
  <si>
    <t>1.31±0.09</t>
  </si>
  <si>
    <t>0.92±0.02</t>
  </si>
  <si>
    <t>1.72±0.12</t>
  </si>
  <si>
    <t>1.38±0.09</t>
  </si>
  <si>
    <t>0.95±0.05</t>
  </si>
  <si>
    <t>1.59±0.18</t>
  </si>
  <si>
    <t>1.21±0.06</t>
  </si>
  <si>
    <t>1.00±0.06</t>
  </si>
  <si>
    <t>1.16±0.07</t>
  </si>
  <si>
    <t>0.82±0.04</t>
  </si>
  <si>
    <t>1.79±0.13</t>
  </si>
  <si>
    <t>1.57±0.11</t>
  </si>
  <si>
    <t>0.75±0.04</t>
  </si>
  <si>
    <t>1.74±0.18</t>
  </si>
  <si>
    <t>1.26±0.11</t>
  </si>
  <si>
    <t>1.58±0.10</t>
  </si>
  <si>
    <t>1.35±0.07</t>
  </si>
  <si>
    <t>1.65±0.08</t>
  </si>
  <si>
    <t>1.95±0.11</t>
  </si>
  <si>
    <t>1.86±0.08</t>
  </si>
  <si>
    <t>1.80±0.08</t>
  </si>
  <si>
    <t>2.03±0.11</t>
  </si>
  <si>
    <t>1.69±0.11</t>
  </si>
  <si>
    <t>1.33±0.07</t>
  </si>
  <si>
    <t>1.07±0.04</t>
  </si>
  <si>
    <t>1.46±0.09</t>
  </si>
  <si>
    <t>2.20±0.09</t>
  </si>
  <si>
    <t>2.15±0.07</t>
  </si>
  <si>
    <t>2.00±0.09</t>
  </si>
  <si>
    <t>1.60±0.16</t>
  </si>
  <si>
    <t>1.15±0.07</t>
  </si>
  <si>
    <t>1.40±0.10</t>
  </si>
  <si>
    <t>1.25±0.07</t>
  </si>
  <si>
    <t>1.98±0.09</t>
  </si>
  <si>
    <t>1.73±0.08</t>
  </si>
  <si>
    <t>1.22±0.07</t>
  </si>
  <si>
    <t>1.86±0.14</t>
  </si>
  <si>
    <t>1.48±0.12</t>
  </si>
  <si>
    <t>1.28±0.10</t>
  </si>
  <si>
    <t>1.26±0.06</t>
  </si>
  <si>
    <t>1.33±0.09</t>
  </si>
  <si>
    <t>2.29±0.06</t>
  </si>
  <si>
    <t>1.84±0.08</t>
  </si>
  <si>
    <t>1.57±0.08</t>
  </si>
  <si>
    <r>
      <t>2.02</t>
    </r>
    <r>
      <rPr>
        <b/>
        <sz val="11"/>
        <color theme="1"/>
        <rFont val="Calibri"/>
        <family val="2"/>
        <scheme val="minor"/>
      </rPr>
      <t>±</t>
    </r>
    <r>
      <rPr>
        <sz val="11"/>
        <color theme="1"/>
        <rFont val="Calibri"/>
        <family val="2"/>
        <scheme val="minor"/>
      </rPr>
      <t>0.15</t>
    </r>
  </si>
  <si>
    <t>1.49±0.11</t>
  </si>
  <si>
    <t>ΔHug DD M</t>
  </si>
  <si>
    <t>ΔHug DD F</t>
  </si>
  <si>
    <t>ΔHug RR M</t>
  </si>
  <si>
    <t>ΔHug RR F</t>
  </si>
  <si>
    <t>ΔHug LD M</t>
  </si>
  <si>
    <t>ΔHug LD F</t>
  </si>
  <si>
    <t>ΔHug RD M</t>
  </si>
  <si>
    <t>ΔHug RD F</t>
  </si>
  <si>
    <t>ΔLk DD M</t>
  </si>
  <si>
    <t>ΔLk DD F</t>
  </si>
  <si>
    <t>ΔLk RR M</t>
  </si>
  <si>
    <t>ΔLk RR F</t>
  </si>
  <si>
    <t>ΔLk LD M</t>
  </si>
  <si>
    <t>ΔLk LD F</t>
  </si>
  <si>
    <t>ΔLk RD M</t>
  </si>
  <si>
    <t>ΔLk RD F</t>
  </si>
  <si>
    <t>ΔPdf DD M</t>
  </si>
  <si>
    <t>ΔPdf DD F</t>
  </si>
  <si>
    <t>ΔPdf RR M</t>
  </si>
  <si>
    <t>ΔPdf RR F</t>
  </si>
  <si>
    <t>ΔPdf LD M</t>
  </si>
  <si>
    <t>ΔPdf LD F</t>
  </si>
  <si>
    <t>ΔPdf RD M</t>
  </si>
  <si>
    <t>ΔPdf RD F</t>
  </si>
  <si>
    <t>ΔAstAR1 DD M</t>
  </si>
  <si>
    <t>ΔAstAR1 DD F</t>
  </si>
  <si>
    <t>ΔAstAR1 RR M</t>
  </si>
  <si>
    <t>ΔAstAR1 RR F</t>
  </si>
  <si>
    <t>ΔAstAR1 LD M</t>
  </si>
  <si>
    <t>ΔAstAR1 LD F</t>
  </si>
  <si>
    <t>ΔAstAR1 RD M</t>
  </si>
  <si>
    <t>ΔAstAR1 RD F</t>
  </si>
  <si>
    <t>ΔDh44-R1 DD M</t>
  </si>
  <si>
    <t>ΔDh44-R1 DD F</t>
  </si>
  <si>
    <t>ΔDh44-R1 RR M</t>
  </si>
  <si>
    <t>ΔDh44-R1 RR F</t>
  </si>
  <si>
    <t>ΔDh44-R1 LD M</t>
  </si>
  <si>
    <t>ΔDh44-R1 LD F</t>
  </si>
  <si>
    <t>ΔDh44-R1 RD M</t>
  </si>
  <si>
    <t>ΔDh44-R1 RD F</t>
  </si>
  <si>
    <t>ΔPdfr DD M</t>
  </si>
  <si>
    <t>ΔsNPFR DD M</t>
  </si>
  <si>
    <t>ΔsNPF DD M</t>
  </si>
  <si>
    <t>ΔLkr DD M</t>
  </si>
  <si>
    <t>ΔPdfr DD F</t>
  </si>
  <si>
    <t>ΔsNPFR DD F</t>
  </si>
  <si>
    <t>ΔsNPF DD F</t>
  </si>
  <si>
    <t>ΔPdfr RR M</t>
  </si>
  <si>
    <t>ΔsNPFR RR M</t>
  </si>
  <si>
    <t>ΔsNPF RR M</t>
  </si>
  <si>
    <t>ΔLkr RR M</t>
  </si>
  <si>
    <t>ΔPdfr RR F</t>
  </si>
  <si>
    <t>ΔsNPFR RR F</t>
  </si>
  <si>
    <t>ΔsNPF RR F</t>
  </si>
  <si>
    <t>ΔLkr RR F</t>
  </si>
  <si>
    <t>ΔPdfr LD M</t>
  </si>
  <si>
    <t>ΔsNPFR LD M</t>
  </si>
  <si>
    <t>ΔsNPF LD M</t>
  </si>
  <si>
    <t>ΔLkr LD M</t>
  </si>
  <si>
    <t>ΔPdfr LD F</t>
  </si>
  <si>
    <t>ΔsNPFR LD F</t>
  </si>
  <si>
    <t>ΔsNPF LD F</t>
  </si>
  <si>
    <t>ΔLkr LD F</t>
  </si>
  <si>
    <t>ΔPdfr RD M</t>
  </si>
  <si>
    <t>ΔsNPFR RD M</t>
  </si>
  <si>
    <t>ΔsNPF RD M</t>
  </si>
  <si>
    <t>ΔLkr RD M</t>
  </si>
  <si>
    <t>ΔPdfr RD F</t>
  </si>
  <si>
    <t>ΔsNPFR RD F</t>
  </si>
  <si>
    <t>ΔsNPF RD F</t>
  </si>
  <si>
    <t>ΔLkr RD F</t>
  </si>
  <si>
    <t>RR vs DD</t>
  </si>
  <si>
    <t>ΔHug M</t>
  </si>
  <si>
    <t>ΔHug F</t>
  </si>
  <si>
    <t>ΔDh44-R1 M</t>
  </si>
  <si>
    <t>ΔDh44-R1 F</t>
  </si>
  <si>
    <t>ΔLkr M</t>
  </si>
  <si>
    <t>ΔLkr F</t>
  </si>
  <si>
    <t>ΔsNPF M</t>
  </si>
  <si>
    <t>ΔsNPF F</t>
  </si>
  <si>
    <t>ΔsNPFR M</t>
  </si>
  <si>
    <t>ΔsNPFR F</t>
  </si>
  <si>
    <t>ΔPdfr M</t>
  </si>
  <si>
    <t>ΔPdfr F</t>
  </si>
  <si>
    <t>ΔAstAR1 M</t>
  </si>
  <si>
    <t>ΔAstAR1 F</t>
  </si>
  <si>
    <t>ΔPdf F</t>
  </si>
  <si>
    <t>ΔPdf M</t>
  </si>
  <si>
    <t>ΔLk F</t>
  </si>
  <si>
    <t>ΔLk M</t>
  </si>
  <si>
    <t>Distribution</t>
  </si>
  <si>
    <t>0.0159*</t>
  </si>
  <si>
    <t>0.0012**</t>
  </si>
  <si>
    <t>0.0091**</t>
  </si>
  <si>
    <t>0.0248*</t>
  </si>
  <si>
    <t>0.0396*</t>
  </si>
  <si>
    <t>MP210803M022C01</t>
  </si>
  <si>
    <t>MP210803M022C02</t>
  </si>
  <si>
    <t>MP210803M022C03</t>
  </si>
  <si>
    <t>MP210803M022C04</t>
  </si>
  <si>
    <t>MP210803M022C05</t>
  </si>
  <si>
    <t>MP210803M022C06</t>
  </si>
  <si>
    <t>MP210803M022C07</t>
  </si>
  <si>
    <t>MP210803M022C08</t>
  </si>
  <si>
    <t>MP210803M022C09</t>
  </si>
  <si>
    <t>MP210803M022C10</t>
  </si>
  <si>
    <t>MP210803M022C11</t>
  </si>
  <si>
    <t>MP210803M022C12</t>
  </si>
  <si>
    <t>MP210803M022C13</t>
  </si>
  <si>
    <t>MP210803M022C14</t>
  </si>
  <si>
    <t>MP210803M022C15</t>
  </si>
  <si>
    <t>MP210803M022C16</t>
  </si>
  <si>
    <t>MP210803M022C17</t>
  </si>
  <si>
    <t>MP210803M022C18</t>
  </si>
  <si>
    <t>MP210803M022C19</t>
  </si>
  <si>
    <t>MP210803M022C20</t>
  </si>
  <si>
    <t>MP210803M022C21</t>
  </si>
  <si>
    <t>MP210803M022C22</t>
  </si>
  <si>
    <t>MP210803M022C23</t>
  </si>
  <si>
    <t>MP210803M022C24</t>
  </si>
  <si>
    <t>MP210803M022C25</t>
  </si>
  <si>
    <t>MP210803M022C26</t>
  </si>
  <si>
    <t>MP210803M022C27</t>
  </si>
  <si>
    <t>MP210803M022C28</t>
  </si>
  <si>
    <t>MP210803M022C29</t>
  </si>
  <si>
    <t>MP210803M022C30</t>
  </si>
  <si>
    <t>MP210803M022C31</t>
  </si>
  <si>
    <t>MP210803M022C32</t>
  </si>
  <si>
    <t>MP210803M023C01</t>
  </si>
  <si>
    <t>MP210803M023C02</t>
  </si>
  <si>
    <t>MP210803M023C03</t>
  </si>
  <si>
    <t>MP210803M023C04</t>
  </si>
  <si>
    <t>MP210803M023C05</t>
  </si>
  <si>
    <t>MP210803M023C06</t>
  </si>
  <si>
    <t>MP210803M023C07</t>
  </si>
  <si>
    <t>MP210803M023C08</t>
  </si>
  <si>
    <t>MP210803M023C09</t>
  </si>
  <si>
    <t>MP210803M023C10</t>
  </si>
  <si>
    <t>MP210803M023C11</t>
  </si>
  <si>
    <t>MP210803M023C12</t>
  </si>
  <si>
    <t>MP210803M023C13</t>
  </si>
  <si>
    <t>MP210803M023C14</t>
  </si>
  <si>
    <t>MP210803M023C15</t>
  </si>
  <si>
    <t>MP210803M023C16</t>
  </si>
  <si>
    <t>MP210803M023C17</t>
  </si>
  <si>
    <t>MP210803M023C18</t>
  </si>
  <si>
    <t>MP210803M023C19</t>
  </si>
  <si>
    <t>MP210803M023C20</t>
  </si>
  <si>
    <t>MP210803M023C21</t>
  </si>
  <si>
    <t>MP210803M023C22</t>
  </si>
  <si>
    <t>MP210803M023C23</t>
  </si>
  <si>
    <t>MP210803M023C24</t>
  </si>
  <si>
    <t>MP210803M023C25</t>
  </si>
  <si>
    <t>MP210803M023C26</t>
  </si>
  <si>
    <t>MP210803M023C27</t>
  </si>
  <si>
    <t>MP210803M023C28</t>
  </si>
  <si>
    <t>MP210803M023C29</t>
  </si>
  <si>
    <t>MP210803M023C30</t>
  </si>
  <si>
    <t>MP210803M023C31</t>
  </si>
  <si>
    <t>MP210803M023C32</t>
  </si>
  <si>
    <t>w[*];ΔDA-T/CyO</t>
  </si>
  <si>
    <t>LD5[4-8]</t>
  </si>
  <si>
    <t>DD7[9-15]</t>
  </si>
  <si>
    <t>MP210803M024C01</t>
  </si>
  <si>
    <t>MP210803M024C02</t>
  </si>
  <si>
    <t>MP210803M024C03</t>
  </si>
  <si>
    <t>MP210803M024C04</t>
  </si>
  <si>
    <t>MP210803M024C05</t>
  </si>
  <si>
    <t>MP210803M024C06</t>
  </si>
  <si>
    <t>MP210803M024C07</t>
  </si>
  <si>
    <t>MP210803M024C08</t>
  </si>
  <si>
    <t>MP210803M024C09</t>
  </si>
  <si>
    <t>MP210803M024C10</t>
  </si>
  <si>
    <t>MP210803M024C11</t>
  </si>
  <si>
    <t>MP210803M024C12</t>
  </si>
  <si>
    <t>MP210803M024C13</t>
  </si>
  <si>
    <t>MP210803M024C14</t>
  </si>
  <si>
    <t>MP210803M024C15</t>
  </si>
  <si>
    <t>MP210803M024C16</t>
  </si>
  <si>
    <t>MP210803M024C17</t>
  </si>
  <si>
    <t>MP210803M024C18</t>
  </si>
  <si>
    <t>MP210803M024C19</t>
  </si>
  <si>
    <t>MP210803M024C20</t>
  </si>
  <si>
    <t>MP210803M024C21</t>
  </si>
  <si>
    <t>MP210803M024C22</t>
  </si>
  <si>
    <t>MP210803M024C23</t>
  </si>
  <si>
    <t>MP210803M024C24</t>
  </si>
  <si>
    <t>MP210803M024C25</t>
  </si>
  <si>
    <t>MP210803M024C26</t>
  </si>
  <si>
    <t>MP210803M024C27</t>
  </si>
  <si>
    <t>MP210803M024C28</t>
  </si>
  <si>
    <t>MP210803M024C29</t>
  </si>
  <si>
    <t>MP210803M024C30</t>
  </si>
  <si>
    <t>MP210803M024C31</t>
  </si>
  <si>
    <t>MP210803M024C32</t>
  </si>
  <si>
    <t>MP210803M025C01</t>
  </si>
  <si>
    <t>MP210803M025C02</t>
  </si>
  <si>
    <t>MP210803M025C03</t>
  </si>
  <si>
    <t>MP210803M025C04</t>
  </si>
  <si>
    <t>MP210803M025C05</t>
  </si>
  <si>
    <t>MP210803M025C06</t>
  </si>
  <si>
    <t>MP210803M025C07</t>
  </si>
  <si>
    <t>MP210803M025C08</t>
  </si>
  <si>
    <t>MP210803M025C09</t>
  </si>
  <si>
    <t>MP210803M025C10</t>
  </si>
  <si>
    <t>MP210803M025C11</t>
  </si>
  <si>
    <t>MP210803M025C12</t>
  </si>
  <si>
    <t>MP210803M025C13</t>
  </si>
  <si>
    <t>MP210803M025C14</t>
  </si>
  <si>
    <t>MP210803M025C15</t>
  </si>
  <si>
    <t>MP210803M025C16</t>
  </si>
  <si>
    <t>MP210803M025C17</t>
  </si>
  <si>
    <t>MP210803M025C18</t>
  </si>
  <si>
    <t>MP210803M025C19</t>
  </si>
  <si>
    <t>MP210803M025C20</t>
  </si>
  <si>
    <t>MP210803M025C21</t>
  </si>
  <si>
    <t>MP210803M025C22</t>
  </si>
  <si>
    <t>MP210803M025C23</t>
  </si>
  <si>
    <t>MP210803M025C24</t>
  </si>
  <si>
    <t>MP210803M025C25</t>
  </si>
  <si>
    <t>MP210803M025C26</t>
  </si>
  <si>
    <t>MP210803M025C27</t>
  </si>
  <si>
    <t>MP210803M025C28</t>
  </si>
  <si>
    <t>MP210803M025C29</t>
  </si>
  <si>
    <t>MP210803M025C30</t>
  </si>
  <si>
    <t>MP210803M025C31</t>
  </si>
  <si>
    <t>MP210803M025C32</t>
  </si>
  <si>
    <t>MP210803M045C01</t>
  </si>
  <si>
    <t>MP210803M045C02</t>
  </si>
  <si>
    <t>MP210803M045C03</t>
  </si>
  <si>
    <t>MP210803M045C04</t>
  </si>
  <si>
    <t>MP210803M045C05</t>
  </si>
  <si>
    <t>MP210803M045C06</t>
  </si>
  <si>
    <t>MP210803M045C07</t>
  </si>
  <si>
    <t>MP210803M045C08</t>
  </si>
  <si>
    <t>MP210803M045C09</t>
  </si>
  <si>
    <t>MP210803M045C10</t>
  </si>
  <si>
    <t>MP210803M045C11</t>
  </si>
  <si>
    <t>MP210803M045C12</t>
  </si>
  <si>
    <t>MP210803M045C13</t>
  </si>
  <si>
    <t>MP210803M045C14</t>
  </si>
  <si>
    <t>MP210803M045C15</t>
  </si>
  <si>
    <t>MP210803M045C16</t>
  </si>
  <si>
    <t>MP210803M045C17</t>
  </si>
  <si>
    <t>MP210803M045C18</t>
  </si>
  <si>
    <t>MP210803M045C19</t>
  </si>
  <si>
    <t>MP210803M045C20</t>
  </si>
  <si>
    <t>MP210803M045C21</t>
  </si>
  <si>
    <t>MP210803M045C22</t>
  </si>
  <si>
    <t>MP210803M045C23</t>
  </si>
  <si>
    <t>MP210803M045C24</t>
  </si>
  <si>
    <t>MP210803M045C25</t>
  </si>
  <si>
    <t>MP210803M045C26</t>
  </si>
  <si>
    <t>MP210803M045C27</t>
  </si>
  <si>
    <t>MP210803M045C28</t>
  </si>
  <si>
    <t>MP210803M045C29</t>
  </si>
  <si>
    <t>MP210803M045C30</t>
  </si>
  <si>
    <t>MP210803M045C31</t>
  </si>
  <si>
    <t>MP210803M045C32</t>
  </si>
  <si>
    <t>MP210803M046C01</t>
  </si>
  <si>
    <t>MP210803M046C02</t>
  </si>
  <si>
    <t>MP210803M046C03</t>
  </si>
  <si>
    <t>MP210803M046C04</t>
  </si>
  <si>
    <t>MP210803M046C05</t>
  </si>
  <si>
    <t>MP210803M046C06</t>
  </si>
  <si>
    <t>MP210803M046C07</t>
  </si>
  <si>
    <t>MP210803M046C08</t>
  </si>
  <si>
    <t>MP210803M046C09</t>
  </si>
  <si>
    <t>MP210803M046C10</t>
  </si>
  <si>
    <t>MP210803M046C11</t>
  </si>
  <si>
    <t>MP210803M046C12</t>
  </si>
  <si>
    <t>MP210803M046C13</t>
  </si>
  <si>
    <t>MP210803M046C14</t>
  </si>
  <si>
    <t>MP210803M046C15</t>
  </si>
  <si>
    <t>MP210803M046C16</t>
  </si>
  <si>
    <t>MP210803M046C17</t>
  </si>
  <si>
    <t>MP210803M046C18</t>
  </si>
  <si>
    <t>MP210803M046C19</t>
  </si>
  <si>
    <t>MP210803M046C20</t>
  </si>
  <si>
    <t>MP210803M046C21</t>
  </si>
  <si>
    <t>MP210803M046C22</t>
  </si>
  <si>
    <t>MP210803M046C23</t>
  </si>
  <si>
    <t>MP210803M046C24</t>
  </si>
  <si>
    <t>MP210803M046C25</t>
  </si>
  <si>
    <t>MP210803M046C26</t>
  </si>
  <si>
    <t>MP210803M046C27</t>
  </si>
  <si>
    <t>MP210803M046C28</t>
  </si>
  <si>
    <t>MP210803M046C29</t>
  </si>
  <si>
    <t>MP210803M046C30</t>
  </si>
  <si>
    <t>MP210803M046C31</t>
  </si>
  <si>
    <t>MP210803M046C32</t>
  </si>
  <si>
    <t>MP210803M047C01</t>
  </si>
  <si>
    <t>MP210803M047C02</t>
  </si>
  <si>
    <t>MP210803M047C03</t>
  </si>
  <si>
    <t>MP210803M047C04</t>
  </si>
  <si>
    <t>MP210803M047C05</t>
  </si>
  <si>
    <t>MP210803M047C06</t>
  </si>
  <si>
    <t>MP210803M047C07</t>
  </si>
  <si>
    <t>MP210803M047C08</t>
  </si>
  <si>
    <t>MP210803M047C09</t>
  </si>
  <si>
    <t>MP210803M047C10</t>
  </si>
  <si>
    <t>MP210803M047C11</t>
  </si>
  <si>
    <t>MP210803M047C12</t>
  </si>
  <si>
    <t>MP210803M047C13</t>
  </si>
  <si>
    <t>MP210803M047C14</t>
  </si>
  <si>
    <t>MP210803M047C15</t>
  </si>
  <si>
    <t>MP210803M047C16</t>
  </si>
  <si>
    <t>MP210803M047C17</t>
  </si>
  <si>
    <t>MP210803M047C18</t>
  </si>
  <si>
    <t>MP210803M047C19</t>
  </si>
  <si>
    <t>MP210803M047C20</t>
  </si>
  <si>
    <t>MP210803M047C21</t>
  </si>
  <si>
    <t>MP210803M047C22</t>
  </si>
  <si>
    <t>MP210803M047C23</t>
  </si>
  <si>
    <t>MP210803M047C24</t>
  </si>
  <si>
    <t>MP210803M047C25</t>
  </si>
  <si>
    <t>MP210803M047C26</t>
  </si>
  <si>
    <t>MP210803M047C27</t>
  </si>
  <si>
    <t>MP210803M047C28</t>
  </si>
  <si>
    <t>MP210803M047C29</t>
  </si>
  <si>
    <t>MP210803M047C30</t>
  </si>
  <si>
    <t>MP210803M047C31</t>
  </si>
  <si>
    <t>MP210803M047C32</t>
  </si>
  <si>
    <t>MP210803M048C01</t>
  </si>
  <si>
    <t>MP210803M048C02</t>
  </si>
  <si>
    <t>MP210803M048C03</t>
  </si>
  <si>
    <t>MP210803M048C04</t>
  </si>
  <si>
    <t>MP210803M048C05</t>
  </si>
  <si>
    <t>MP210803M048C06</t>
  </si>
  <si>
    <t>MP210803M048C07</t>
  </si>
  <si>
    <t>MP210803M048C08</t>
  </si>
  <si>
    <t>MP210803M048C09</t>
  </si>
  <si>
    <t>MP210803M048C10</t>
  </si>
  <si>
    <t>MP210803M048C11</t>
  </si>
  <si>
    <t>MP210803M048C12</t>
  </si>
  <si>
    <t>MP210803M048C13</t>
  </si>
  <si>
    <t>MP210803M048C14</t>
  </si>
  <si>
    <t>MP210803M048C15</t>
  </si>
  <si>
    <t>MP210803M048C16</t>
  </si>
  <si>
    <t>MP210803M048C17</t>
  </si>
  <si>
    <t>MP210803M048C18</t>
  </si>
  <si>
    <t>MP210803M048C19</t>
  </si>
  <si>
    <t>MP210803M048C20</t>
  </si>
  <si>
    <t>MP210803M048C21</t>
  </si>
  <si>
    <t>MP210803M048C22</t>
  </si>
  <si>
    <t>MP210803M048C23</t>
  </si>
  <si>
    <t>MP210803M048C24</t>
  </si>
  <si>
    <t>MP210803M048C25</t>
  </si>
  <si>
    <t>MP210803M048C26</t>
  </si>
  <si>
    <t>MP210803M048C27</t>
  </si>
  <si>
    <t>MP210803M048C28</t>
  </si>
  <si>
    <t>MP210803M048C29</t>
  </si>
  <si>
    <t>MP210803M048C30</t>
  </si>
  <si>
    <t>MP210803M048C31</t>
  </si>
  <si>
    <t>MP210803M048C32</t>
  </si>
  <si>
    <t>vs DAT/CyO</t>
  </si>
  <si>
    <t>Fisher Exact</t>
  </si>
  <si>
    <t>Sig</t>
  </si>
  <si>
    <t>w[*];DA-T/CyO</t>
  </si>
  <si>
    <t>ΔDAT/CyO DD M</t>
  </si>
  <si>
    <t>ΔDAT/CyO RR M</t>
  </si>
  <si>
    <t>ΔDAT/CyO RR F</t>
  </si>
  <si>
    <t>ΔDAT/CyO LD M</t>
  </si>
  <si>
    <t>ΔDAT/CyO LD F</t>
  </si>
  <si>
    <t>ΔDAT/CyO RD M</t>
  </si>
  <si>
    <t>ΔDAT/CyO RD F</t>
  </si>
  <si>
    <t>X</t>
  </si>
  <si>
    <t>ΔLkr DD F</t>
  </si>
  <si>
    <t>ΔDAT/CyO DD F</t>
  </si>
  <si>
    <t>23.98±0.02</t>
  </si>
  <si>
    <t>1.66±0.08</t>
  </si>
  <si>
    <t>1.68±0.08</t>
  </si>
  <si>
    <t>1.82±0.08</t>
  </si>
  <si>
    <t>2.06±0.10</t>
  </si>
  <si>
    <t>1.73±0.12</t>
  </si>
  <si>
    <t>1.81±0.10</t>
  </si>
  <si>
    <t>1.86±0.12</t>
  </si>
  <si>
    <t>1.56±0.10</t>
  </si>
  <si>
    <t>ΔDAT/CyO M</t>
  </si>
  <si>
    <t>ΔDAT/CyO F</t>
  </si>
  <si>
    <t>Fisher</t>
  </si>
  <si>
    <t>MW</t>
  </si>
  <si>
    <t>0.099*</t>
  </si>
  <si>
    <t>MP210809M062C01</t>
  </si>
  <si>
    <t>MP210809M062C02</t>
  </si>
  <si>
    <t>MP210809M062C03</t>
  </si>
  <si>
    <t>MP210809M062C04</t>
  </si>
  <si>
    <t>MP210809M062C05</t>
  </si>
  <si>
    <t>MP210809M062C06</t>
  </si>
  <si>
    <t>MP210809M062C07</t>
  </si>
  <si>
    <t>MP210809M062C08</t>
  </si>
  <si>
    <t>MP210809M062C09</t>
  </si>
  <si>
    <t>MP210809M062C10</t>
  </si>
  <si>
    <t>MP210809M062C11</t>
  </si>
  <si>
    <t>MP210809M062C12</t>
  </si>
  <si>
    <t>MP210809M062C13</t>
  </si>
  <si>
    <t>MP210809M062C14</t>
  </si>
  <si>
    <t>MP210809M062C15</t>
  </si>
  <si>
    <t>MP210809M062C16</t>
  </si>
  <si>
    <t>MP210809M062C17</t>
  </si>
  <si>
    <t>MP210809M062C18</t>
  </si>
  <si>
    <t>MP210809M062C19</t>
  </si>
  <si>
    <t>MP210809M062C20</t>
  </si>
  <si>
    <t>MP210809M062C21</t>
  </si>
  <si>
    <t>MP210809M062C22</t>
  </si>
  <si>
    <t>MP210809M062C23</t>
  </si>
  <si>
    <t>MP210809M062C24</t>
  </si>
  <si>
    <t>MP210809M062C25</t>
  </si>
  <si>
    <t>MP210809M062C26</t>
  </si>
  <si>
    <t>MP210809M062C27</t>
  </si>
  <si>
    <t>MP210809M062C28</t>
  </si>
  <si>
    <t>MP210809M062C29</t>
  </si>
  <si>
    <t>MP210809M062C30</t>
  </si>
  <si>
    <t>MP210809M062C31</t>
  </si>
  <si>
    <t>MP210809M062C32</t>
  </si>
  <si>
    <t>MP210809M063C01</t>
  </si>
  <si>
    <t>MP210809M063C02</t>
  </si>
  <si>
    <t>MP210809M063C03</t>
  </si>
  <si>
    <t>MP210809M063C04</t>
  </si>
  <si>
    <t>MP210809M063C05</t>
  </si>
  <si>
    <t>MP210809M063C06</t>
  </si>
  <si>
    <t>MP210809M063C07</t>
  </si>
  <si>
    <t>MP210809M063C08</t>
  </si>
  <si>
    <t>MP210809M063C09</t>
  </si>
  <si>
    <t>MP210809M063C10</t>
  </si>
  <si>
    <t>MP210809M063C11</t>
  </si>
  <si>
    <t>MP210809M063C12</t>
  </si>
  <si>
    <t>MP210809M063C13</t>
  </si>
  <si>
    <t>MP210809M063C14</t>
  </si>
  <si>
    <t>MP210809M063C15</t>
  </si>
  <si>
    <t>MP210809M063C16</t>
  </si>
  <si>
    <t>MP210809M063C17</t>
  </si>
  <si>
    <t>MP210809M063C18</t>
  </si>
  <si>
    <t>MP210809M063C19</t>
  </si>
  <si>
    <t>MP210809M063C20</t>
  </si>
  <si>
    <t>MP210809M063C21</t>
  </si>
  <si>
    <t>MP210809M063C22</t>
  </si>
  <si>
    <t>MP210809M063C23</t>
  </si>
  <si>
    <t>MP210809M063C24</t>
  </si>
  <si>
    <t>MP210809M063C25</t>
  </si>
  <si>
    <t>MP210809M063C26</t>
  </si>
  <si>
    <t>MP210809M063C27</t>
  </si>
  <si>
    <t>MP210809M063C28</t>
  </si>
  <si>
    <t>MP210809M063C29</t>
  </si>
  <si>
    <t>MP210809M063C30</t>
  </si>
  <si>
    <t>MP210809M063C31</t>
  </si>
  <si>
    <t>MP210809M063C32</t>
  </si>
  <si>
    <t>MP210809M064C01</t>
  </si>
  <si>
    <t>MP210809M064C02</t>
  </si>
  <si>
    <t>MP210809M064C03</t>
  </si>
  <si>
    <t>MP210809M064C04</t>
  </si>
  <si>
    <t>MP210809M064C05</t>
  </si>
  <si>
    <t>MP210809M064C06</t>
  </si>
  <si>
    <t>MP210809M064C07</t>
  </si>
  <si>
    <t>MP210809M064C08</t>
  </si>
  <si>
    <t>MP210809M064C09</t>
  </si>
  <si>
    <t>MP210809M064C10</t>
  </si>
  <si>
    <t>MP210809M064C11</t>
  </si>
  <si>
    <t>MP210809M064C12</t>
  </si>
  <si>
    <t>MP210809M064C13</t>
  </si>
  <si>
    <t>MP210809M064C14</t>
  </si>
  <si>
    <t>MP210809M064C15</t>
  </si>
  <si>
    <t>MP210809M064C16</t>
  </si>
  <si>
    <t>MP210809M064C17</t>
  </si>
  <si>
    <t>MP210809M064C18</t>
  </si>
  <si>
    <t>MP210809M064C19</t>
  </si>
  <si>
    <t>MP210809M064C20</t>
  </si>
  <si>
    <t>MP210809M064C21</t>
  </si>
  <si>
    <t>MP210809M064C22</t>
  </si>
  <si>
    <t>MP210809M064C23</t>
  </si>
  <si>
    <t>MP210809M064C24</t>
  </si>
  <si>
    <t>MP210809M064C25</t>
  </si>
  <si>
    <t>MP210809M064C26</t>
  </si>
  <si>
    <t>MP210809M064C27</t>
  </si>
  <si>
    <t>MP210809M064C28</t>
  </si>
  <si>
    <t>MP210809M064C29</t>
  </si>
  <si>
    <t>MP210809M064C30</t>
  </si>
  <si>
    <t>MP210809M064C31</t>
  </si>
  <si>
    <t>MP210809M064C32</t>
  </si>
  <si>
    <t>MP210809M065C01</t>
  </si>
  <si>
    <t>MP210809M065C02</t>
  </si>
  <si>
    <t>MP210809M065C03</t>
  </si>
  <si>
    <t>MP210809M065C04</t>
  </si>
  <si>
    <t>MP210809M065C05</t>
  </si>
  <si>
    <t>MP210809M065C06</t>
  </si>
  <si>
    <t>MP210809M065C07</t>
  </si>
  <si>
    <t>MP210809M065C08</t>
  </si>
  <si>
    <t>MP210809M065C09</t>
  </si>
  <si>
    <t>MP210809M065C10</t>
  </si>
  <si>
    <t>MP210809M065C11</t>
  </si>
  <si>
    <t>MP210809M065C12</t>
  </si>
  <si>
    <t>MP210809M065C13</t>
  </si>
  <si>
    <t>MP210809M065C14</t>
  </si>
  <si>
    <t>MP210809M065C15</t>
  </si>
  <si>
    <t>MP210809M065C16</t>
  </si>
  <si>
    <t>MP210809M065C17</t>
  </si>
  <si>
    <t>MP210809M065C18</t>
  </si>
  <si>
    <t>MP210809M065C19</t>
  </si>
  <si>
    <t>MP210809M065C20</t>
  </si>
  <si>
    <t>MP210809M065C21</t>
  </si>
  <si>
    <t>MP210809M065C22</t>
  </si>
  <si>
    <t>MP210809M065C23</t>
  </si>
  <si>
    <t>MP210809M065C24</t>
  </si>
  <si>
    <t>MP210809M065C25</t>
  </si>
  <si>
    <t>MP210809M065C26</t>
  </si>
  <si>
    <t>MP210809M065C27</t>
  </si>
  <si>
    <t>MP210809M065C28</t>
  </si>
  <si>
    <t>MP210809M065C29</t>
  </si>
  <si>
    <t>MP210809M065C30</t>
  </si>
  <si>
    <t>MP210809M065C31</t>
  </si>
  <si>
    <t>MP210809M065C32</t>
  </si>
  <si>
    <r>
      <t>23.71</t>
    </r>
    <r>
      <rPr>
        <sz val="11"/>
        <color theme="1"/>
        <rFont val="Calibri"/>
        <family val="2"/>
      </rPr>
      <t>±0.14</t>
    </r>
  </si>
  <si>
    <t>22.75±0.45</t>
  </si>
  <si>
    <t>23.58±0.25</t>
  </si>
  <si>
    <t>24.07±0.07</t>
  </si>
  <si>
    <t>24.18±0.13</t>
  </si>
  <si>
    <t>23.75±0.28</t>
  </si>
  <si>
    <t>23.44±0.29</t>
  </si>
  <si>
    <t>23.05±0.15</t>
  </si>
  <si>
    <t>24.05±0.15</t>
  </si>
  <si>
    <t>24.05±0.04</t>
  </si>
  <si>
    <t>24.12±0.08</t>
  </si>
  <si>
    <t>23.88±0.06</t>
  </si>
  <si>
    <t>23.50±0.19</t>
  </si>
  <si>
    <t>24.04±0.13</t>
  </si>
  <si>
    <t>24.00±0.13</t>
  </si>
  <si>
    <t>24.04±0.04</t>
  </si>
  <si>
    <t>23.50±0.14</t>
  </si>
  <si>
    <t>23.35±0.10</t>
  </si>
  <si>
    <t>24.00±0.10</t>
  </si>
  <si>
    <t>22.05±0.63</t>
  </si>
  <si>
    <t>24.38±1.10</t>
  </si>
  <si>
    <t>23.36±1.23</t>
  </si>
  <si>
    <t>24.03±0.03</t>
  </si>
  <si>
    <t>23.90±0.10</t>
  </si>
  <si>
    <t>24.13±0.60</t>
  </si>
  <si>
    <t>23.69±0.12</t>
  </si>
  <si>
    <t>23.56±0.19</t>
  </si>
  <si>
    <t>24.06±0.15</t>
  </si>
  <si>
    <t>23.92±0.25</t>
  </si>
  <si>
    <t>23.70±0.11</t>
  </si>
  <si>
    <t>24.00±0.36</t>
  </si>
  <si>
    <t>25.25±0.94</t>
  </si>
  <si>
    <t>25.38±1.29</t>
  </si>
  <si>
    <t>23.95±0.08</t>
  </si>
  <si>
    <t>23.68±0.14</t>
  </si>
  <si>
    <t>23.83±0.09</t>
  </si>
  <si>
    <t>23.66±0.10</t>
  </si>
  <si>
    <t>23.84±0.12</t>
  </si>
  <si>
    <t>24.03±0.04</t>
  </si>
  <si>
    <t>24.11±0.06</t>
  </si>
  <si>
    <t>23.38±0.40</t>
  </si>
  <si>
    <t>23.93±0.57</t>
  </si>
  <si>
    <t>22.83±0.58</t>
  </si>
  <si>
    <t>23.47±0.42</t>
  </si>
  <si>
    <t>23.85±0.05</t>
  </si>
  <si>
    <t>24.06±0.08</t>
  </si>
  <si>
    <t>24.04±0.08</t>
  </si>
  <si>
    <t>1.04±0.04</t>
  </si>
  <si>
    <t>0.99±0.03</t>
  </si>
  <si>
    <t>1.70±0.08</t>
  </si>
  <si>
    <t>1.40±0.05</t>
  </si>
  <si>
    <t>1.44±0.07</t>
  </si>
  <si>
    <t>1.25±0.04</t>
  </si>
  <si>
    <r>
      <t>% SR</t>
    </r>
    <r>
      <rPr>
        <b/>
        <sz val="11"/>
        <color theme="1"/>
        <rFont val="Calibri"/>
        <family val="2"/>
      </rPr>
      <t>●</t>
    </r>
    <r>
      <rPr>
        <b/>
        <sz val="11"/>
        <color theme="1"/>
        <rFont val="Calibri"/>
        <family val="2"/>
        <scheme val="minor"/>
      </rPr>
      <t>%WR●%AR</t>
    </r>
  </si>
  <si>
    <t>23.71±0.14</t>
  </si>
  <si>
    <t>0●58●42</t>
  </si>
  <si>
    <t>21●71●7</t>
  </si>
  <si>
    <t>0●15●85</t>
  </si>
  <si>
    <t>0●42●58</t>
  </si>
  <si>
    <t>64●23●14</t>
  </si>
  <si>
    <t>10●90●0</t>
  </si>
  <si>
    <t>36●55●9</t>
  </si>
  <si>
    <t>5●27●68</t>
  </si>
  <si>
    <t>71●19●10</t>
  </si>
  <si>
    <t>50●50●0</t>
  </si>
  <si>
    <t>71●29●0</t>
  </si>
  <si>
    <t>69●31●0</t>
  </si>
  <si>
    <t>73●27●0</t>
  </si>
  <si>
    <t>86●14●0</t>
  </si>
  <si>
    <t>10●60●30</t>
  </si>
  <si>
    <t>82●18●0</t>
  </si>
  <si>
    <t>15●62●23</t>
  </si>
  <si>
    <t>18●50●32</t>
  </si>
  <si>
    <t>67●29●5</t>
  </si>
  <si>
    <t>33●56●11</t>
  </si>
  <si>
    <t>45●27●27</t>
  </si>
  <si>
    <t>89●11●0</t>
  </si>
  <si>
    <t>0●46●54</t>
  </si>
  <si>
    <t>13●75●13</t>
  </si>
  <si>
    <t>71●21●7</t>
  </si>
  <si>
    <t>67●33●0</t>
  </si>
  <si>
    <t>79●14●7</t>
  </si>
  <si>
    <t>93●7●0</t>
  </si>
  <si>
    <t>0.0018**</t>
  </si>
  <si>
    <t>&lt;0.0001****</t>
  </si>
  <si>
    <t>0.0031**</t>
  </si>
  <si>
    <t>0.0246*</t>
  </si>
  <si>
    <t>0.0085**</t>
  </si>
  <si>
    <t>0.0077**</t>
  </si>
  <si>
    <t>0.0006***</t>
  </si>
  <si>
    <t>0.0004***</t>
  </si>
  <si>
    <t>0.0001***</t>
  </si>
  <si>
    <t>0.0134*</t>
  </si>
  <si>
    <t>0.0344*</t>
  </si>
  <si>
    <t>0.0303*</t>
  </si>
  <si>
    <t>0.0382*</t>
  </si>
  <si>
    <t>0.0119*</t>
  </si>
  <si>
    <t>0.0005***</t>
  </si>
  <si>
    <t>0.0403*</t>
  </si>
  <si>
    <t>0.0086**</t>
  </si>
  <si>
    <t>0.0029**</t>
  </si>
  <si>
    <t>0.0003***</t>
  </si>
  <si>
    <t>0.0049**</t>
  </si>
  <si>
    <t>0●33●67</t>
  </si>
  <si>
    <t>21●50●29</t>
  </si>
  <si>
    <t>8●83●8</t>
  </si>
  <si>
    <t>36●43●21</t>
  </si>
  <si>
    <t>4●39●57</t>
  </si>
  <si>
    <t>0●53●47</t>
  </si>
  <si>
    <t>68●25●7</t>
  </si>
  <si>
    <t>47●47●6</t>
  </si>
  <si>
    <t>0.0002***</t>
  </si>
  <si>
    <t>0.0056**</t>
  </si>
  <si>
    <t>0.0118*</t>
  </si>
  <si>
    <t>0.036*</t>
  </si>
  <si>
    <t>0.0115*</t>
  </si>
  <si>
    <t>------</t>
  </si>
  <si>
    <t>MW vs dDA-T/CyO</t>
  </si>
  <si>
    <t>FE vs dDA-T/CyO</t>
  </si>
  <si>
    <t>ΔDh44-R1</t>
  </si>
  <si>
    <t>ΔPdf</t>
  </si>
  <si>
    <t>ΔPdfr</t>
  </si>
  <si>
    <t>ΔLk</t>
  </si>
  <si>
    <t>ΔLkr</t>
  </si>
  <si>
    <t>ΔsNPFR</t>
  </si>
  <si>
    <t>ΔsNPF</t>
  </si>
  <si>
    <t>ΔAstAR1</t>
  </si>
  <si>
    <t>ΔDAT/CyO</t>
  </si>
  <si>
    <t>ΔHug</t>
  </si>
  <si>
    <t>w[*];;ΔAstA</t>
  </si>
  <si>
    <t>MP210906M042C01</t>
  </si>
  <si>
    <t>MP210906M042C02</t>
  </si>
  <si>
    <t>MP210906M042C03</t>
  </si>
  <si>
    <t>MP210906M042C04</t>
  </si>
  <si>
    <t>MP210906M042C05</t>
  </si>
  <si>
    <t>MP210906M042C06</t>
  </si>
  <si>
    <t>MP210906M042C07</t>
  </si>
  <si>
    <t>MP210906M042C08</t>
  </si>
  <si>
    <t>MP210906M042C09</t>
  </si>
  <si>
    <t>MP210906M042C10</t>
  </si>
  <si>
    <t>MP210906M042C11</t>
  </si>
  <si>
    <t>MP210906M042C12</t>
  </si>
  <si>
    <t>MP210906M042C13</t>
  </si>
  <si>
    <t>MP210906M042C14</t>
  </si>
  <si>
    <t>MP210906M042C15</t>
  </si>
  <si>
    <t>MP210906M042C16</t>
  </si>
  <si>
    <t>MP210906M042C17</t>
  </si>
  <si>
    <t>MP210906M042C18</t>
  </si>
  <si>
    <t>MP210906M042C19</t>
  </si>
  <si>
    <t>MP210906M042C20</t>
  </si>
  <si>
    <t>MP210906M042C21</t>
  </si>
  <si>
    <t>MP210906M042C22</t>
  </si>
  <si>
    <t>MP210906M042C23</t>
  </si>
  <si>
    <t>MP210906M042C24</t>
  </si>
  <si>
    <t>MP210906M042C25</t>
  </si>
  <si>
    <t>MP210906M042C26</t>
  </si>
  <si>
    <t>MP210906M042C27</t>
  </si>
  <si>
    <t>MP210906M042C28</t>
  </si>
  <si>
    <t>MP210906M042C29</t>
  </si>
  <si>
    <t>MP210906M042C30</t>
  </si>
  <si>
    <t>MP210906M042C31</t>
  </si>
  <si>
    <t>MP210906M042C32</t>
  </si>
  <si>
    <t>MP210906aM042C01</t>
  </si>
  <si>
    <t>MP210906aM042C02</t>
  </si>
  <si>
    <t>MP210906aM042C03</t>
  </si>
  <si>
    <t>MP210906aM042C04</t>
  </si>
  <si>
    <t>MP210906aM042C05</t>
  </si>
  <si>
    <t>MP210906aM042C06</t>
  </si>
  <si>
    <t>MP210906aM042C07</t>
  </si>
  <si>
    <t>MP210906aM042C08</t>
  </si>
  <si>
    <t>MP210906aM042C09</t>
  </si>
  <si>
    <t>MP210906aM042C10</t>
  </si>
  <si>
    <t>MP210906aM042C11</t>
  </si>
  <si>
    <t>MP210906aM042C12</t>
  </si>
  <si>
    <t>MP210906aM042C13</t>
  </si>
  <si>
    <t>MP210906aM042C14</t>
  </si>
  <si>
    <t>MP210906aM042C15</t>
  </si>
  <si>
    <t>MP210906aM042C16</t>
  </si>
  <si>
    <t>MP210906aM042C17</t>
  </si>
  <si>
    <t>MP210906aM042C18</t>
  </si>
  <si>
    <t>MP210906aM042C19</t>
  </si>
  <si>
    <t>MP210906aM042C20</t>
  </si>
  <si>
    <t>MP210906aM042C21</t>
  </si>
  <si>
    <t>MP210906aM042C22</t>
  </si>
  <si>
    <t>MP210906aM042C23</t>
  </si>
  <si>
    <t>MP210906aM042C24</t>
  </si>
  <si>
    <t>MP210906aM042C25</t>
  </si>
  <si>
    <t>MP210906aM042C26</t>
  </si>
  <si>
    <t>MP210906aM042C27</t>
  </si>
  <si>
    <t>MP210906aM042C28</t>
  </si>
  <si>
    <t>MP210906aM042C29</t>
  </si>
  <si>
    <t>MP210906aM042C30</t>
  </si>
  <si>
    <t>MP210906aM042C31</t>
  </si>
  <si>
    <t>MP210906aM042C32</t>
  </si>
  <si>
    <t>MP210906aM043C01</t>
  </si>
  <si>
    <t>MP210906aM043C02</t>
  </si>
  <si>
    <t>MP210906aM043C03</t>
  </si>
  <si>
    <t>MP210906aM043C04</t>
  </si>
  <si>
    <t>MP210906aM043C05</t>
  </si>
  <si>
    <t>MP210906aM043C06</t>
  </si>
  <si>
    <t>MP210906aM043C07</t>
  </si>
  <si>
    <t>MP210906aM043C08</t>
  </si>
  <si>
    <t>MP210906aM043C09</t>
  </si>
  <si>
    <t>MP210906aM043C10</t>
  </si>
  <si>
    <t>MP210906aM043C11</t>
  </si>
  <si>
    <t>MP210906aM043C12</t>
  </si>
  <si>
    <t>MP210906aM043C13</t>
  </si>
  <si>
    <t>MP210906aM043C14</t>
  </si>
  <si>
    <t>MP210906aM043C15</t>
  </si>
  <si>
    <t>MP210906aM043C16</t>
  </si>
  <si>
    <t>MP210906aM043C17</t>
  </si>
  <si>
    <t>MP210906aM043C18</t>
  </si>
  <si>
    <t>MP210906aM043C19</t>
  </si>
  <si>
    <t>MP210906aM043C20</t>
  </si>
  <si>
    <t>MP210906aM043C21</t>
  </si>
  <si>
    <t>MP210906aM043C22</t>
  </si>
  <si>
    <t>MP210906aM043C23</t>
  </si>
  <si>
    <t>MP210906aM043C24</t>
  </si>
  <si>
    <t>MP210906aM043C25</t>
  </si>
  <si>
    <t>MP210906aM043C26</t>
  </si>
  <si>
    <t>MP210906aM043C27</t>
  </si>
  <si>
    <t>MP210906aM043C28</t>
  </si>
  <si>
    <t>MP210906aM043C29</t>
  </si>
  <si>
    <t>MP210906aM043C30</t>
  </si>
  <si>
    <t>MP210906aM043C31</t>
  </si>
  <si>
    <t>MP210906aM043C32</t>
  </si>
  <si>
    <t>NaN</t>
  </si>
  <si>
    <t>MP210906cM097C01</t>
  </si>
  <si>
    <t>MP210906cM097C02</t>
  </si>
  <si>
    <t>MP210906cM097C03</t>
  </si>
  <si>
    <t>MP210906cM097C04</t>
  </si>
  <si>
    <t>MP210906cM097C05</t>
  </si>
  <si>
    <t>MP210906cM097C06</t>
  </si>
  <si>
    <t>MP210906cM097C07</t>
  </si>
  <si>
    <t>MP210906cM097C08</t>
  </si>
  <si>
    <t>MP210906cM097C09</t>
  </si>
  <si>
    <t>MP210906cM097C10</t>
  </si>
  <si>
    <t>MP210906cM097C11</t>
  </si>
  <si>
    <t>MP210906cM097C12</t>
  </si>
  <si>
    <t>MP210906cM097C13</t>
  </si>
  <si>
    <t>MP210906cM097C14</t>
  </si>
  <si>
    <t>MP210906cM097C15</t>
  </si>
  <si>
    <t>MP210906cM097C16</t>
  </si>
  <si>
    <t>MP210906cM097C17</t>
  </si>
  <si>
    <t>MP210906cM097C18</t>
  </si>
  <si>
    <t>MP210906cM097C19</t>
  </si>
  <si>
    <t>MP210906cM097C20</t>
  </si>
  <si>
    <t>MP210906cM097C21</t>
  </si>
  <si>
    <t>MP210906cM097C22</t>
  </si>
  <si>
    <t>MP210906cM097C23</t>
  </si>
  <si>
    <t>MP210906cM097C24</t>
  </si>
  <si>
    <t>MP210906cM097C25</t>
  </si>
  <si>
    <t>MP210906cM097C26</t>
  </si>
  <si>
    <t>MP210906cM097C27</t>
  </si>
  <si>
    <t>MP210906cM097C28</t>
  </si>
  <si>
    <t>MP210906cM097C29</t>
  </si>
  <si>
    <t>MP210906cM097C30</t>
  </si>
  <si>
    <t>MP210906cM097C31</t>
  </si>
  <si>
    <t>MP210906cM097C32</t>
  </si>
  <si>
    <t>MP210906cM098C01</t>
  </si>
  <si>
    <t>MP210906cM098C02</t>
  </si>
  <si>
    <t>MP210906cM098C03</t>
  </si>
  <si>
    <t>MP210906cM098C04</t>
  </si>
  <si>
    <t>MP210906cM098C05</t>
  </si>
  <si>
    <t>MP210906cM098C06</t>
  </si>
  <si>
    <t>MP210906cM098C07</t>
  </si>
  <si>
    <t>MP210906cM098C08</t>
  </si>
  <si>
    <t>MP210906cM098C09</t>
  </si>
  <si>
    <t>MP210906cM098C10</t>
  </si>
  <si>
    <t>MP210906cM098C11</t>
  </si>
  <si>
    <t>MP210906cM098C12</t>
  </si>
  <si>
    <t>MP210906cM098C13</t>
  </si>
  <si>
    <t>MP210906cM098C14</t>
  </si>
  <si>
    <t>MP210906cM098C15</t>
  </si>
  <si>
    <t>MP210906cM098C16</t>
  </si>
  <si>
    <t>MP210906cM098C17</t>
  </si>
  <si>
    <t>MP210906cM098C18</t>
  </si>
  <si>
    <t>MP210906cM098C19</t>
  </si>
  <si>
    <t>MP210906cM098C20</t>
  </si>
  <si>
    <t>MP210906cM098C21</t>
  </si>
  <si>
    <t>MP210906cM098C22</t>
  </si>
  <si>
    <t>MP210906cM098C23</t>
  </si>
  <si>
    <t>MP210906cM098C24</t>
  </si>
  <si>
    <t>MP210906cM098C25</t>
  </si>
  <si>
    <t>MP210906cM098C26</t>
  </si>
  <si>
    <t>MP210906cM098C27</t>
  </si>
  <si>
    <t>MP210906cM098C28</t>
  </si>
  <si>
    <t>MP210906cM098C29</t>
  </si>
  <si>
    <t>MP210906cM098C30</t>
  </si>
  <si>
    <t>MP210906cM098C31</t>
  </si>
  <si>
    <t>MP210906cM098C32</t>
  </si>
  <si>
    <t>MP210906cM099C01</t>
  </si>
  <si>
    <t>MP210906cM099C02</t>
  </si>
  <si>
    <t>MP210906cM099C03</t>
  </si>
  <si>
    <t>MP210906cM099C04</t>
  </si>
  <si>
    <t>MP210906cM099C05</t>
  </si>
  <si>
    <t>MP210906cM099C06</t>
  </si>
  <si>
    <t>MP210906cM099C07</t>
  </si>
  <si>
    <t>MP210906cM099C08</t>
  </si>
  <si>
    <t>MP210906cM099C09</t>
  </si>
  <si>
    <t>MP210906cM099C10</t>
  </si>
  <si>
    <t>MP210906cM099C11</t>
  </si>
  <si>
    <t>MP210906cM099C12</t>
  </si>
  <si>
    <t>MP210906cM099C13</t>
  </si>
  <si>
    <t>MP210906cM099C14</t>
  </si>
  <si>
    <t>MP210906cM099C15</t>
  </si>
  <si>
    <t>MP210906cM099C16</t>
  </si>
  <si>
    <t>MP210906cM099C17</t>
  </si>
  <si>
    <t>MP210906cM099C18</t>
  </si>
  <si>
    <t>MP210906cM099C19</t>
  </si>
  <si>
    <t>MP210906cM099C20</t>
  </si>
  <si>
    <t>MP210906cM099C21</t>
  </si>
  <si>
    <t>MP210906cM099C22</t>
  </si>
  <si>
    <t>MP210906cM099C23</t>
  </si>
  <si>
    <t>MP210906cM099C24</t>
  </si>
  <si>
    <t>MP210906cM099C25</t>
  </si>
  <si>
    <t>MP210906cM099C26</t>
  </si>
  <si>
    <t>MP210906cM099C27</t>
  </si>
  <si>
    <t>MP210906cM099C28</t>
  </si>
  <si>
    <t>MP210906cM099C29</t>
  </si>
  <si>
    <t>MP210906cM099C30</t>
  </si>
  <si>
    <t>MP210906cM099C31</t>
  </si>
  <si>
    <t>MP210906cM099C32</t>
  </si>
  <si>
    <t>MP210906cM100C01</t>
  </si>
  <si>
    <t>MP210906cM100C02</t>
  </si>
  <si>
    <t>MP210906cM100C03</t>
  </si>
  <si>
    <t>MP210906cM100C04</t>
  </si>
  <si>
    <t>MP210906cM100C05</t>
  </si>
  <si>
    <t>MP210906cM100C06</t>
  </si>
  <si>
    <t>MP210906cM100C07</t>
  </si>
  <si>
    <t>MP210906cM100C08</t>
  </si>
  <si>
    <t>MP210906cM100C09</t>
  </si>
  <si>
    <t>MP210906cM100C10</t>
  </si>
  <si>
    <t>MP210906cM100C11</t>
  </si>
  <si>
    <t>MP210906cM100C12</t>
  </si>
  <si>
    <t>MP210906cM100C13</t>
  </si>
  <si>
    <t>MP210906cM100C14</t>
  </si>
  <si>
    <t>MP210906cM100C15</t>
  </si>
  <si>
    <t>MP210906cM100C16</t>
  </si>
  <si>
    <t>MP210906cM100C17</t>
  </si>
  <si>
    <t>MP210906cM100C18</t>
  </si>
  <si>
    <t>MP210906cM100C19</t>
  </si>
  <si>
    <t>MP210906cM100C20</t>
  </si>
  <si>
    <t>MP210906cM100C21</t>
  </si>
  <si>
    <t>MP210906cM100C22</t>
  </si>
  <si>
    <t>MP210906cM100C23</t>
  </si>
  <si>
    <t>MP210906cM100C24</t>
  </si>
  <si>
    <t>MP210906cM100C25</t>
  </si>
  <si>
    <t>MP210906cM100C26</t>
  </si>
  <si>
    <t>MP210906cM100C27</t>
  </si>
  <si>
    <t>MP210906cM100C28</t>
  </si>
  <si>
    <t>MP210906cM100C29</t>
  </si>
  <si>
    <t>MP210906cM100C30</t>
  </si>
  <si>
    <t>MP210906cM100C31</t>
  </si>
  <si>
    <t>MP210906cM100C32</t>
  </si>
  <si>
    <t>y[1]w[*];attP40</t>
  </si>
  <si>
    <t>MP220201aM005C01</t>
  </si>
  <si>
    <t>MP220201aM005C02</t>
  </si>
  <si>
    <t>MP220201aM005C03</t>
  </si>
  <si>
    <t>MP220201aM005C04</t>
  </si>
  <si>
    <t>MP220201aM005C05</t>
  </si>
  <si>
    <t>MP220201aM005C06</t>
  </si>
  <si>
    <t>MP220201aM005C07</t>
  </si>
  <si>
    <t>MP220201aM005C08</t>
  </si>
  <si>
    <t>MP220201aM005C09</t>
  </si>
  <si>
    <t>MP220201aM005C10</t>
  </si>
  <si>
    <t>MP220201aM005C11</t>
  </si>
  <si>
    <t>MP220201aM005C12</t>
  </si>
  <si>
    <t>MP220201aM005C13</t>
  </si>
  <si>
    <t>MP220201aM005C14</t>
  </si>
  <si>
    <t>MP220201aM005C15</t>
  </si>
  <si>
    <t>MP220201aM005C16</t>
  </si>
  <si>
    <t>MP220201aM005C17</t>
  </si>
  <si>
    <t>MP220201aM005C18</t>
  </si>
  <si>
    <t>MP220201aM005C19</t>
  </si>
  <si>
    <t>MP220201aM005C20</t>
  </si>
  <si>
    <t>MP220201aM005C21</t>
  </si>
  <si>
    <t>MP220201aM005C22</t>
  </si>
  <si>
    <t>MP220201aM005C23</t>
  </si>
  <si>
    <t>MP220201aM005C24</t>
  </si>
  <si>
    <t>MP220201aM005C25</t>
  </si>
  <si>
    <t>MP220201aM005C26</t>
  </si>
  <si>
    <t>MP220201aM005C27</t>
  </si>
  <si>
    <t>MP220201aM005C28</t>
  </si>
  <si>
    <t>MP220201aM005C29</t>
  </si>
  <si>
    <t>MP220201aM005C30</t>
  </si>
  <si>
    <t>MP220201aM005C31</t>
  </si>
  <si>
    <t>MP220201aM005C32</t>
  </si>
  <si>
    <t>MP220201aM009C01</t>
  </si>
  <si>
    <t>MP220201aM009C02</t>
  </si>
  <si>
    <t>MP220201aM009C03</t>
  </si>
  <si>
    <t>MP220201aM009C04</t>
  </si>
  <si>
    <t>MP220201aM009C05</t>
  </si>
  <si>
    <t>MP220201aM009C06</t>
  </si>
  <si>
    <t>MP220201aM009C07</t>
  </si>
  <si>
    <t>MP220201aM009C08</t>
  </si>
  <si>
    <t>MP220201aM009C09</t>
  </si>
  <si>
    <t>MP220201aM009C10</t>
  </si>
  <si>
    <t>MP220201aM009C11</t>
  </si>
  <si>
    <t>MP220201aM009C12</t>
  </si>
  <si>
    <t>MP220201aM009C13</t>
  </si>
  <si>
    <t>MP220201aM009C14</t>
  </si>
  <si>
    <t>MP220201aM009C15</t>
  </si>
  <si>
    <t>MP220201aM009C16</t>
  </si>
  <si>
    <t>MP220201aM009C17</t>
  </si>
  <si>
    <t>MP220201aM009C18</t>
  </si>
  <si>
    <t>MP220201aM009C19</t>
  </si>
  <si>
    <t>MP220201aM009C20</t>
  </si>
  <si>
    <t>MP220201aM009C21</t>
  </si>
  <si>
    <t>MP220201aM009C22</t>
  </si>
  <si>
    <t>MP220201aM009C23</t>
  </si>
  <si>
    <t>MP220201aM009C24</t>
  </si>
  <si>
    <t>MP220201aM009C25</t>
  </si>
  <si>
    <t>MP220201aM009C26</t>
  </si>
  <si>
    <t>MP220201aM009C27</t>
  </si>
  <si>
    <t>MP220201aM009C28</t>
  </si>
  <si>
    <t>MP220201aM009C29</t>
  </si>
  <si>
    <t>MP220201aM009C30</t>
  </si>
  <si>
    <t>MP220201aM009C31</t>
  </si>
  <si>
    <t>MP220201aM009C32</t>
  </si>
  <si>
    <t>MP220201aM012C01</t>
  </si>
  <si>
    <t>MP220201aM012C02</t>
  </si>
  <si>
    <t>MP220201aM012C03</t>
  </si>
  <si>
    <t>MP220201aM012C04</t>
  </si>
  <si>
    <t>MP220201aM012C05</t>
  </si>
  <si>
    <t>MP220201aM012C06</t>
  </si>
  <si>
    <t>MP220201aM012C07</t>
  </si>
  <si>
    <t>MP220201aM012C08</t>
  </si>
  <si>
    <t>MP220201aM012C09</t>
  </si>
  <si>
    <t>MP220201aM012C10</t>
  </si>
  <si>
    <t>MP220201aM012C11</t>
  </si>
  <si>
    <t>MP220201aM012C12</t>
  </si>
  <si>
    <t>MP220201aM012C13</t>
  </si>
  <si>
    <t>MP220201aM012C14</t>
  </si>
  <si>
    <t>MP220201aM012C15</t>
  </si>
  <si>
    <t>MP220201aM012C16</t>
  </si>
  <si>
    <t>MP220201aM012C17</t>
  </si>
  <si>
    <t>MP220201aM012C18</t>
  </si>
  <si>
    <t>MP220201aM012C19</t>
  </si>
  <si>
    <t>MP220201aM012C20</t>
  </si>
  <si>
    <t>MP220201aM012C21</t>
  </si>
  <si>
    <t>MP220201aM012C22</t>
  </si>
  <si>
    <t>MP220201aM012C23</t>
  </si>
  <si>
    <t>MP220201aM012C24</t>
  </si>
  <si>
    <t>MP220201aM012C25</t>
  </si>
  <si>
    <t>MP220201aM012C26</t>
  </si>
  <si>
    <t>MP220201aM012C27</t>
  </si>
  <si>
    <t>MP220201aM012C28</t>
  </si>
  <si>
    <t>MP220201aM012C29</t>
  </si>
  <si>
    <t>MP220201aM012C30</t>
  </si>
  <si>
    <t>MP220201aM012C31</t>
  </si>
  <si>
    <t>MP220201aM012C32</t>
  </si>
  <si>
    <t>MP220201aM024C01</t>
  </si>
  <si>
    <t>MP220201aM024C02</t>
  </si>
  <si>
    <t>MP220201aM024C03</t>
  </si>
  <si>
    <t>MP220201aM024C04</t>
  </si>
  <si>
    <t>MP220201aM024C05</t>
  </si>
  <si>
    <t>MP220201aM024C06</t>
  </si>
  <si>
    <t>MP220201aM024C07</t>
  </si>
  <si>
    <t>MP220201aM024C08</t>
  </si>
  <si>
    <t>MP220201aM024C09</t>
  </si>
  <si>
    <t>MP220201aM024C10</t>
  </si>
  <si>
    <t>MP220201aM024C11</t>
  </si>
  <si>
    <t>MP220201aM024C12</t>
  </si>
  <si>
    <t>MP220201aM024C13</t>
  </si>
  <si>
    <t>MP220201aM024C14</t>
  </si>
  <si>
    <t>MP220201aM024C15</t>
  </si>
  <si>
    <t>MP220201aM024C16</t>
  </si>
  <si>
    <t>MP220201aM024C17</t>
  </si>
  <si>
    <t>MP220201aM024C18</t>
  </si>
  <si>
    <t>MP220201aM024C19</t>
  </si>
  <si>
    <t>MP220201aM024C20</t>
  </si>
  <si>
    <t>MP220201aM024C21</t>
  </si>
  <si>
    <t>MP220201aM024C22</t>
  </si>
  <si>
    <t>MP220201aM024C23</t>
  </si>
  <si>
    <t>MP220201aM024C24</t>
  </si>
  <si>
    <t>MP220201aM024C25</t>
  </si>
  <si>
    <t>MP220201aM024C26</t>
  </si>
  <si>
    <t>MP220201aM024C27</t>
  </si>
  <si>
    <t>MP220201aM024C28</t>
  </si>
  <si>
    <t>MP220201aM024C29</t>
  </si>
  <si>
    <t>MP220201aM024C30</t>
  </si>
  <si>
    <t>MP220201aM024C31</t>
  </si>
  <si>
    <t>MP220201aM024C32</t>
  </si>
  <si>
    <t>attP40 CONTROL</t>
  </si>
  <si>
    <t>attP40</t>
  </si>
  <si>
    <t>a</t>
  </si>
  <si>
    <t>b</t>
  </si>
  <si>
    <t>ab</t>
  </si>
  <si>
    <t>c</t>
  </si>
  <si>
    <t>bc</t>
  </si>
  <si>
    <t>abc</t>
  </si>
  <si>
    <t>w[*];ΔsNPF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</si>
</sst>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0" xfId="0" applyAlignment="1">
      <alignment horizontal="right"/>
    </xf>
    <xf numFmtId="0" fontId="3" fillId="0" borderId="0" xfId="0" applyFont="1"/>
    <xf numFmtId="11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Font="1"/>
    <xf numFmtId="11" fontId="0" fillId="0" borderId="0" xfId="0" applyNumberFormat="1" applyFont="1"/>
    <xf numFmtId="0" fontId="0" fillId="4" borderId="0" xfId="0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0" fillId="0" borderId="4" xfId="0" applyBorder="1"/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8"/>
  <sheetViews>
    <sheetView topLeftCell="L1" zoomScale="70" zoomScaleNormal="70" workbookViewId="0">
      <selection activeCell="B3" sqref="B3"/>
    </sheetView>
  </sheetViews>
  <sheetFormatPr defaultRowHeight="15" x14ac:dyDescent="0.25"/>
  <cols>
    <col min="1" max="1" width="19.140625" bestFit="1" customWidth="1"/>
    <col min="2" max="2" width="14.140625" bestFit="1" customWidth="1"/>
    <col min="3" max="3" width="7.5703125" bestFit="1" customWidth="1"/>
    <col min="17" max="17" width="19.140625" bestFit="1" customWidth="1"/>
    <col min="18" max="18" width="14.140625" bestFit="1" customWidth="1"/>
    <col min="19" max="19" width="7.5703125" bestFit="1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471</v>
      </c>
      <c r="M1" t="s">
        <v>472</v>
      </c>
      <c r="N1" t="s">
        <v>473</v>
      </c>
      <c r="Q1" t="s">
        <v>0</v>
      </c>
      <c r="R1" t="s">
        <v>1</v>
      </c>
      <c r="S1" t="s">
        <v>2</v>
      </c>
      <c r="T1" t="s">
        <v>3</v>
      </c>
      <c r="U1" t="s">
        <v>4</v>
      </c>
      <c r="V1" t="s">
        <v>5</v>
      </c>
      <c r="W1" t="s">
        <v>6</v>
      </c>
      <c r="X1" t="s">
        <v>7</v>
      </c>
      <c r="Y1" t="s">
        <v>8</v>
      </c>
      <c r="Z1" t="s">
        <v>9</v>
      </c>
      <c r="AA1" t="s">
        <v>10</v>
      </c>
    </row>
    <row r="2" spans="1:27" x14ac:dyDescent="0.25">
      <c r="A2" t="s">
        <v>408</v>
      </c>
      <c r="B2" s="1" t="s">
        <v>470</v>
      </c>
      <c r="C2" t="s">
        <v>76</v>
      </c>
      <c r="D2" t="s">
        <v>80</v>
      </c>
      <c r="E2">
        <v>23.5</v>
      </c>
      <c r="F2">
        <v>74.08</v>
      </c>
      <c r="G2">
        <v>72.459999999999994</v>
      </c>
      <c r="H2">
        <f t="shared" ref="H2:H33" si="0">F2/G2</f>
        <v>1.0223571625724539</v>
      </c>
      <c r="I2">
        <v>23</v>
      </c>
      <c r="J2">
        <v>55.78</v>
      </c>
      <c r="K2">
        <v>71.22</v>
      </c>
      <c r="L2" s="4">
        <f t="shared" ref="L2:L34" si="1">IF(H2&gt;1.5,1,0)</f>
        <v>0</v>
      </c>
      <c r="M2" s="4">
        <f t="shared" ref="M2:M34" si="2">IF((AND(H2&gt;1,H2&lt;1.5)),1,0)</f>
        <v>1</v>
      </c>
      <c r="N2" s="4">
        <f t="shared" ref="N2:N34" si="3">IF(H2&lt;1,1,0)</f>
        <v>0</v>
      </c>
      <c r="Q2" t="s">
        <v>408</v>
      </c>
      <c r="R2" s="1" t="s">
        <v>470</v>
      </c>
      <c r="S2" t="s">
        <v>76</v>
      </c>
      <c r="T2" t="s">
        <v>78</v>
      </c>
      <c r="U2">
        <v>24</v>
      </c>
      <c r="V2">
        <v>85.36</v>
      </c>
      <c r="W2">
        <v>73.7</v>
      </c>
      <c r="X2">
        <f t="shared" ref="X2:X33" si="4">V2/W2</f>
        <v>1.1582089552238806</v>
      </c>
      <c r="Y2">
        <v>23.5</v>
      </c>
      <c r="Z2">
        <v>44.95</v>
      </c>
      <c r="AA2">
        <v>72.459999999999994</v>
      </c>
    </row>
    <row r="3" spans="1:27" x14ac:dyDescent="0.25">
      <c r="A3" t="s">
        <v>415</v>
      </c>
      <c r="B3" s="1" t="s">
        <v>470</v>
      </c>
      <c r="C3" t="s">
        <v>76</v>
      </c>
      <c r="D3" t="s">
        <v>80</v>
      </c>
      <c r="E3">
        <v>24</v>
      </c>
      <c r="F3">
        <v>105.61</v>
      </c>
      <c r="G3">
        <v>73.7</v>
      </c>
      <c r="H3">
        <f t="shared" si="0"/>
        <v>1.4329715061058343</v>
      </c>
      <c r="I3">
        <v>35</v>
      </c>
      <c r="J3">
        <v>118.41</v>
      </c>
      <c r="K3">
        <v>100.44</v>
      </c>
      <c r="L3" s="4">
        <f t="shared" si="1"/>
        <v>0</v>
      </c>
      <c r="M3" s="4">
        <f t="shared" si="2"/>
        <v>1</v>
      </c>
      <c r="N3" s="4">
        <f t="shared" si="3"/>
        <v>0</v>
      </c>
      <c r="Q3" t="s">
        <v>415</v>
      </c>
      <c r="R3" s="1" t="s">
        <v>470</v>
      </c>
      <c r="S3" t="s">
        <v>76</v>
      </c>
      <c r="T3" t="s">
        <v>78</v>
      </c>
      <c r="U3">
        <v>24</v>
      </c>
      <c r="V3">
        <v>137.11000000000001</v>
      </c>
      <c r="W3">
        <v>73.7</v>
      </c>
      <c r="X3">
        <f t="shared" si="4"/>
        <v>1.8603799185888739</v>
      </c>
      <c r="Y3">
        <v>23</v>
      </c>
      <c r="Z3">
        <v>53.83</v>
      </c>
      <c r="AA3">
        <v>71.22</v>
      </c>
    </row>
    <row r="4" spans="1:27" x14ac:dyDescent="0.25">
      <c r="A4" t="s">
        <v>416</v>
      </c>
      <c r="B4" s="1" t="s">
        <v>470</v>
      </c>
      <c r="C4" t="s">
        <v>76</v>
      </c>
      <c r="D4" t="s">
        <v>80</v>
      </c>
      <c r="E4">
        <v>23</v>
      </c>
      <c r="F4">
        <v>99.45</v>
      </c>
      <c r="G4">
        <v>71.22</v>
      </c>
      <c r="H4">
        <f t="shared" si="0"/>
        <v>1.3963774220724516</v>
      </c>
      <c r="I4">
        <v>22.5</v>
      </c>
      <c r="J4">
        <v>62.91</v>
      </c>
      <c r="K4">
        <v>69.97</v>
      </c>
      <c r="L4" s="4">
        <f t="shared" si="1"/>
        <v>0</v>
      </c>
      <c r="M4" s="4">
        <f t="shared" si="2"/>
        <v>1</v>
      </c>
      <c r="N4" s="4">
        <f t="shared" si="3"/>
        <v>0</v>
      </c>
      <c r="Q4" t="s">
        <v>416</v>
      </c>
      <c r="R4" s="1" t="s">
        <v>470</v>
      </c>
      <c r="S4" t="s">
        <v>76</v>
      </c>
      <c r="T4" t="s">
        <v>78</v>
      </c>
      <c r="U4">
        <v>24</v>
      </c>
      <c r="V4">
        <v>163.51</v>
      </c>
      <c r="W4">
        <v>73.7</v>
      </c>
      <c r="X4">
        <f t="shared" si="4"/>
        <v>2.2185888738127542</v>
      </c>
      <c r="Y4">
        <v>18</v>
      </c>
      <c r="Z4">
        <v>62.7</v>
      </c>
      <c r="AA4">
        <v>58.64</v>
      </c>
    </row>
    <row r="5" spans="1:27" x14ac:dyDescent="0.25">
      <c r="A5" t="s">
        <v>417</v>
      </c>
      <c r="B5" s="1" t="s">
        <v>470</v>
      </c>
      <c r="C5" t="s">
        <v>76</v>
      </c>
      <c r="D5" t="s">
        <v>80</v>
      </c>
      <c r="E5">
        <v>24</v>
      </c>
      <c r="F5">
        <v>96.7</v>
      </c>
      <c r="G5">
        <v>73.7</v>
      </c>
      <c r="H5">
        <f t="shared" si="0"/>
        <v>1.3120759837177747</v>
      </c>
      <c r="I5">
        <v>22.5</v>
      </c>
      <c r="J5">
        <v>58.28</v>
      </c>
      <c r="K5">
        <v>69.97</v>
      </c>
      <c r="L5" s="4">
        <f t="shared" si="1"/>
        <v>0</v>
      </c>
      <c r="M5" s="4">
        <f t="shared" si="2"/>
        <v>1</v>
      </c>
      <c r="N5" s="4">
        <f t="shared" si="3"/>
        <v>0</v>
      </c>
      <c r="Q5" t="s">
        <v>417</v>
      </c>
      <c r="R5" s="1" t="s">
        <v>470</v>
      </c>
      <c r="S5" t="s">
        <v>76</v>
      </c>
      <c r="T5" t="s">
        <v>78</v>
      </c>
      <c r="U5">
        <v>24</v>
      </c>
      <c r="V5">
        <v>97.65</v>
      </c>
      <c r="W5">
        <v>73.7</v>
      </c>
      <c r="X5">
        <f t="shared" si="4"/>
        <v>1.324966078697422</v>
      </c>
      <c r="Y5">
        <v>23.5</v>
      </c>
      <c r="Z5">
        <v>63.7</v>
      </c>
      <c r="AA5">
        <v>72.459999999999994</v>
      </c>
    </row>
    <row r="6" spans="1:27" x14ac:dyDescent="0.25">
      <c r="A6" t="s">
        <v>419</v>
      </c>
      <c r="B6" s="1" t="s">
        <v>470</v>
      </c>
      <c r="C6" t="s">
        <v>76</v>
      </c>
      <c r="D6" t="s">
        <v>80</v>
      </c>
      <c r="E6">
        <v>23.5</v>
      </c>
      <c r="F6">
        <v>74</v>
      </c>
      <c r="G6">
        <v>72.459999999999994</v>
      </c>
      <c r="H6">
        <f t="shared" si="0"/>
        <v>1.0212531051614684</v>
      </c>
      <c r="I6">
        <v>23</v>
      </c>
      <c r="J6">
        <v>68.33</v>
      </c>
      <c r="K6">
        <v>71.22</v>
      </c>
      <c r="L6" s="4">
        <f t="shared" si="1"/>
        <v>0</v>
      </c>
      <c r="M6" s="4">
        <f t="shared" si="2"/>
        <v>1</v>
      </c>
      <c r="N6" s="4">
        <f t="shared" si="3"/>
        <v>0</v>
      </c>
      <c r="Q6" t="s">
        <v>419</v>
      </c>
      <c r="R6" s="1" t="s">
        <v>470</v>
      </c>
      <c r="S6" t="s">
        <v>76</v>
      </c>
      <c r="T6" t="s">
        <v>78</v>
      </c>
      <c r="U6">
        <v>24</v>
      </c>
      <c r="V6">
        <v>106.47</v>
      </c>
      <c r="W6">
        <v>73.7</v>
      </c>
      <c r="X6">
        <f t="shared" si="4"/>
        <v>1.4446404341926729</v>
      </c>
      <c r="Y6">
        <v>23.5</v>
      </c>
      <c r="Z6">
        <v>71.64</v>
      </c>
      <c r="AA6">
        <v>72.459999999999994</v>
      </c>
    </row>
    <row r="7" spans="1:27" x14ac:dyDescent="0.25">
      <c r="A7" t="s">
        <v>420</v>
      </c>
      <c r="B7" s="1" t="s">
        <v>470</v>
      </c>
      <c r="C7" t="s">
        <v>76</v>
      </c>
      <c r="D7" t="s">
        <v>80</v>
      </c>
      <c r="E7">
        <v>24</v>
      </c>
      <c r="F7">
        <v>89.76</v>
      </c>
      <c r="G7">
        <v>73.7</v>
      </c>
      <c r="H7">
        <f t="shared" si="0"/>
        <v>1.2179104477611939</v>
      </c>
      <c r="I7">
        <v>22</v>
      </c>
      <c r="J7">
        <v>69.53</v>
      </c>
      <c r="K7">
        <v>68.72</v>
      </c>
      <c r="L7" s="4">
        <f t="shared" si="1"/>
        <v>0</v>
      </c>
      <c r="M7" s="4">
        <f t="shared" si="2"/>
        <v>1</v>
      </c>
      <c r="N7" s="4">
        <f t="shared" si="3"/>
        <v>0</v>
      </c>
      <c r="Q7" t="s">
        <v>420</v>
      </c>
      <c r="R7" s="1" t="s">
        <v>470</v>
      </c>
      <c r="S7" t="s">
        <v>76</v>
      </c>
      <c r="T7" t="s">
        <v>78</v>
      </c>
      <c r="U7">
        <v>24</v>
      </c>
      <c r="V7">
        <v>132.99</v>
      </c>
      <c r="W7">
        <v>73.7</v>
      </c>
      <c r="X7">
        <f t="shared" si="4"/>
        <v>1.8044776119402985</v>
      </c>
      <c r="Y7">
        <v>23.5</v>
      </c>
      <c r="Z7">
        <v>67.819999999999993</v>
      </c>
      <c r="AA7">
        <v>72.459999999999994</v>
      </c>
    </row>
    <row r="8" spans="1:27" x14ac:dyDescent="0.25">
      <c r="A8" t="s">
        <v>421</v>
      </c>
      <c r="B8" s="1" t="s">
        <v>470</v>
      </c>
      <c r="C8" t="s">
        <v>76</v>
      </c>
      <c r="D8" t="s">
        <v>80</v>
      </c>
      <c r="E8">
        <v>24</v>
      </c>
      <c r="F8">
        <v>80.37</v>
      </c>
      <c r="G8">
        <v>73.7</v>
      </c>
      <c r="H8">
        <f t="shared" si="0"/>
        <v>1.0905020352781547</v>
      </c>
      <c r="I8">
        <v>23</v>
      </c>
      <c r="J8">
        <v>65.510000000000005</v>
      </c>
      <c r="K8">
        <v>71.22</v>
      </c>
      <c r="L8" s="4">
        <f t="shared" si="1"/>
        <v>0</v>
      </c>
      <c r="M8" s="4">
        <f t="shared" si="2"/>
        <v>1</v>
      </c>
      <c r="N8" s="4">
        <f t="shared" si="3"/>
        <v>0</v>
      </c>
      <c r="Q8" t="s">
        <v>421</v>
      </c>
      <c r="R8" s="1" t="s">
        <v>470</v>
      </c>
      <c r="S8" t="s">
        <v>76</v>
      </c>
      <c r="T8" t="s">
        <v>78</v>
      </c>
      <c r="U8">
        <v>24</v>
      </c>
      <c r="V8">
        <v>124.07</v>
      </c>
      <c r="W8">
        <v>73.7</v>
      </c>
      <c r="X8">
        <f t="shared" si="4"/>
        <v>1.6834464043419266</v>
      </c>
      <c r="Y8">
        <v>23.5</v>
      </c>
      <c r="Z8">
        <v>70.14</v>
      </c>
      <c r="AA8">
        <v>72.459999999999994</v>
      </c>
    </row>
    <row r="9" spans="1:27" x14ac:dyDescent="0.25">
      <c r="A9" t="s">
        <v>439</v>
      </c>
      <c r="B9" s="1" t="s">
        <v>470</v>
      </c>
      <c r="C9" t="s">
        <v>76</v>
      </c>
      <c r="D9" t="s">
        <v>81</v>
      </c>
      <c r="E9">
        <v>23.5</v>
      </c>
      <c r="F9">
        <v>77.44</v>
      </c>
      <c r="G9">
        <v>72.459999999999994</v>
      </c>
      <c r="H9">
        <f t="shared" si="0"/>
        <v>1.0687275738338393</v>
      </c>
      <c r="I9">
        <v>23</v>
      </c>
      <c r="J9">
        <v>69.180000000000007</v>
      </c>
      <c r="K9">
        <v>71.22</v>
      </c>
      <c r="L9" s="4">
        <f t="shared" si="1"/>
        <v>0</v>
      </c>
      <c r="M9" s="4">
        <f t="shared" si="2"/>
        <v>1</v>
      </c>
      <c r="N9" s="4">
        <f t="shared" si="3"/>
        <v>0</v>
      </c>
      <c r="Q9" t="s">
        <v>439</v>
      </c>
      <c r="R9" s="1" t="s">
        <v>470</v>
      </c>
      <c r="S9" t="s">
        <v>76</v>
      </c>
      <c r="T9" t="s">
        <v>79</v>
      </c>
      <c r="U9">
        <v>24</v>
      </c>
      <c r="V9">
        <v>96.79</v>
      </c>
      <c r="W9">
        <v>73.7</v>
      </c>
      <c r="X9">
        <f t="shared" si="4"/>
        <v>1.3132971506105835</v>
      </c>
      <c r="Y9">
        <v>23.5</v>
      </c>
      <c r="Z9">
        <v>60.82</v>
      </c>
      <c r="AA9">
        <v>72.459999999999994</v>
      </c>
    </row>
    <row r="10" spans="1:27" x14ac:dyDescent="0.25">
      <c r="A10" t="s">
        <v>440</v>
      </c>
      <c r="B10" s="1" t="s">
        <v>470</v>
      </c>
      <c r="C10" t="s">
        <v>76</v>
      </c>
      <c r="D10" t="s">
        <v>81</v>
      </c>
      <c r="E10">
        <v>24</v>
      </c>
      <c r="F10">
        <v>75.069999999999993</v>
      </c>
      <c r="G10">
        <v>73.7</v>
      </c>
      <c r="H10">
        <f t="shared" si="0"/>
        <v>1.0185888738127542</v>
      </c>
      <c r="I10">
        <v>23.5</v>
      </c>
      <c r="J10">
        <v>59.9</v>
      </c>
      <c r="K10">
        <v>72.459999999999994</v>
      </c>
      <c r="L10" s="4">
        <f t="shared" si="1"/>
        <v>0</v>
      </c>
      <c r="M10" s="4">
        <f t="shared" si="2"/>
        <v>1</v>
      </c>
      <c r="N10" s="4">
        <f t="shared" si="3"/>
        <v>0</v>
      </c>
      <c r="Q10" t="s">
        <v>440</v>
      </c>
      <c r="R10" s="1" t="s">
        <v>470</v>
      </c>
      <c r="S10" t="s">
        <v>76</v>
      </c>
      <c r="T10" t="s">
        <v>79</v>
      </c>
      <c r="U10">
        <v>24</v>
      </c>
      <c r="V10">
        <v>77.28</v>
      </c>
      <c r="W10">
        <v>73.7</v>
      </c>
      <c r="X10">
        <f t="shared" si="4"/>
        <v>1.0485753052917233</v>
      </c>
      <c r="Y10">
        <v>23.5</v>
      </c>
      <c r="Z10">
        <v>54.85</v>
      </c>
      <c r="AA10">
        <v>72.459999999999994</v>
      </c>
    </row>
    <row r="11" spans="1:27" x14ac:dyDescent="0.25">
      <c r="A11" t="s">
        <v>442</v>
      </c>
      <c r="B11" s="1" t="s">
        <v>470</v>
      </c>
      <c r="C11" t="s">
        <v>76</v>
      </c>
      <c r="D11" t="s">
        <v>81</v>
      </c>
      <c r="E11">
        <v>23</v>
      </c>
      <c r="F11">
        <v>82.74</v>
      </c>
      <c r="G11">
        <v>71.22</v>
      </c>
      <c r="H11">
        <f t="shared" si="0"/>
        <v>1.1617523167649537</v>
      </c>
      <c r="I11">
        <v>24</v>
      </c>
      <c r="J11">
        <v>82.54</v>
      </c>
      <c r="K11">
        <v>73.7</v>
      </c>
      <c r="L11" s="4">
        <f t="shared" si="1"/>
        <v>0</v>
      </c>
      <c r="M11" s="4">
        <f t="shared" si="2"/>
        <v>1</v>
      </c>
      <c r="N11" s="4">
        <f t="shared" si="3"/>
        <v>0</v>
      </c>
      <c r="Q11" t="s">
        <v>442</v>
      </c>
      <c r="R11" s="1" t="s">
        <v>470</v>
      </c>
      <c r="S11" t="s">
        <v>76</v>
      </c>
      <c r="T11" t="s">
        <v>79</v>
      </c>
      <c r="U11">
        <v>24</v>
      </c>
      <c r="V11">
        <v>121.31</v>
      </c>
      <c r="W11">
        <v>73.7</v>
      </c>
      <c r="X11">
        <f t="shared" si="4"/>
        <v>1.6459972862957937</v>
      </c>
      <c r="Y11">
        <v>23</v>
      </c>
      <c r="Z11">
        <v>62.96</v>
      </c>
      <c r="AA11">
        <v>71.22</v>
      </c>
    </row>
    <row r="12" spans="1:27" x14ac:dyDescent="0.25">
      <c r="A12" t="s">
        <v>443</v>
      </c>
      <c r="B12" s="1" t="s">
        <v>470</v>
      </c>
      <c r="C12" t="s">
        <v>76</v>
      </c>
      <c r="D12" t="s">
        <v>81</v>
      </c>
      <c r="E12">
        <v>23</v>
      </c>
      <c r="F12">
        <v>79.3</v>
      </c>
      <c r="G12">
        <v>71.22</v>
      </c>
      <c r="H12">
        <f t="shared" si="0"/>
        <v>1.1134512777309744</v>
      </c>
      <c r="I12">
        <v>22</v>
      </c>
      <c r="J12">
        <v>47.47</v>
      </c>
      <c r="K12">
        <v>68.72</v>
      </c>
      <c r="L12" s="4">
        <f t="shared" si="1"/>
        <v>0</v>
      </c>
      <c r="M12" s="4">
        <f t="shared" si="2"/>
        <v>1</v>
      </c>
      <c r="N12" s="4">
        <f t="shared" si="3"/>
        <v>0</v>
      </c>
      <c r="Q12" t="s">
        <v>443</v>
      </c>
      <c r="R12" s="1" t="s">
        <v>470</v>
      </c>
      <c r="S12" t="s">
        <v>76</v>
      </c>
      <c r="T12" t="s">
        <v>79</v>
      </c>
      <c r="U12">
        <v>24</v>
      </c>
      <c r="V12">
        <v>78.38</v>
      </c>
      <c r="W12">
        <v>73.7</v>
      </c>
      <c r="X12">
        <f t="shared" si="4"/>
        <v>1.0635006784260514</v>
      </c>
      <c r="Y12">
        <v>23.5</v>
      </c>
      <c r="Z12">
        <v>62.55</v>
      </c>
      <c r="AA12">
        <v>72.459999999999994</v>
      </c>
    </row>
    <row r="13" spans="1:27" x14ac:dyDescent="0.25">
      <c r="A13" t="s">
        <v>444</v>
      </c>
      <c r="B13" s="1" t="s">
        <v>470</v>
      </c>
      <c r="C13" t="s">
        <v>76</v>
      </c>
      <c r="D13" t="s">
        <v>81</v>
      </c>
      <c r="E13">
        <v>23.5</v>
      </c>
      <c r="F13">
        <v>92.5</v>
      </c>
      <c r="G13">
        <v>72.459999999999994</v>
      </c>
      <c r="H13">
        <f t="shared" si="0"/>
        <v>1.2765663814518355</v>
      </c>
      <c r="I13">
        <v>23</v>
      </c>
      <c r="J13">
        <v>63.06</v>
      </c>
      <c r="K13">
        <v>71.22</v>
      </c>
      <c r="L13" s="4">
        <f t="shared" si="1"/>
        <v>0</v>
      </c>
      <c r="M13" s="4">
        <f t="shared" si="2"/>
        <v>1</v>
      </c>
      <c r="N13" s="4">
        <f t="shared" si="3"/>
        <v>0</v>
      </c>
      <c r="Q13" t="s">
        <v>444</v>
      </c>
      <c r="R13" s="1" t="s">
        <v>470</v>
      </c>
      <c r="S13" t="s">
        <v>76</v>
      </c>
      <c r="T13" t="s">
        <v>79</v>
      </c>
      <c r="U13">
        <v>24</v>
      </c>
      <c r="V13">
        <v>90.32</v>
      </c>
      <c r="W13">
        <v>73.7</v>
      </c>
      <c r="X13">
        <f t="shared" si="4"/>
        <v>1.2255088195386701</v>
      </c>
      <c r="Y13">
        <v>23.5</v>
      </c>
      <c r="Z13">
        <v>69.040000000000006</v>
      </c>
      <c r="AA13">
        <v>72.459999999999994</v>
      </c>
    </row>
    <row r="14" spans="1:27" x14ac:dyDescent="0.25">
      <c r="A14" t="s">
        <v>445</v>
      </c>
      <c r="B14" s="1" t="s">
        <v>470</v>
      </c>
      <c r="C14" t="s">
        <v>76</v>
      </c>
      <c r="D14" t="s">
        <v>81</v>
      </c>
      <c r="E14">
        <v>24</v>
      </c>
      <c r="F14">
        <v>141.62</v>
      </c>
      <c r="G14">
        <v>73.7</v>
      </c>
      <c r="H14">
        <f t="shared" si="0"/>
        <v>1.9215739484396201</v>
      </c>
      <c r="I14">
        <v>22.5</v>
      </c>
      <c r="J14">
        <v>62.31</v>
      </c>
      <c r="K14">
        <v>69.97</v>
      </c>
      <c r="L14" s="4">
        <f t="shared" si="1"/>
        <v>1</v>
      </c>
      <c r="M14" s="4">
        <f t="shared" si="2"/>
        <v>0</v>
      </c>
      <c r="N14" s="4">
        <f t="shared" si="3"/>
        <v>0</v>
      </c>
      <c r="Q14" t="s">
        <v>445</v>
      </c>
      <c r="R14" s="1" t="s">
        <v>470</v>
      </c>
      <c r="S14" t="s">
        <v>76</v>
      </c>
      <c r="T14" t="s">
        <v>79</v>
      </c>
      <c r="U14">
        <v>23.5</v>
      </c>
      <c r="V14">
        <v>63.97</v>
      </c>
      <c r="W14">
        <v>72.459999999999994</v>
      </c>
      <c r="X14">
        <f t="shared" si="4"/>
        <v>0.88283190725917748</v>
      </c>
      <c r="Y14">
        <v>23</v>
      </c>
      <c r="Z14">
        <v>50.16</v>
      </c>
      <c r="AA14">
        <v>71.22</v>
      </c>
    </row>
    <row r="15" spans="1:27" x14ac:dyDescent="0.25">
      <c r="A15" t="s">
        <v>447</v>
      </c>
      <c r="B15" s="1" t="s">
        <v>470</v>
      </c>
      <c r="C15" t="s">
        <v>76</v>
      </c>
      <c r="D15" t="s">
        <v>81</v>
      </c>
      <c r="E15">
        <v>23</v>
      </c>
      <c r="F15">
        <v>76.37</v>
      </c>
      <c r="G15">
        <v>71.22</v>
      </c>
      <c r="H15">
        <f t="shared" si="0"/>
        <v>1.0723111485537771</v>
      </c>
      <c r="I15">
        <v>22</v>
      </c>
      <c r="J15">
        <v>53.69</v>
      </c>
      <c r="K15">
        <v>68.72</v>
      </c>
      <c r="L15" s="4">
        <f t="shared" si="1"/>
        <v>0</v>
      </c>
      <c r="M15" s="4">
        <f t="shared" si="2"/>
        <v>1</v>
      </c>
      <c r="N15" s="4">
        <f t="shared" si="3"/>
        <v>0</v>
      </c>
      <c r="Q15" t="s">
        <v>447</v>
      </c>
      <c r="R15" s="1" t="s">
        <v>470</v>
      </c>
      <c r="S15" t="s">
        <v>76</v>
      </c>
      <c r="T15" t="s">
        <v>79</v>
      </c>
      <c r="U15">
        <v>24.5</v>
      </c>
      <c r="V15">
        <v>81.069999999999993</v>
      </c>
      <c r="W15">
        <v>74.930000000000007</v>
      </c>
      <c r="X15">
        <f t="shared" si="4"/>
        <v>1.0819431469371412</v>
      </c>
      <c r="Y15">
        <v>23.5</v>
      </c>
      <c r="Z15">
        <v>50.48</v>
      </c>
      <c r="AA15">
        <v>72.459999999999994</v>
      </c>
    </row>
    <row r="16" spans="1:27" x14ac:dyDescent="0.25">
      <c r="A16" t="s">
        <v>448</v>
      </c>
      <c r="B16" s="1" t="s">
        <v>470</v>
      </c>
      <c r="C16" t="s">
        <v>76</v>
      </c>
      <c r="D16" t="s">
        <v>81</v>
      </c>
      <c r="E16">
        <v>24.5</v>
      </c>
      <c r="F16">
        <v>78.38</v>
      </c>
      <c r="G16">
        <v>74.930000000000007</v>
      </c>
      <c r="H16">
        <f t="shared" si="0"/>
        <v>1.046042973441879</v>
      </c>
      <c r="I16">
        <v>24</v>
      </c>
      <c r="J16">
        <v>51.53</v>
      </c>
      <c r="K16">
        <v>73.7</v>
      </c>
      <c r="L16" s="4">
        <f t="shared" si="1"/>
        <v>0</v>
      </c>
      <c r="M16" s="4">
        <f t="shared" si="2"/>
        <v>1</v>
      </c>
      <c r="N16" s="4">
        <f t="shared" si="3"/>
        <v>0</v>
      </c>
      <c r="Q16" t="s">
        <v>448</v>
      </c>
      <c r="R16" s="1" t="s">
        <v>470</v>
      </c>
      <c r="S16" t="s">
        <v>76</v>
      </c>
      <c r="T16" t="s">
        <v>79</v>
      </c>
      <c r="U16">
        <v>21</v>
      </c>
      <c r="V16">
        <v>57.3</v>
      </c>
      <c r="W16">
        <v>66.22</v>
      </c>
      <c r="X16">
        <f t="shared" si="4"/>
        <v>0.86529749320446991</v>
      </c>
      <c r="Y16">
        <v>20.5</v>
      </c>
      <c r="Z16">
        <v>34.71</v>
      </c>
      <c r="AA16">
        <v>64.97</v>
      </c>
    </row>
    <row r="17" spans="1:27" x14ac:dyDescent="0.25">
      <c r="A17" t="s">
        <v>449</v>
      </c>
      <c r="B17" s="1" t="s">
        <v>470</v>
      </c>
      <c r="C17" t="s">
        <v>76</v>
      </c>
      <c r="D17" t="s">
        <v>81</v>
      </c>
      <c r="E17">
        <v>23</v>
      </c>
      <c r="F17">
        <v>75.709999999999994</v>
      </c>
      <c r="G17">
        <v>71.22</v>
      </c>
      <c r="H17">
        <f t="shared" si="0"/>
        <v>1.0630440887391182</v>
      </c>
      <c r="I17">
        <v>22.5</v>
      </c>
      <c r="J17">
        <v>56.46</v>
      </c>
      <c r="K17">
        <v>69.97</v>
      </c>
      <c r="L17" s="4">
        <f t="shared" si="1"/>
        <v>0</v>
      </c>
      <c r="M17" s="4">
        <f t="shared" si="2"/>
        <v>1</v>
      </c>
      <c r="N17" s="4">
        <f t="shared" si="3"/>
        <v>0</v>
      </c>
      <c r="Q17" t="s">
        <v>449</v>
      </c>
      <c r="R17" s="1" t="s">
        <v>470</v>
      </c>
      <c r="S17" t="s">
        <v>76</v>
      </c>
      <c r="T17" t="s">
        <v>79</v>
      </c>
      <c r="U17">
        <v>24</v>
      </c>
      <c r="V17">
        <v>102.66</v>
      </c>
      <c r="W17">
        <v>73.7</v>
      </c>
      <c r="X17">
        <f t="shared" si="4"/>
        <v>1.3929443690637719</v>
      </c>
      <c r="Y17">
        <v>23</v>
      </c>
      <c r="Z17">
        <v>64.53</v>
      </c>
      <c r="AA17">
        <v>71.22</v>
      </c>
    </row>
    <row r="18" spans="1:27" x14ac:dyDescent="0.25">
      <c r="A18" t="s">
        <v>453</v>
      </c>
      <c r="B18" s="1" t="s">
        <v>470</v>
      </c>
      <c r="C18" t="s">
        <v>76</v>
      </c>
      <c r="D18" t="s">
        <v>81</v>
      </c>
      <c r="E18">
        <v>23.5</v>
      </c>
      <c r="F18">
        <v>101.77</v>
      </c>
      <c r="G18">
        <v>72.459999999999994</v>
      </c>
      <c r="H18">
        <f t="shared" si="0"/>
        <v>1.4044990339497654</v>
      </c>
      <c r="I18">
        <v>22</v>
      </c>
      <c r="J18">
        <v>47.52</v>
      </c>
      <c r="K18">
        <v>68.72</v>
      </c>
      <c r="L18" s="4">
        <f t="shared" si="1"/>
        <v>0</v>
      </c>
      <c r="M18" s="4">
        <f t="shared" si="2"/>
        <v>1</v>
      </c>
      <c r="N18" s="4">
        <f t="shared" si="3"/>
        <v>0</v>
      </c>
      <c r="Q18" t="s">
        <v>453</v>
      </c>
      <c r="R18" s="1" t="s">
        <v>470</v>
      </c>
      <c r="S18" t="s">
        <v>76</v>
      </c>
      <c r="T18" t="s">
        <v>79</v>
      </c>
      <c r="U18">
        <v>24</v>
      </c>
      <c r="V18">
        <v>71.3</v>
      </c>
      <c r="W18">
        <v>73.7</v>
      </c>
      <c r="X18">
        <f t="shared" si="4"/>
        <v>0.96743554952510169</v>
      </c>
      <c r="Y18">
        <v>23.5</v>
      </c>
      <c r="Z18">
        <v>40.64</v>
      </c>
      <c r="AA18">
        <v>72.459999999999994</v>
      </c>
    </row>
    <row r="19" spans="1:27" x14ac:dyDescent="0.25">
      <c r="A19" t="s">
        <v>348</v>
      </c>
      <c r="B19" s="1" t="s">
        <v>405</v>
      </c>
      <c r="C19" t="s">
        <v>76</v>
      </c>
      <c r="D19" t="s">
        <v>80</v>
      </c>
      <c r="E19">
        <v>23.5</v>
      </c>
      <c r="F19">
        <v>85.27</v>
      </c>
      <c r="G19">
        <v>72.459999999999994</v>
      </c>
      <c r="H19">
        <f t="shared" si="0"/>
        <v>1.1767871929340326</v>
      </c>
      <c r="I19">
        <v>23</v>
      </c>
      <c r="J19">
        <v>58.52</v>
      </c>
      <c r="K19">
        <v>71.22</v>
      </c>
      <c r="L19" s="4">
        <f t="shared" si="1"/>
        <v>0</v>
      </c>
      <c r="M19" s="4">
        <f t="shared" si="2"/>
        <v>1</v>
      </c>
      <c r="N19" s="4">
        <f t="shared" si="3"/>
        <v>0</v>
      </c>
      <c r="Q19" t="s">
        <v>348</v>
      </c>
      <c r="R19" s="1" t="s">
        <v>405</v>
      </c>
      <c r="S19" t="s">
        <v>76</v>
      </c>
      <c r="T19" t="s">
        <v>78</v>
      </c>
      <c r="U19">
        <v>24</v>
      </c>
      <c r="V19">
        <v>82.88</v>
      </c>
      <c r="W19">
        <v>73.7</v>
      </c>
      <c r="X19">
        <f t="shared" si="4"/>
        <v>1.1245590230664857</v>
      </c>
      <c r="Y19">
        <v>23.5</v>
      </c>
      <c r="Z19">
        <v>65.900000000000006</v>
      </c>
      <c r="AA19">
        <v>72.459999999999994</v>
      </c>
    </row>
    <row r="20" spans="1:27" x14ac:dyDescent="0.25">
      <c r="A20" t="s">
        <v>352</v>
      </c>
      <c r="B20" s="1" t="s">
        <v>405</v>
      </c>
      <c r="C20" t="s">
        <v>76</v>
      </c>
      <c r="D20" t="s">
        <v>80</v>
      </c>
      <c r="E20">
        <v>24</v>
      </c>
      <c r="F20">
        <v>103.43</v>
      </c>
      <c r="G20">
        <v>73.7</v>
      </c>
      <c r="H20">
        <f t="shared" si="0"/>
        <v>1.4033921302578019</v>
      </c>
      <c r="I20">
        <v>23.5</v>
      </c>
      <c r="J20">
        <v>72.27</v>
      </c>
      <c r="K20">
        <v>72.459999999999994</v>
      </c>
      <c r="L20" s="4">
        <f t="shared" si="1"/>
        <v>0</v>
      </c>
      <c r="M20" s="4">
        <f t="shared" si="2"/>
        <v>1</v>
      </c>
      <c r="N20" s="4">
        <f t="shared" si="3"/>
        <v>0</v>
      </c>
      <c r="Q20" t="s">
        <v>352</v>
      </c>
      <c r="R20" s="1" t="s">
        <v>405</v>
      </c>
      <c r="S20" t="s">
        <v>76</v>
      </c>
      <c r="T20" t="s">
        <v>78</v>
      </c>
      <c r="U20">
        <v>24</v>
      </c>
      <c r="V20">
        <v>90.93</v>
      </c>
      <c r="W20">
        <v>73.7</v>
      </c>
      <c r="X20">
        <f t="shared" si="4"/>
        <v>1.2337856173677069</v>
      </c>
      <c r="Y20">
        <v>23</v>
      </c>
      <c r="Z20">
        <v>63.36</v>
      </c>
      <c r="AA20">
        <v>71.22</v>
      </c>
    </row>
    <row r="21" spans="1:27" x14ac:dyDescent="0.25">
      <c r="A21" t="s">
        <v>355</v>
      </c>
      <c r="B21" s="1" t="s">
        <v>405</v>
      </c>
      <c r="C21" t="s">
        <v>76</v>
      </c>
      <c r="D21" t="s">
        <v>80</v>
      </c>
      <c r="E21">
        <v>23</v>
      </c>
      <c r="F21">
        <v>87.98</v>
      </c>
      <c r="G21">
        <v>71.22</v>
      </c>
      <c r="H21">
        <f t="shared" si="0"/>
        <v>1.235327155293457</v>
      </c>
      <c r="I21">
        <v>21.5</v>
      </c>
      <c r="J21">
        <v>47.98</v>
      </c>
      <c r="K21">
        <v>67.47</v>
      </c>
      <c r="L21" s="4">
        <f t="shared" si="1"/>
        <v>0</v>
      </c>
      <c r="M21" s="4">
        <f t="shared" si="2"/>
        <v>1</v>
      </c>
      <c r="N21" s="4">
        <f t="shared" si="3"/>
        <v>0</v>
      </c>
      <c r="Q21" t="s">
        <v>355</v>
      </c>
      <c r="R21" s="1" t="s">
        <v>405</v>
      </c>
      <c r="S21" t="s">
        <v>76</v>
      </c>
      <c r="T21" t="s">
        <v>78</v>
      </c>
      <c r="U21">
        <v>24</v>
      </c>
      <c r="V21">
        <v>103.45</v>
      </c>
      <c r="W21">
        <v>73.7</v>
      </c>
      <c r="X21">
        <f t="shared" si="4"/>
        <v>1.4036635006784259</v>
      </c>
      <c r="Y21">
        <v>23.5</v>
      </c>
      <c r="Z21">
        <v>56.92</v>
      </c>
      <c r="AA21">
        <v>72.459999999999994</v>
      </c>
    </row>
    <row r="22" spans="1:27" x14ac:dyDescent="0.25">
      <c r="A22" t="s">
        <v>356</v>
      </c>
      <c r="B22" s="1" t="s">
        <v>405</v>
      </c>
      <c r="C22" t="s">
        <v>76</v>
      </c>
      <c r="D22" t="s">
        <v>80</v>
      </c>
      <c r="E22">
        <v>24.5</v>
      </c>
      <c r="F22">
        <v>74.930000000000007</v>
      </c>
      <c r="G22">
        <v>74.930000000000007</v>
      </c>
      <c r="H22">
        <f t="shared" si="0"/>
        <v>1</v>
      </c>
      <c r="I22">
        <v>24</v>
      </c>
      <c r="J22">
        <v>56.12</v>
      </c>
      <c r="K22">
        <v>73.7</v>
      </c>
      <c r="L22" s="4">
        <f t="shared" si="1"/>
        <v>0</v>
      </c>
      <c r="M22" s="4">
        <v>1</v>
      </c>
      <c r="N22" s="4">
        <f t="shared" si="3"/>
        <v>0</v>
      </c>
      <c r="Q22" t="s">
        <v>356</v>
      </c>
      <c r="R22" s="1" t="s">
        <v>405</v>
      </c>
      <c r="S22" t="s">
        <v>76</v>
      </c>
      <c r="T22" t="s">
        <v>78</v>
      </c>
      <c r="U22">
        <v>24</v>
      </c>
      <c r="V22">
        <v>86.76</v>
      </c>
      <c r="W22">
        <v>73.7</v>
      </c>
      <c r="X22">
        <f t="shared" si="4"/>
        <v>1.1772048846675713</v>
      </c>
      <c r="Y22">
        <v>23.5</v>
      </c>
      <c r="Z22">
        <v>48.3</v>
      </c>
      <c r="AA22">
        <v>72.459999999999994</v>
      </c>
    </row>
    <row r="23" spans="1:27" x14ac:dyDescent="0.25">
      <c r="A23" t="s">
        <v>373</v>
      </c>
      <c r="B23" s="1" t="s">
        <v>405</v>
      </c>
      <c r="C23" t="s">
        <v>76</v>
      </c>
      <c r="D23" t="s">
        <v>81</v>
      </c>
      <c r="E23">
        <v>23</v>
      </c>
      <c r="F23">
        <v>74.69</v>
      </c>
      <c r="G23">
        <v>71.22</v>
      </c>
      <c r="H23">
        <f t="shared" si="0"/>
        <v>1.0487222690255547</v>
      </c>
      <c r="I23">
        <v>22.5</v>
      </c>
      <c r="J23">
        <v>60.96</v>
      </c>
      <c r="K23">
        <v>69.97</v>
      </c>
      <c r="L23" s="4">
        <f t="shared" si="1"/>
        <v>0</v>
      </c>
      <c r="M23" s="4">
        <f t="shared" si="2"/>
        <v>1</v>
      </c>
      <c r="N23" s="4">
        <f t="shared" si="3"/>
        <v>0</v>
      </c>
      <c r="Q23" t="s">
        <v>373</v>
      </c>
      <c r="R23" s="1" t="s">
        <v>405</v>
      </c>
      <c r="S23" t="s">
        <v>76</v>
      </c>
      <c r="T23" t="s">
        <v>79</v>
      </c>
      <c r="U23">
        <v>24.5</v>
      </c>
      <c r="V23">
        <v>71.44</v>
      </c>
      <c r="W23">
        <v>74.930000000000007</v>
      </c>
      <c r="X23">
        <f t="shared" si="4"/>
        <v>0.95342319498198302</v>
      </c>
      <c r="Y23">
        <v>24</v>
      </c>
      <c r="Z23">
        <v>63.09</v>
      </c>
      <c r="AA23">
        <v>73.7</v>
      </c>
    </row>
    <row r="24" spans="1:27" x14ac:dyDescent="0.25">
      <c r="A24" t="s">
        <v>375</v>
      </c>
      <c r="B24" s="1" t="s">
        <v>405</v>
      </c>
      <c r="C24" t="s">
        <v>76</v>
      </c>
      <c r="D24" t="s">
        <v>81</v>
      </c>
      <c r="E24">
        <v>22</v>
      </c>
      <c r="F24">
        <v>97.98</v>
      </c>
      <c r="G24">
        <v>68.72</v>
      </c>
      <c r="H24">
        <f t="shared" si="0"/>
        <v>1.4257857974388826</v>
      </c>
      <c r="I24">
        <v>21</v>
      </c>
      <c r="J24">
        <v>56.59</v>
      </c>
      <c r="K24">
        <v>66.22</v>
      </c>
      <c r="L24" s="4">
        <f t="shared" si="1"/>
        <v>0</v>
      </c>
      <c r="M24" s="4">
        <f t="shared" si="2"/>
        <v>1</v>
      </c>
      <c r="N24" s="4">
        <f t="shared" si="3"/>
        <v>0</v>
      </c>
      <c r="Q24" t="s">
        <v>375</v>
      </c>
      <c r="R24" s="1" t="s">
        <v>405</v>
      </c>
      <c r="S24" t="s">
        <v>76</v>
      </c>
      <c r="T24" t="s">
        <v>79</v>
      </c>
      <c r="U24">
        <v>24</v>
      </c>
      <c r="V24">
        <v>66.760000000000005</v>
      </c>
      <c r="W24">
        <v>73.7</v>
      </c>
      <c r="X24">
        <f t="shared" si="4"/>
        <v>0.90583446404341927</v>
      </c>
      <c r="Y24">
        <v>23.5</v>
      </c>
      <c r="Z24">
        <v>50.75</v>
      </c>
      <c r="AA24">
        <v>72.459999999999994</v>
      </c>
    </row>
    <row r="25" spans="1:27" x14ac:dyDescent="0.25">
      <c r="A25" t="s">
        <v>376</v>
      </c>
      <c r="B25" s="1" t="s">
        <v>405</v>
      </c>
      <c r="C25" t="s">
        <v>76</v>
      </c>
      <c r="D25" t="s">
        <v>81</v>
      </c>
      <c r="E25">
        <v>23</v>
      </c>
      <c r="F25">
        <v>82.4</v>
      </c>
      <c r="G25">
        <v>71.22</v>
      </c>
      <c r="H25">
        <f t="shared" si="0"/>
        <v>1.1569783768604325</v>
      </c>
      <c r="I25">
        <v>22.5</v>
      </c>
      <c r="J25">
        <v>56.56</v>
      </c>
      <c r="K25">
        <v>69.97</v>
      </c>
      <c r="L25" s="4">
        <f t="shared" si="1"/>
        <v>0</v>
      </c>
      <c r="M25" s="4">
        <f t="shared" si="2"/>
        <v>1</v>
      </c>
      <c r="N25" s="4">
        <f t="shared" si="3"/>
        <v>0</v>
      </c>
      <c r="Q25" t="s">
        <v>376</v>
      </c>
      <c r="R25" s="1" t="s">
        <v>405</v>
      </c>
      <c r="S25" t="s">
        <v>76</v>
      </c>
      <c r="T25" t="s">
        <v>79</v>
      </c>
      <c r="U25">
        <v>24</v>
      </c>
      <c r="V25">
        <v>91.23</v>
      </c>
      <c r="W25">
        <v>73.7</v>
      </c>
      <c r="X25">
        <f t="shared" si="4"/>
        <v>1.2378561736770692</v>
      </c>
      <c r="Y25">
        <v>23.5</v>
      </c>
      <c r="Z25">
        <v>65.819999999999993</v>
      </c>
      <c r="AA25">
        <v>72.459999999999994</v>
      </c>
    </row>
    <row r="26" spans="1:27" x14ac:dyDescent="0.25">
      <c r="A26" t="s">
        <v>379</v>
      </c>
      <c r="B26" s="1" t="s">
        <v>405</v>
      </c>
      <c r="C26" t="s">
        <v>76</v>
      </c>
      <c r="D26" t="s">
        <v>81</v>
      </c>
      <c r="E26">
        <v>22.5</v>
      </c>
      <c r="F26">
        <v>91.79</v>
      </c>
      <c r="G26">
        <v>69.97</v>
      </c>
      <c r="H26">
        <f t="shared" si="0"/>
        <v>1.3118479348292127</v>
      </c>
      <c r="I26">
        <v>21.5</v>
      </c>
      <c r="J26">
        <v>61.88</v>
      </c>
      <c r="K26">
        <v>67.47</v>
      </c>
      <c r="L26" s="4">
        <f t="shared" si="1"/>
        <v>0</v>
      </c>
      <c r="M26" s="4">
        <f t="shared" si="2"/>
        <v>1</v>
      </c>
      <c r="N26" s="4">
        <f t="shared" si="3"/>
        <v>0</v>
      </c>
      <c r="Q26" t="s">
        <v>379</v>
      </c>
      <c r="R26" s="1" t="s">
        <v>405</v>
      </c>
      <c r="S26" t="s">
        <v>76</v>
      </c>
      <c r="T26" t="s">
        <v>79</v>
      </c>
      <c r="U26">
        <v>24.5</v>
      </c>
      <c r="V26">
        <v>106.18</v>
      </c>
      <c r="W26">
        <v>74.930000000000007</v>
      </c>
      <c r="X26">
        <f t="shared" si="4"/>
        <v>1.4170559188576004</v>
      </c>
      <c r="Y26">
        <v>23.5</v>
      </c>
      <c r="Z26">
        <v>56.73</v>
      </c>
      <c r="AA26">
        <v>72.459999999999994</v>
      </c>
    </row>
    <row r="27" spans="1:27" x14ac:dyDescent="0.25">
      <c r="A27" t="s">
        <v>381</v>
      </c>
      <c r="B27" s="1" t="s">
        <v>405</v>
      </c>
      <c r="C27" t="s">
        <v>76</v>
      </c>
      <c r="D27" t="s">
        <v>81</v>
      </c>
      <c r="E27">
        <v>23.5</v>
      </c>
      <c r="F27">
        <v>94.3</v>
      </c>
      <c r="G27">
        <v>72.459999999999994</v>
      </c>
      <c r="H27">
        <f t="shared" si="0"/>
        <v>1.3014076731990065</v>
      </c>
      <c r="I27">
        <v>22</v>
      </c>
      <c r="J27">
        <v>63.73</v>
      </c>
      <c r="K27">
        <v>68.72</v>
      </c>
      <c r="L27" s="4">
        <f t="shared" si="1"/>
        <v>0</v>
      </c>
      <c r="M27" s="4">
        <f t="shared" si="2"/>
        <v>1</v>
      </c>
      <c r="N27" s="4">
        <f t="shared" si="3"/>
        <v>0</v>
      </c>
      <c r="Q27" t="s">
        <v>381</v>
      </c>
      <c r="R27" s="1" t="s">
        <v>405</v>
      </c>
      <c r="S27" t="s">
        <v>76</v>
      </c>
      <c r="T27" t="s">
        <v>79</v>
      </c>
      <c r="U27">
        <v>24</v>
      </c>
      <c r="V27">
        <v>151.16999999999999</v>
      </c>
      <c r="W27">
        <v>73.7</v>
      </c>
      <c r="X27">
        <f t="shared" si="4"/>
        <v>2.0511533242876525</v>
      </c>
      <c r="Y27">
        <v>35</v>
      </c>
      <c r="Z27">
        <v>103.27</v>
      </c>
      <c r="AA27">
        <v>100.44</v>
      </c>
    </row>
    <row r="28" spans="1:27" x14ac:dyDescent="0.25">
      <c r="A28" t="s">
        <v>384</v>
      </c>
      <c r="B28" s="1" t="s">
        <v>405</v>
      </c>
      <c r="C28" t="s">
        <v>76</v>
      </c>
      <c r="D28" t="s">
        <v>81</v>
      </c>
      <c r="E28">
        <v>23.5</v>
      </c>
      <c r="F28">
        <v>159.13</v>
      </c>
      <c r="G28">
        <v>72.459999999999994</v>
      </c>
      <c r="H28">
        <f t="shared" si="0"/>
        <v>2.1961081976262768</v>
      </c>
      <c r="I28">
        <v>21</v>
      </c>
      <c r="J28">
        <v>38.880000000000003</v>
      </c>
      <c r="K28">
        <v>66.22</v>
      </c>
      <c r="L28" s="4">
        <f t="shared" si="1"/>
        <v>1</v>
      </c>
      <c r="M28" s="4">
        <f t="shared" si="2"/>
        <v>0</v>
      </c>
      <c r="N28" s="4">
        <f t="shared" si="3"/>
        <v>0</v>
      </c>
      <c r="Q28" t="s">
        <v>384</v>
      </c>
      <c r="R28" s="1" t="s">
        <v>405</v>
      </c>
      <c r="S28" t="s">
        <v>76</v>
      </c>
      <c r="T28" t="s">
        <v>79</v>
      </c>
      <c r="U28">
        <v>24</v>
      </c>
      <c r="V28">
        <v>126.19</v>
      </c>
      <c r="W28">
        <v>73.7</v>
      </c>
      <c r="X28">
        <f t="shared" si="4"/>
        <v>1.7122116689280868</v>
      </c>
      <c r="Y28">
        <v>23</v>
      </c>
      <c r="Z28">
        <v>54.45</v>
      </c>
      <c r="AA28">
        <v>71.22</v>
      </c>
    </row>
    <row r="29" spans="1:27" x14ac:dyDescent="0.25">
      <c r="A29" t="s">
        <v>385</v>
      </c>
      <c r="B29" s="1" t="s">
        <v>405</v>
      </c>
      <c r="C29" t="s">
        <v>76</v>
      </c>
      <c r="D29" t="s">
        <v>81</v>
      </c>
      <c r="E29">
        <v>23.5</v>
      </c>
      <c r="F29">
        <v>120.38</v>
      </c>
      <c r="G29">
        <v>72.459999999999994</v>
      </c>
      <c r="H29">
        <f t="shared" si="0"/>
        <v>1.6613303891802373</v>
      </c>
      <c r="I29">
        <v>22.5</v>
      </c>
      <c r="J29">
        <v>63.04</v>
      </c>
      <c r="K29">
        <v>69.97</v>
      </c>
      <c r="L29" s="4">
        <f t="shared" si="1"/>
        <v>1</v>
      </c>
      <c r="M29" s="4">
        <f t="shared" si="2"/>
        <v>0</v>
      </c>
      <c r="N29" s="4">
        <f t="shared" si="3"/>
        <v>0</v>
      </c>
      <c r="Q29" t="s">
        <v>385</v>
      </c>
      <c r="R29" s="1" t="s">
        <v>405</v>
      </c>
      <c r="S29" t="s">
        <v>76</v>
      </c>
      <c r="T29" t="s">
        <v>79</v>
      </c>
      <c r="U29">
        <v>24</v>
      </c>
      <c r="V29">
        <v>141.59</v>
      </c>
      <c r="W29">
        <v>73.7</v>
      </c>
      <c r="X29">
        <f t="shared" si="4"/>
        <v>1.9211668928086838</v>
      </c>
      <c r="Y29">
        <v>23</v>
      </c>
      <c r="Z29">
        <v>67.28</v>
      </c>
      <c r="AA29">
        <v>71.22</v>
      </c>
    </row>
    <row r="30" spans="1:27" x14ac:dyDescent="0.25">
      <c r="A30" t="s">
        <v>386</v>
      </c>
      <c r="B30" s="1" t="s">
        <v>405</v>
      </c>
      <c r="C30" t="s">
        <v>76</v>
      </c>
      <c r="D30" t="s">
        <v>81</v>
      </c>
      <c r="E30">
        <v>23.5</v>
      </c>
      <c r="F30">
        <v>126.76</v>
      </c>
      <c r="G30">
        <v>72.459999999999994</v>
      </c>
      <c r="H30">
        <f t="shared" si="0"/>
        <v>1.749378967706321</v>
      </c>
      <c r="I30">
        <v>22</v>
      </c>
      <c r="J30">
        <v>53.2</v>
      </c>
      <c r="K30">
        <v>68.72</v>
      </c>
      <c r="L30" s="4">
        <f t="shared" si="1"/>
        <v>1</v>
      </c>
      <c r="M30" s="4">
        <f t="shared" si="2"/>
        <v>0</v>
      </c>
      <c r="N30" s="4">
        <f t="shared" si="3"/>
        <v>0</v>
      </c>
      <c r="Q30" t="s">
        <v>386</v>
      </c>
      <c r="R30" s="1" t="s">
        <v>405</v>
      </c>
      <c r="S30" t="s">
        <v>76</v>
      </c>
      <c r="T30" t="s">
        <v>79</v>
      </c>
      <c r="U30">
        <v>24</v>
      </c>
      <c r="V30">
        <v>142.19</v>
      </c>
      <c r="W30">
        <v>73.7</v>
      </c>
      <c r="X30">
        <f t="shared" si="4"/>
        <v>1.9293080054274083</v>
      </c>
      <c r="Y30">
        <v>23</v>
      </c>
      <c r="Z30">
        <v>66.56</v>
      </c>
      <c r="AA30">
        <v>71.22</v>
      </c>
    </row>
    <row r="31" spans="1:27" x14ac:dyDescent="0.25">
      <c r="A31" t="s">
        <v>387</v>
      </c>
      <c r="B31" s="1" t="s">
        <v>405</v>
      </c>
      <c r="C31" t="s">
        <v>76</v>
      </c>
      <c r="D31" t="s">
        <v>81</v>
      </c>
      <c r="E31">
        <v>23</v>
      </c>
      <c r="F31">
        <v>83.54</v>
      </c>
      <c r="G31">
        <v>71.22</v>
      </c>
      <c r="H31">
        <f t="shared" si="0"/>
        <v>1.1729851165402978</v>
      </c>
      <c r="I31">
        <v>22.5</v>
      </c>
      <c r="J31">
        <v>67.06</v>
      </c>
      <c r="K31">
        <v>69.97</v>
      </c>
      <c r="L31" s="4">
        <f t="shared" si="1"/>
        <v>0</v>
      </c>
      <c r="M31" s="4">
        <f t="shared" si="2"/>
        <v>1</v>
      </c>
      <c r="N31" s="4">
        <f t="shared" si="3"/>
        <v>0</v>
      </c>
      <c r="Q31" t="s">
        <v>387</v>
      </c>
      <c r="R31" s="1" t="s">
        <v>405</v>
      </c>
      <c r="S31" t="s">
        <v>76</v>
      </c>
      <c r="T31" t="s">
        <v>79</v>
      </c>
      <c r="U31">
        <v>24</v>
      </c>
      <c r="V31">
        <v>86.68</v>
      </c>
      <c r="W31">
        <v>73.7</v>
      </c>
      <c r="X31">
        <f t="shared" si="4"/>
        <v>1.1761194029850748</v>
      </c>
      <c r="Y31">
        <v>25</v>
      </c>
      <c r="Z31">
        <v>81.31</v>
      </c>
      <c r="AA31">
        <v>76.17</v>
      </c>
    </row>
    <row r="32" spans="1:27" x14ac:dyDescent="0.25">
      <c r="A32" t="s">
        <v>388</v>
      </c>
      <c r="B32" s="1" t="s">
        <v>405</v>
      </c>
      <c r="C32" t="s">
        <v>76</v>
      </c>
      <c r="D32" t="s">
        <v>81</v>
      </c>
      <c r="E32">
        <v>23</v>
      </c>
      <c r="F32">
        <v>105.93</v>
      </c>
      <c r="G32">
        <v>71.22</v>
      </c>
      <c r="H32">
        <f t="shared" si="0"/>
        <v>1.4873631002527381</v>
      </c>
      <c r="I32">
        <v>21</v>
      </c>
      <c r="J32">
        <v>43.69</v>
      </c>
      <c r="K32">
        <v>66.22</v>
      </c>
      <c r="L32" s="4">
        <f t="shared" si="1"/>
        <v>0</v>
      </c>
      <c r="M32" s="4">
        <f t="shared" si="2"/>
        <v>1</v>
      </c>
      <c r="N32" s="4">
        <f t="shared" si="3"/>
        <v>0</v>
      </c>
      <c r="Q32" t="s">
        <v>388</v>
      </c>
      <c r="R32" s="1" t="s">
        <v>405</v>
      </c>
      <c r="S32" t="s">
        <v>76</v>
      </c>
      <c r="T32" t="s">
        <v>79</v>
      </c>
      <c r="U32">
        <v>24</v>
      </c>
      <c r="V32">
        <v>122.12</v>
      </c>
      <c r="W32">
        <v>73.7</v>
      </c>
      <c r="X32">
        <f t="shared" si="4"/>
        <v>1.656987788331072</v>
      </c>
      <c r="Y32">
        <v>23</v>
      </c>
      <c r="Z32">
        <v>64.819999999999993</v>
      </c>
      <c r="AA32">
        <v>71.22</v>
      </c>
    </row>
    <row r="33" spans="1:27" x14ac:dyDescent="0.25">
      <c r="A33" t="s">
        <v>24</v>
      </c>
      <c r="B33" t="s">
        <v>75</v>
      </c>
      <c r="C33" t="s">
        <v>76</v>
      </c>
      <c r="D33" t="s">
        <v>80</v>
      </c>
      <c r="E33">
        <v>23.5</v>
      </c>
      <c r="F33">
        <v>73.61</v>
      </c>
      <c r="G33">
        <v>72.459999999999994</v>
      </c>
      <c r="H33">
        <f t="shared" si="0"/>
        <v>1.0158708252829147</v>
      </c>
      <c r="I33">
        <v>23</v>
      </c>
      <c r="J33">
        <v>60.18</v>
      </c>
      <c r="K33">
        <v>71.22</v>
      </c>
      <c r="L33" s="4">
        <f t="shared" si="1"/>
        <v>0</v>
      </c>
      <c r="M33" s="4">
        <f t="shared" si="2"/>
        <v>1</v>
      </c>
      <c r="N33" s="4">
        <f t="shared" si="3"/>
        <v>0</v>
      </c>
      <c r="Q33" t="s">
        <v>24</v>
      </c>
      <c r="R33" t="s">
        <v>75</v>
      </c>
      <c r="S33" t="s">
        <v>76</v>
      </c>
      <c r="T33" t="s">
        <v>78</v>
      </c>
      <c r="U33">
        <v>24</v>
      </c>
      <c r="V33">
        <v>81.81</v>
      </c>
      <c r="W33">
        <v>73.7</v>
      </c>
      <c r="X33">
        <f t="shared" si="4"/>
        <v>1.1100407055630936</v>
      </c>
      <c r="Y33">
        <v>23.5</v>
      </c>
      <c r="Z33">
        <v>64.22</v>
      </c>
      <c r="AA33">
        <v>72.459999999999994</v>
      </c>
    </row>
    <row r="34" spans="1:27" x14ac:dyDescent="0.25">
      <c r="A34" t="s">
        <v>26</v>
      </c>
      <c r="B34" t="s">
        <v>75</v>
      </c>
      <c r="C34" t="s">
        <v>76</v>
      </c>
      <c r="D34" t="s">
        <v>80</v>
      </c>
      <c r="E34">
        <v>24.5</v>
      </c>
      <c r="F34">
        <v>94.93</v>
      </c>
      <c r="G34">
        <v>74.930000000000007</v>
      </c>
      <c r="H34">
        <f t="shared" ref="H34:H65" si="5">F34/G34</f>
        <v>1.2669157880688642</v>
      </c>
      <c r="I34">
        <v>24</v>
      </c>
      <c r="J34">
        <v>64.98</v>
      </c>
      <c r="K34">
        <v>73.7</v>
      </c>
      <c r="L34" s="4">
        <f t="shared" si="1"/>
        <v>0</v>
      </c>
      <c r="M34" s="4">
        <f t="shared" si="2"/>
        <v>1</v>
      </c>
      <c r="N34" s="4">
        <f t="shared" si="3"/>
        <v>0</v>
      </c>
      <c r="Q34" t="s">
        <v>26</v>
      </c>
      <c r="R34" t="s">
        <v>75</v>
      </c>
      <c r="S34" t="s">
        <v>76</v>
      </c>
      <c r="T34" t="s">
        <v>78</v>
      </c>
      <c r="U34">
        <v>24</v>
      </c>
      <c r="V34">
        <v>109.64</v>
      </c>
      <c r="W34">
        <v>73.7</v>
      </c>
      <c r="X34">
        <f t="shared" ref="X34:X65" si="6">V34/W34</f>
        <v>1.4876526458616011</v>
      </c>
      <c r="Y34">
        <v>23</v>
      </c>
      <c r="Z34">
        <v>59.2</v>
      </c>
      <c r="AA34">
        <v>71.22</v>
      </c>
    </row>
    <row r="35" spans="1:27" x14ac:dyDescent="0.25">
      <c r="A35" t="s">
        <v>48</v>
      </c>
      <c r="B35" t="s">
        <v>75</v>
      </c>
      <c r="C35" t="s">
        <v>76</v>
      </c>
      <c r="D35" t="s">
        <v>81</v>
      </c>
      <c r="E35">
        <v>16</v>
      </c>
      <c r="F35">
        <v>54.51</v>
      </c>
      <c r="G35">
        <v>53.5</v>
      </c>
      <c r="H35">
        <f t="shared" si="5"/>
        <v>1.0188785046728972</v>
      </c>
      <c r="I35">
        <v>15.5</v>
      </c>
      <c r="J35">
        <v>44.3</v>
      </c>
      <c r="K35">
        <v>52.21</v>
      </c>
      <c r="L35" s="4">
        <f t="shared" ref="L35:L87" si="7">IF(H35&gt;1.5,1,0)</f>
        <v>0</v>
      </c>
      <c r="M35" s="4">
        <f t="shared" ref="M35:M87" si="8">IF((AND(H35&gt;1,H35&lt;1.5)),1,0)</f>
        <v>1</v>
      </c>
      <c r="N35" s="4">
        <f t="shared" ref="N35:N87" si="9">IF(H35&lt;1,1,0)</f>
        <v>0</v>
      </c>
      <c r="Q35" t="s">
        <v>48</v>
      </c>
      <c r="R35" t="s">
        <v>75</v>
      </c>
      <c r="S35" t="s">
        <v>76</v>
      </c>
      <c r="T35" t="s">
        <v>79</v>
      </c>
      <c r="U35">
        <v>24</v>
      </c>
      <c r="V35">
        <v>61.73</v>
      </c>
      <c r="W35">
        <v>73.7</v>
      </c>
      <c r="X35">
        <f t="shared" si="6"/>
        <v>0.83758480325644502</v>
      </c>
      <c r="Y35">
        <v>23.5</v>
      </c>
      <c r="Z35">
        <v>58.27</v>
      </c>
      <c r="AA35">
        <v>72.459999999999994</v>
      </c>
    </row>
    <row r="36" spans="1:27" x14ac:dyDescent="0.25">
      <c r="A36" t="s">
        <v>55</v>
      </c>
      <c r="B36" t="s">
        <v>75</v>
      </c>
      <c r="C36" t="s">
        <v>76</v>
      </c>
      <c r="D36" t="s">
        <v>81</v>
      </c>
      <c r="E36">
        <v>22</v>
      </c>
      <c r="F36">
        <v>72.28</v>
      </c>
      <c r="G36">
        <v>68.72</v>
      </c>
      <c r="H36">
        <f t="shared" si="5"/>
        <v>1.0518044237485449</v>
      </c>
      <c r="I36">
        <v>21.5</v>
      </c>
      <c r="J36">
        <v>30.99</v>
      </c>
      <c r="K36">
        <v>67.47</v>
      </c>
      <c r="L36" s="4">
        <f t="shared" si="7"/>
        <v>0</v>
      </c>
      <c r="M36" s="4">
        <f t="shared" si="8"/>
        <v>1</v>
      </c>
      <c r="N36" s="4">
        <f t="shared" si="9"/>
        <v>0</v>
      </c>
      <c r="Q36" t="s">
        <v>55</v>
      </c>
      <c r="R36" t="s">
        <v>75</v>
      </c>
      <c r="S36" t="s">
        <v>76</v>
      </c>
      <c r="T36" t="s">
        <v>79</v>
      </c>
      <c r="U36">
        <v>29.5</v>
      </c>
      <c r="V36">
        <v>83.26</v>
      </c>
      <c r="W36">
        <v>87.18</v>
      </c>
      <c r="X36">
        <f t="shared" si="6"/>
        <v>0.95503555861436107</v>
      </c>
      <c r="Y36">
        <v>29</v>
      </c>
      <c r="Z36">
        <v>46.16</v>
      </c>
      <c r="AA36">
        <v>85.96</v>
      </c>
    </row>
    <row r="37" spans="1:27" x14ac:dyDescent="0.25">
      <c r="A37" t="s">
        <v>276</v>
      </c>
      <c r="B37" s="1" t="s">
        <v>340</v>
      </c>
      <c r="C37" t="s">
        <v>76</v>
      </c>
      <c r="D37" t="s">
        <v>80</v>
      </c>
      <c r="E37">
        <v>23.5</v>
      </c>
      <c r="F37">
        <v>75.63</v>
      </c>
      <c r="G37">
        <v>72.459999999999994</v>
      </c>
      <c r="H37">
        <f t="shared" si="5"/>
        <v>1.0437482749102953</v>
      </c>
      <c r="I37">
        <v>23</v>
      </c>
      <c r="J37">
        <v>68.14</v>
      </c>
      <c r="K37">
        <v>71.22</v>
      </c>
      <c r="L37" s="4">
        <f t="shared" si="7"/>
        <v>0</v>
      </c>
      <c r="M37" s="4">
        <f t="shared" si="8"/>
        <v>1</v>
      </c>
      <c r="N37" s="4">
        <f t="shared" si="9"/>
        <v>0</v>
      </c>
      <c r="Q37" t="s">
        <v>276</v>
      </c>
      <c r="R37" s="1" t="s">
        <v>340</v>
      </c>
      <c r="S37" t="s">
        <v>76</v>
      </c>
      <c r="T37" t="s">
        <v>78</v>
      </c>
      <c r="U37">
        <v>24</v>
      </c>
      <c r="V37">
        <v>104.77</v>
      </c>
      <c r="W37">
        <v>73.7</v>
      </c>
      <c r="X37">
        <f t="shared" si="6"/>
        <v>1.4215739484396199</v>
      </c>
      <c r="Y37">
        <v>22.5</v>
      </c>
      <c r="Z37">
        <v>54.76</v>
      </c>
      <c r="AA37">
        <v>69.97</v>
      </c>
    </row>
    <row r="38" spans="1:27" x14ac:dyDescent="0.25">
      <c r="A38" t="s">
        <v>277</v>
      </c>
      <c r="B38" s="1" t="s">
        <v>340</v>
      </c>
      <c r="C38" t="s">
        <v>76</v>
      </c>
      <c r="D38" t="s">
        <v>80</v>
      </c>
      <c r="E38">
        <v>24</v>
      </c>
      <c r="F38">
        <v>124.46</v>
      </c>
      <c r="G38">
        <v>73.7</v>
      </c>
      <c r="H38">
        <f t="shared" si="5"/>
        <v>1.6887381275440976</v>
      </c>
      <c r="I38">
        <v>22.5</v>
      </c>
      <c r="J38">
        <v>56.95</v>
      </c>
      <c r="K38">
        <v>69.97</v>
      </c>
      <c r="L38" s="4">
        <f t="shared" si="7"/>
        <v>1</v>
      </c>
      <c r="M38" s="4">
        <f t="shared" si="8"/>
        <v>0</v>
      </c>
      <c r="N38" s="4">
        <f t="shared" si="9"/>
        <v>0</v>
      </c>
      <c r="Q38" t="s">
        <v>277</v>
      </c>
      <c r="R38" s="1" t="s">
        <v>340</v>
      </c>
      <c r="S38" t="s">
        <v>76</v>
      </c>
      <c r="T38" t="s">
        <v>78</v>
      </c>
      <c r="U38">
        <v>24</v>
      </c>
      <c r="V38">
        <v>181.11</v>
      </c>
      <c r="W38">
        <v>73.7</v>
      </c>
      <c r="X38">
        <f t="shared" si="6"/>
        <v>2.4573948439620081</v>
      </c>
      <c r="Y38">
        <v>22.5</v>
      </c>
      <c r="Z38">
        <v>46.29</v>
      </c>
      <c r="AA38">
        <v>69.97</v>
      </c>
    </row>
    <row r="39" spans="1:27" x14ac:dyDescent="0.25">
      <c r="A39" t="s">
        <v>279</v>
      </c>
      <c r="B39" s="1" t="s">
        <v>340</v>
      </c>
      <c r="C39" t="s">
        <v>76</v>
      </c>
      <c r="D39" t="s">
        <v>80</v>
      </c>
      <c r="E39">
        <v>23.5</v>
      </c>
      <c r="F39">
        <v>174.37</v>
      </c>
      <c r="G39">
        <v>72.459999999999994</v>
      </c>
      <c r="H39">
        <f t="shared" si="5"/>
        <v>2.4064311344189901</v>
      </c>
      <c r="I39">
        <v>22</v>
      </c>
      <c r="J39">
        <v>44.27</v>
      </c>
      <c r="K39">
        <v>68.72</v>
      </c>
      <c r="L39" s="4">
        <f t="shared" si="7"/>
        <v>1</v>
      </c>
      <c r="M39" s="4">
        <f t="shared" si="8"/>
        <v>0</v>
      </c>
      <c r="N39" s="4">
        <f t="shared" si="9"/>
        <v>0</v>
      </c>
      <c r="Q39" t="s">
        <v>279</v>
      </c>
      <c r="R39" s="1" t="s">
        <v>340</v>
      </c>
      <c r="S39" t="s">
        <v>76</v>
      </c>
      <c r="T39" t="s">
        <v>78</v>
      </c>
      <c r="U39">
        <v>24</v>
      </c>
      <c r="V39">
        <v>145.49</v>
      </c>
      <c r="W39">
        <v>73.7</v>
      </c>
      <c r="X39">
        <f t="shared" si="6"/>
        <v>1.9740841248303935</v>
      </c>
      <c r="Y39">
        <v>22.5</v>
      </c>
      <c r="Z39">
        <v>62.87</v>
      </c>
      <c r="AA39">
        <v>69.97</v>
      </c>
    </row>
    <row r="40" spans="1:27" x14ac:dyDescent="0.25">
      <c r="A40" t="s">
        <v>280</v>
      </c>
      <c r="B40" s="1" t="s">
        <v>340</v>
      </c>
      <c r="C40" t="s">
        <v>76</v>
      </c>
      <c r="D40" t="s">
        <v>80</v>
      </c>
      <c r="E40">
        <v>23.5</v>
      </c>
      <c r="F40">
        <v>99</v>
      </c>
      <c r="G40">
        <v>72.459999999999994</v>
      </c>
      <c r="H40">
        <f t="shared" si="5"/>
        <v>1.366271046094397</v>
      </c>
      <c r="I40">
        <v>21.5</v>
      </c>
      <c r="J40">
        <v>63.69</v>
      </c>
      <c r="K40">
        <v>67.47</v>
      </c>
      <c r="L40" s="4">
        <f t="shared" si="7"/>
        <v>0</v>
      </c>
      <c r="M40" s="4">
        <f t="shared" si="8"/>
        <v>1</v>
      </c>
      <c r="N40" s="4">
        <f t="shared" si="9"/>
        <v>0</v>
      </c>
      <c r="Q40" t="s">
        <v>280</v>
      </c>
      <c r="R40" s="1" t="s">
        <v>340</v>
      </c>
      <c r="S40" t="s">
        <v>76</v>
      </c>
      <c r="T40" t="s">
        <v>78</v>
      </c>
      <c r="U40">
        <v>24.5</v>
      </c>
      <c r="V40">
        <v>107.32</v>
      </c>
      <c r="W40">
        <v>74.930000000000007</v>
      </c>
      <c r="X40">
        <f t="shared" si="6"/>
        <v>1.4322701187775255</v>
      </c>
      <c r="Y40">
        <v>23</v>
      </c>
      <c r="Z40">
        <v>61.31</v>
      </c>
      <c r="AA40">
        <v>71.22</v>
      </c>
    </row>
    <row r="41" spans="1:27" x14ac:dyDescent="0.25">
      <c r="A41" t="s">
        <v>281</v>
      </c>
      <c r="B41" s="1" t="s">
        <v>340</v>
      </c>
      <c r="C41" t="s">
        <v>76</v>
      </c>
      <c r="D41" t="s">
        <v>80</v>
      </c>
      <c r="E41">
        <v>24.5</v>
      </c>
      <c r="F41">
        <v>77.349999999999994</v>
      </c>
      <c r="G41">
        <v>74.930000000000007</v>
      </c>
      <c r="H41">
        <f t="shared" si="5"/>
        <v>1.0322968103563324</v>
      </c>
      <c r="I41">
        <v>24</v>
      </c>
      <c r="J41">
        <v>48.64</v>
      </c>
      <c r="K41">
        <v>73.7</v>
      </c>
      <c r="L41" s="4">
        <f t="shared" si="7"/>
        <v>0</v>
      </c>
      <c r="M41" s="4">
        <f t="shared" si="8"/>
        <v>1</v>
      </c>
      <c r="N41" s="4">
        <f t="shared" si="9"/>
        <v>0</v>
      </c>
      <c r="Q41" t="s">
        <v>281</v>
      </c>
      <c r="R41" s="1" t="s">
        <v>340</v>
      </c>
      <c r="S41" t="s">
        <v>76</v>
      </c>
      <c r="T41" t="s">
        <v>78</v>
      </c>
      <c r="U41">
        <v>24</v>
      </c>
      <c r="V41">
        <v>153.32</v>
      </c>
      <c r="W41">
        <v>73.7</v>
      </c>
      <c r="X41">
        <f t="shared" si="6"/>
        <v>2.0803256445047489</v>
      </c>
      <c r="Y41">
        <v>22</v>
      </c>
      <c r="Z41">
        <v>48.44</v>
      </c>
      <c r="AA41">
        <v>68.72</v>
      </c>
    </row>
    <row r="42" spans="1:27" x14ac:dyDescent="0.25">
      <c r="A42" t="s">
        <v>282</v>
      </c>
      <c r="B42" s="1" t="s">
        <v>340</v>
      </c>
      <c r="C42" t="s">
        <v>76</v>
      </c>
      <c r="D42" t="s">
        <v>80</v>
      </c>
      <c r="E42">
        <v>23.5</v>
      </c>
      <c r="F42">
        <v>132.04</v>
      </c>
      <c r="G42">
        <v>72.459999999999994</v>
      </c>
      <c r="H42">
        <f t="shared" si="5"/>
        <v>1.8222467568313552</v>
      </c>
      <c r="I42">
        <v>22</v>
      </c>
      <c r="J42">
        <v>51.94</v>
      </c>
      <c r="K42">
        <v>68.72</v>
      </c>
      <c r="L42" s="4">
        <f t="shared" si="7"/>
        <v>1</v>
      </c>
      <c r="M42" s="4">
        <f t="shared" si="8"/>
        <v>0</v>
      </c>
      <c r="N42" s="4">
        <f t="shared" si="9"/>
        <v>0</v>
      </c>
      <c r="Q42" t="s">
        <v>282</v>
      </c>
      <c r="R42" s="1" t="s">
        <v>340</v>
      </c>
      <c r="S42" t="s">
        <v>76</v>
      </c>
      <c r="T42" t="s">
        <v>78</v>
      </c>
      <c r="U42">
        <v>24</v>
      </c>
      <c r="V42">
        <v>156.41</v>
      </c>
      <c r="W42">
        <v>73.7</v>
      </c>
      <c r="X42">
        <f t="shared" si="6"/>
        <v>2.1222523744911803</v>
      </c>
      <c r="Y42">
        <v>23</v>
      </c>
      <c r="Z42">
        <v>67.69</v>
      </c>
      <c r="AA42">
        <v>71.22</v>
      </c>
    </row>
    <row r="43" spans="1:27" x14ac:dyDescent="0.25">
      <c r="A43" t="s">
        <v>283</v>
      </c>
      <c r="B43" s="1" t="s">
        <v>340</v>
      </c>
      <c r="C43" t="s">
        <v>76</v>
      </c>
      <c r="D43" t="s">
        <v>80</v>
      </c>
      <c r="E43">
        <v>25</v>
      </c>
      <c r="F43">
        <v>189.3</v>
      </c>
      <c r="G43">
        <v>76.17</v>
      </c>
      <c r="H43">
        <f t="shared" si="5"/>
        <v>2.4852304056715244</v>
      </c>
      <c r="I43">
        <v>23</v>
      </c>
      <c r="J43">
        <v>69.650000000000006</v>
      </c>
      <c r="K43">
        <v>71.22</v>
      </c>
      <c r="L43" s="4">
        <f t="shared" si="7"/>
        <v>1</v>
      </c>
      <c r="M43" s="4">
        <f t="shared" si="8"/>
        <v>0</v>
      </c>
      <c r="N43" s="4">
        <f t="shared" si="9"/>
        <v>0</v>
      </c>
      <c r="Q43" t="s">
        <v>283</v>
      </c>
      <c r="R43" s="1" t="s">
        <v>340</v>
      </c>
      <c r="S43" t="s">
        <v>76</v>
      </c>
      <c r="T43" t="s">
        <v>78</v>
      </c>
      <c r="U43">
        <v>24</v>
      </c>
      <c r="V43">
        <v>190.59</v>
      </c>
      <c r="W43">
        <v>73.7</v>
      </c>
      <c r="X43">
        <f t="shared" si="6"/>
        <v>2.586024423337856</v>
      </c>
      <c r="Y43">
        <v>22.5</v>
      </c>
      <c r="Z43">
        <v>48.13</v>
      </c>
      <c r="AA43">
        <v>69.97</v>
      </c>
    </row>
    <row r="44" spans="1:27" x14ac:dyDescent="0.25">
      <c r="A44" t="s">
        <v>284</v>
      </c>
      <c r="B44" s="1" t="s">
        <v>340</v>
      </c>
      <c r="C44" t="s">
        <v>76</v>
      </c>
      <c r="D44" t="s">
        <v>80</v>
      </c>
      <c r="E44">
        <v>24</v>
      </c>
      <c r="F44">
        <v>146.82</v>
      </c>
      <c r="G44">
        <v>73.7</v>
      </c>
      <c r="H44">
        <f t="shared" si="5"/>
        <v>1.9921302578018993</v>
      </c>
      <c r="I44">
        <v>23</v>
      </c>
      <c r="J44">
        <v>70.650000000000006</v>
      </c>
      <c r="K44">
        <v>71.22</v>
      </c>
      <c r="L44" s="4">
        <f t="shared" si="7"/>
        <v>1</v>
      </c>
      <c r="M44" s="4">
        <f t="shared" si="8"/>
        <v>0</v>
      </c>
      <c r="N44" s="4">
        <f t="shared" si="9"/>
        <v>0</v>
      </c>
      <c r="Q44" t="s">
        <v>284</v>
      </c>
      <c r="R44" s="1" t="s">
        <v>340</v>
      </c>
      <c r="S44" t="s">
        <v>76</v>
      </c>
      <c r="T44" t="s">
        <v>78</v>
      </c>
      <c r="U44">
        <v>24</v>
      </c>
      <c r="V44">
        <v>158.96</v>
      </c>
      <c r="W44">
        <v>73.7</v>
      </c>
      <c r="X44">
        <f t="shared" si="6"/>
        <v>2.1568521031207597</v>
      </c>
      <c r="Y44">
        <v>26.5</v>
      </c>
      <c r="Z44">
        <v>85.42</v>
      </c>
      <c r="AA44">
        <v>79.86</v>
      </c>
    </row>
    <row r="45" spans="1:27" x14ac:dyDescent="0.25">
      <c r="A45" t="s">
        <v>286</v>
      </c>
      <c r="B45" s="1" t="s">
        <v>340</v>
      </c>
      <c r="C45" t="s">
        <v>76</v>
      </c>
      <c r="D45" t="s">
        <v>80</v>
      </c>
      <c r="E45">
        <v>24</v>
      </c>
      <c r="F45">
        <v>153.15</v>
      </c>
      <c r="G45">
        <v>73.7</v>
      </c>
      <c r="H45">
        <f t="shared" si="5"/>
        <v>2.0780189959294435</v>
      </c>
      <c r="I45">
        <v>22.5</v>
      </c>
      <c r="J45">
        <v>49.17</v>
      </c>
      <c r="K45">
        <v>69.97</v>
      </c>
      <c r="L45" s="4">
        <f t="shared" si="7"/>
        <v>1</v>
      </c>
      <c r="M45" s="4">
        <f t="shared" si="8"/>
        <v>0</v>
      </c>
      <c r="N45" s="4">
        <f t="shared" si="9"/>
        <v>0</v>
      </c>
      <c r="Q45" t="s">
        <v>286</v>
      </c>
      <c r="R45" s="1" t="s">
        <v>340</v>
      </c>
      <c r="S45" t="s">
        <v>76</v>
      </c>
      <c r="T45" t="s">
        <v>78</v>
      </c>
      <c r="U45">
        <v>24</v>
      </c>
      <c r="V45">
        <v>164.61</v>
      </c>
      <c r="W45">
        <v>73.7</v>
      </c>
      <c r="X45">
        <f t="shared" si="6"/>
        <v>2.2335142469470828</v>
      </c>
      <c r="Y45">
        <v>23</v>
      </c>
      <c r="Z45">
        <v>64.709999999999994</v>
      </c>
      <c r="AA45">
        <v>71.22</v>
      </c>
    </row>
    <row r="46" spans="1:27" x14ac:dyDescent="0.25">
      <c r="A46" t="s">
        <v>287</v>
      </c>
      <c r="B46" s="1" t="s">
        <v>340</v>
      </c>
      <c r="C46" t="s">
        <v>76</v>
      </c>
      <c r="D46" t="s">
        <v>80</v>
      </c>
      <c r="E46">
        <v>24.5</v>
      </c>
      <c r="F46">
        <v>178.28</v>
      </c>
      <c r="G46">
        <v>74.930000000000007</v>
      </c>
      <c r="H46">
        <f t="shared" si="5"/>
        <v>2.3792873348458561</v>
      </c>
      <c r="I46">
        <v>23</v>
      </c>
      <c r="J46">
        <v>53.01</v>
      </c>
      <c r="K46">
        <v>71.22</v>
      </c>
      <c r="L46" s="4">
        <f t="shared" si="7"/>
        <v>1</v>
      </c>
      <c r="M46" s="4">
        <f t="shared" si="8"/>
        <v>0</v>
      </c>
      <c r="N46" s="4">
        <f t="shared" si="9"/>
        <v>0</v>
      </c>
      <c r="Q46" t="s">
        <v>287</v>
      </c>
      <c r="R46" s="1" t="s">
        <v>340</v>
      </c>
      <c r="S46" t="s">
        <v>76</v>
      </c>
      <c r="T46" t="s">
        <v>78</v>
      </c>
      <c r="U46">
        <v>24</v>
      </c>
      <c r="V46">
        <v>151.02000000000001</v>
      </c>
      <c r="W46">
        <v>73.7</v>
      </c>
      <c r="X46">
        <f t="shared" si="6"/>
        <v>2.0491180461329717</v>
      </c>
      <c r="Y46">
        <v>22.5</v>
      </c>
      <c r="Z46">
        <v>57.38</v>
      </c>
      <c r="AA46">
        <v>69.97</v>
      </c>
    </row>
    <row r="47" spans="1:27" x14ac:dyDescent="0.25">
      <c r="A47" t="s">
        <v>288</v>
      </c>
      <c r="B47" s="1" t="s">
        <v>340</v>
      </c>
      <c r="C47" t="s">
        <v>76</v>
      </c>
      <c r="D47" t="s">
        <v>80</v>
      </c>
      <c r="E47">
        <v>24.5</v>
      </c>
      <c r="F47">
        <v>157.41</v>
      </c>
      <c r="G47">
        <v>74.930000000000007</v>
      </c>
      <c r="H47">
        <f t="shared" si="5"/>
        <v>2.100760709995996</v>
      </c>
      <c r="I47">
        <v>23</v>
      </c>
      <c r="J47">
        <v>40.869999999999997</v>
      </c>
      <c r="K47">
        <v>71.22</v>
      </c>
      <c r="L47" s="4">
        <f t="shared" si="7"/>
        <v>1</v>
      </c>
      <c r="M47" s="4">
        <f t="shared" si="8"/>
        <v>0</v>
      </c>
      <c r="N47" s="4">
        <f t="shared" si="9"/>
        <v>0</v>
      </c>
      <c r="Q47" t="s">
        <v>288</v>
      </c>
      <c r="R47" s="1" t="s">
        <v>340</v>
      </c>
      <c r="S47" t="s">
        <v>76</v>
      </c>
      <c r="T47" t="s">
        <v>78</v>
      </c>
      <c r="U47">
        <v>24</v>
      </c>
      <c r="V47">
        <v>138.37</v>
      </c>
      <c r="W47">
        <v>73.7</v>
      </c>
      <c r="X47">
        <f t="shared" si="6"/>
        <v>1.8774762550881954</v>
      </c>
      <c r="Y47">
        <v>23</v>
      </c>
      <c r="Z47">
        <v>70.69</v>
      </c>
      <c r="AA47">
        <v>71.22</v>
      </c>
    </row>
    <row r="48" spans="1:27" x14ac:dyDescent="0.25">
      <c r="A48" t="s">
        <v>290</v>
      </c>
      <c r="B48" s="1" t="s">
        <v>340</v>
      </c>
      <c r="C48" t="s">
        <v>76</v>
      </c>
      <c r="D48" t="s">
        <v>80</v>
      </c>
      <c r="E48">
        <v>24</v>
      </c>
      <c r="F48">
        <v>132</v>
      </c>
      <c r="G48">
        <v>73.7</v>
      </c>
      <c r="H48">
        <f t="shared" si="5"/>
        <v>1.7910447761194028</v>
      </c>
      <c r="I48">
        <v>22</v>
      </c>
      <c r="J48">
        <v>53.51</v>
      </c>
      <c r="K48">
        <v>68.72</v>
      </c>
      <c r="L48" s="4">
        <f t="shared" si="7"/>
        <v>1</v>
      </c>
      <c r="M48" s="4">
        <f t="shared" si="8"/>
        <v>0</v>
      </c>
      <c r="N48" s="4">
        <f t="shared" si="9"/>
        <v>0</v>
      </c>
      <c r="Q48" t="s">
        <v>290</v>
      </c>
      <c r="R48" s="1" t="s">
        <v>340</v>
      </c>
      <c r="S48" t="s">
        <v>76</v>
      </c>
      <c r="T48" t="s">
        <v>78</v>
      </c>
      <c r="U48">
        <v>24</v>
      </c>
      <c r="V48">
        <v>138.34</v>
      </c>
      <c r="W48">
        <v>73.7</v>
      </c>
      <c r="X48">
        <f t="shared" si="6"/>
        <v>1.877069199457259</v>
      </c>
      <c r="Y48">
        <v>22.5</v>
      </c>
      <c r="Z48">
        <v>62.83</v>
      </c>
      <c r="AA48">
        <v>69.97</v>
      </c>
    </row>
    <row r="49" spans="1:27" x14ac:dyDescent="0.25">
      <c r="A49" t="s">
        <v>291</v>
      </c>
      <c r="B49" s="1" t="s">
        <v>340</v>
      </c>
      <c r="C49" t="s">
        <v>76</v>
      </c>
      <c r="D49" t="s">
        <v>80</v>
      </c>
      <c r="E49">
        <v>24</v>
      </c>
      <c r="F49">
        <v>180.64</v>
      </c>
      <c r="G49">
        <v>73.7</v>
      </c>
      <c r="H49">
        <f t="shared" si="5"/>
        <v>2.4510176390773402</v>
      </c>
      <c r="I49">
        <v>22</v>
      </c>
      <c r="J49">
        <v>43.33</v>
      </c>
      <c r="K49">
        <v>68.72</v>
      </c>
      <c r="L49" s="4">
        <f t="shared" si="7"/>
        <v>1</v>
      </c>
      <c r="M49" s="4">
        <f t="shared" si="8"/>
        <v>0</v>
      </c>
      <c r="N49" s="4">
        <f t="shared" si="9"/>
        <v>0</v>
      </c>
      <c r="Q49" t="s">
        <v>291</v>
      </c>
      <c r="R49" s="1" t="s">
        <v>340</v>
      </c>
      <c r="S49" t="s">
        <v>76</v>
      </c>
      <c r="T49" t="s">
        <v>78</v>
      </c>
      <c r="U49">
        <v>24</v>
      </c>
      <c r="V49">
        <v>147.94</v>
      </c>
      <c r="W49">
        <v>73.7</v>
      </c>
      <c r="X49">
        <f t="shared" si="6"/>
        <v>2.007327001356852</v>
      </c>
      <c r="Y49">
        <v>22.5</v>
      </c>
      <c r="Z49">
        <v>66.709999999999994</v>
      </c>
      <c r="AA49">
        <v>69.97</v>
      </c>
    </row>
    <row r="50" spans="1:27" x14ac:dyDescent="0.25">
      <c r="A50" t="s">
        <v>308</v>
      </c>
      <c r="B50" s="1" t="s">
        <v>340</v>
      </c>
      <c r="C50" t="s">
        <v>76</v>
      </c>
      <c r="D50" t="s">
        <v>81</v>
      </c>
      <c r="E50">
        <v>24</v>
      </c>
      <c r="F50">
        <v>84.94</v>
      </c>
      <c r="G50">
        <v>73.7</v>
      </c>
      <c r="H50">
        <f t="shared" si="5"/>
        <v>1.1525101763907732</v>
      </c>
      <c r="I50">
        <v>26.5</v>
      </c>
      <c r="J50">
        <v>85.77</v>
      </c>
      <c r="K50">
        <v>79.86</v>
      </c>
      <c r="L50" s="4">
        <f t="shared" si="7"/>
        <v>0</v>
      </c>
      <c r="M50" s="4">
        <f t="shared" si="8"/>
        <v>1</v>
      </c>
      <c r="N50" s="4">
        <f t="shared" si="9"/>
        <v>0</v>
      </c>
      <c r="Q50" t="s">
        <v>308</v>
      </c>
      <c r="R50" s="1" t="s">
        <v>340</v>
      </c>
      <c r="S50" t="s">
        <v>76</v>
      </c>
      <c r="T50" t="s">
        <v>79</v>
      </c>
      <c r="U50">
        <v>24</v>
      </c>
      <c r="V50">
        <v>137</v>
      </c>
      <c r="W50">
        <v>73.7</v>
      </c>
      <c r="X50">
        <f t="shared" si="6"/>
        <v>1.858887381275441</v>
      </c>
      <c r="Y50">
        <v>22.5</v>
      </c>
      <c r="Z50">
        <v>59.37</v>
      </c>
      <c r="AA50">
        <v>69.97</v>
      </c>
    </row>
    <row r="51" spans="1:27" x14ac:dyDescent="0.25">
      <c r="A51" t="s">
        <v>309</v>
      </c>
      <c r="B51" s="1" t="s">
        <v>340</v>
      </c>
      <c r="C51" t="s">
        <v>76</v>
      </c>
      <c r="D51" t="s">
        <v>81</v>
      </c>
      <c r="E51">
        <v>24</v>
      </c>
      <c r="F51">
        <v>120.47</v>
      </c>
      <c r="G51">
        <v>73.7</v>
      </c>
      <c r="H51">
        <f t="shared" si="5"/>
        <v>1.6345997286295793</v>
      </c>
      <c r="I51">
        <v>23</v>
      </c>
      <c r="J51">
        <v>52.53</v>
      </c>
      <c r="K51">
        <v>71.22</v>
      </c>
      <c r="L51" s="4">
        <f t="shared" si="7"/>
        <v>1</v>
      </c>
      <c r="M51" s="4">
        <f t="shared" si="8"/>
        <v>0</v>
      </c>
      <c r="N51" s="4">
        <f t="shared" si="9"/>
        <v>0</v>
      </c>
      <c r="Q51" t="s">
        <v>309</v>
      </c>
      <c r="R51" s="1" t="s">
        <v>340</v>
      </c>
      <c r="S51" t="s">
        <v>76</v>
      </c>
      <c r="T51" t="s">
        <v>79</v>
      </c>
      <c r="U51">
        <v>24</v>
      </c>
      <c r="V51">
        <v>122.32</v>
      </c>
      <c r="W51">
        <v>73.7</v>
      </c>
      <c r="X51">
        <f t="shared" si="6"/>
        <v>1.6597014925373132</v>
      </c>
      <c r="Y51">
        <v>22</v>
      </c>
      <c r="Z51">
        <v>60.49</v>
      </c>
      <c r="AA51">
        <v>68.72</v>
      </c>
    </row>
    <row r="52" spans="1:27" x14ac:dyDescent="0.25">
      <c r="A52" t="s">
        <v>311</v>
      </c>
      <c r="B52" s="1" t="s">
        <v>340</v>
      </c>
      <c r="C52" t="s">
        <v>76</v>
      </c>
      <c r="D52" t="s">
        <v>81</v>
      </c>
      <c r="E52">
        <v>24.5</v>
      </c>
      <c r="F52">
        <v>146.65</v>
      </c>
      <c r="G52">
        <v>74.930000000000007</v>
      </c>
      <c r="H52">
        <f t="shared" si="5"/>
        <v>1.9571600160149472</v>
      </c>
      <c r="I52">
        <v>22.5</v>
      </c>
      <c r="J52">
        <v>57.02</v>
      </c>
      <c r="K52">
        <v>69.97</v>
      </c>
      <c r="L52" s="4">
        <f t="shared" si="7"/>
        <v>1</v>
      </c>
      <c r="M52" s="4">
        <f t="shared" si="8"/>
        <v>0</v>
      </c>
      <c r="N52" s="4">
        <f t="shared" si="9"/>
        <v>0</v>
      </c>
      <c r="Q52" t="s">
        <v>311</v>
      </c>
      <c r="R52" s="1" t="s">
        <v>340</v>
      </c>
      <c r="S52" t="s">
        <v>76</v>
      </c>
      <c r="T52" t="s">
        <v>79</v>
      </c>
      <c r="U52">
        <v>24</v>
      </c>
      <c r="V52">
        <v>151.26</v>
      </c>
      <c r="W52">
        <v>73.7</v>
      </c>
      <c r="X52">
        <f t="shared" si="6"/>
        <v>2.0523744911804611</v>
      </c>
      <c r="Y52">
        <v>22</v>
      </c>
      <c r="Z52">
        <v>56.96</v>
      </c>
      <c r="AA52">
        <v>68.72</v>
      </c>
    </row>
    <row r="53" spans="1:27" x14ac:dyDescent="0.25">
      <c r="A53" t="s">
        <v>312</v>
      </c>
      <c r="B53" s="1" t="s">
        <v>340</v>
      </c>
      <c r="C53" t="s">
        <v>76</v>
      </c>
      <c r="D53" t="s">
        <v>81</v>
      </c>
      <c r="E53">
        <v>24</v>
      </c>
      <c r="F53">
        <v>116.73</v>
      </c>
      <c r="G53">
        <v>73.7</v>
      </c>
      <c r="H53">
        <f t="shared" si="5"/>
        <v>1.5838534599728629</v>
      </c>
      <c r="I53">
        <v>23</v>
      </c>
      <c r="J53">
        <v>70.959999999999994</v>
      </c>
      <c r="K53">
        <v>71.22</v>
      </c>
      <c r="L53" s="4">
        <f t="shared" si="7"/>
        <v>1</v>
      </c>
      <c r="M53" s="4">
        <f t="shared" si="8"/>
        <v>0</v>
      </c>
      <c r="N53" s="4">
        <f t="shared" si="9"/>
        <v>0</v>
      </c>
      <c r="Q53" t="s">
        <v>312</v>
      </c>
      <c r="R53" s="1" t="s">
        <v>340</v>
      </c>
      <c r="S53" t="s">
        <v>76</v>
      </c>
      <c r="T53" t="s">
        <v>79</v>
      </c>
      <c r="U53">
        <v>24</v>
      </c>
      <c r="V53">
        <v>177.63</v>
      </c>
      <c r="W53">
        <v>73.7</v>
      </c>
      <c r="X53">
        <f t="shared" si="6"/>
        <v>2.4101763907734055</v>
      </c>
      <c r="Y53">
        <v>22</v>
      </c>
      <c r="Z53">
        <v>66.67</v>
      </c>
      <c r="AA53">
        <v>68.72</v>
      </c>
    </row>
    <row r="54" spans="1:27" x14ac:dyDescent="0.25">
      <c r="A54" t="s">
        <v>313</v>
      </c>
      <c r="B54" s="1" t="s">
        <v>340</v>
      </c>
      <c r="C54" t="s">
        <v>76</v>
      </c>
      <c r="D54" t="s">
        <v>81</v>
      </c>
      <c r="E54">
        <v>24</v>
      </c>
      <c r="F54">
        <v>155.83000000000001</v>
      </c>
      <c r="G54">
        <v>73.7</v>
      </c>
      <c r="H54">
        <f t="shared" si="5"/>
        <v>2.1143826322930801</v>
      </c>
      <c r="I54">
        <v>22</v>
      </c>
      <c r="J54">
        <v>44.41</v>
      </c>
      <c r="K54">
        <v>68.72</v>
      </c>
      <c r="L54" s="4">
        <f t="shared" si="7"/>
        <v>1</v>
      </c>
      <c r="M54" s="4">
        <f t="shared" si="8"/>
        <v>0</v>
      </c>
      <c r="N54" s="4">
        <f t="shared" si="9"/>
        <v>0</v>
      </c>
      <c r="Q54" t="s">
        <v>313</v>
      </c>
      <c r="R54" s="1" t="s">
        <v>340</v>
      </c>
      <c r="S54" t="s">
        <v>76</v>
      </c>
      <c r="T54" t="s">
        <v>79</v>
      </c>
      <c r="U54">
        <v>24</v>
      </c>
      <c r="V54">
        <v>145.87</v>
      </c>
      <c r="W54">
        <v>73.7</v>
      </c>
      <c r="X54">
        <f t="shared" si="6"/>
        <v>1.9792401628222525</v>
      </c>
      <c r="Y54">
        <v>22.5</v>
      </c>
      <c r="Z54">
        <v>58.65</v>
      </c>
      <c r="AA54">
        <v>69.97</v>
      </c>
    </row>
    <row r="55" spans="1:27" x14ac:dyDescent="0.25">
      <c r="A55" t="s">
        <v>314</v>
      </c>
      <c r="B55" s="1" t="s">
        <v>340</v>
      </c>
      <c r="C55" t="s">
        <v>76</v>
      </c>
      <c r="D55" t="s">
        <v>81</v>
      </c>
      <c r="E55">
        <v>25</v>
      </c>
      <c r="F55">
        <v>134.56</v>
      </c>
      <c r="G55">
        <v>76.17</v>
      </c>
      <c r="H55">
        <f t="shared" si="5"/>
        <v>1.7665747669686227</v>
      </c>
      <c r="I55">
        <v>23.5</v>
      </c>
      <c r="J55">
        <v>63.77</v>
      </c>
      <c r="K55">
        <v>72.459999999999994</v>
      </c>
      <c r="L55" s="4">
        <f t="shared" si="7"/>
        <v>1</v>
      </c>
      <c r="M55" s="4">
        <f t="shared" si="8"/>
        <v>0</v>
      </c>
      <c r="N55" s="4">
        <f t="shared" si="9"/>
        <v>0</v>
      </c>
      <c r="Q55" t="s">
        <v>314</v>
      </c>
      <c r="R55" s="1" t="s">
        <v>340</v>
      </c>
      <c r="S55" t="s">
        <v>76</v>
      </c>
      <c r="T55" t="s">
        <v>79</v>
      </c>
      <c r="U55">
        <v>24</v>
      </c>
      <c r="V55">
        <v>138.44</v>
      </c>
      <c r="W55">
        <v>73.7</v>
      </c>
      <c r="X55">
        <f t="shared" si="6"/>
        <v>1.8784260515603799</v>
      </c>
      <c r="Y55">
        <v>22.5</v>
      </c>
      <c r="Z55">
        <v>57.16</v>
      </c>
      <c r="AA55">
        <v>69.97</v>
      </c>
    </row>
    <row r="56" spans="1:27" x14ac:dyDescent="0.25">
      <c r="A56" t="s">
        <v>315</v>
      </c>
      <c r="B56" s="1" t="s">
        <v>340</v>
      </c>
      <c r="C56" t="s">
        <v>76</v>
      </c>
      <c r="D56" t="s">
        <v>81</v>
      </c>
      <c r="E56">
        <v>25</v>
      </c>
      <c r="F56">
        <v>158.94999999999999</v>
      </c>
      <c r="G56">
        <v>76.17</v>
      </c>
      <c r="H56">
        <f t="shared" si="5"/>
        <v>2.0867795720099775</v>
      </c>
      <c r="I56">
        <v>22</v>
      </c>
      <c r="J56">
        <v>54.83</v>
      </c>
      <c r="K56">
        <v>68.72</v>
      </c>
      <c r="L56" s="4">
        <f t="shared" si="7"/>
        <v>1</v>
      </c>
      <c r="M56" s="4">
        <f t="shared" si="8"/>
        <v>0</v>
      </c>
      <c r="N56" s="4">
        <f t="shared" si="9"/>
        <v>0</v>
      </c>
      <c r="Q56" t="s">
        <v>315</v>
      </c>
      <c r="R56" s="1" t="s">
        <v>340</v>
      </c>
      <c r="S56" t="s">
        <v>76</v>
      </c>
      <c r="T56" t="s">
        <v>79</v>
      </c>
      <c r="U56">
        <v>24</v>
      </c>
      <c r="V56">
        <v>151.84</v>
      </c>
      <c r="W56">
        <v>73.7</v>
      </c>
      <c r="X56">
        <f t="shared" si="6"/>
        <v>2.0602442333785618</v>
      </c>
      <c r="Y56">
        <v>22</v>
      </c>
      <c r="Z56">
        <v>63.56</v>
      </c>
      <c r="AA56">
        <v>68.72</v>
      </c>
    </row>
    <row r="57" spans="1:27" x14ac:dyDescent="0.25">
      <c r="A57" t="s">
        <v>316</v>
      </c>
      <c r="B57" s="1" t="s">
        <v>340</v>
      </c>
      <c r="C57" t="s">
        <v>76</v>
      </c>
      <c r="D57" t="s">
        <v>81</v>
      </c>
      <c r="E57">
        <v>24</v>
      </c>
      <c r="F57">
        <v>149.35</v>
      </c>
      <c r="G57">
        <v>73.7</v>
      </c>
      <c r="H57">
        <f t="shared" si="5"/>
        <v>2.0264586160108546</v>
      </c>
      <c r="I57">
        <v>21.5</v>
      </c>
      <c r="J57">
        <v>59.79</v>
      </c>
      <c r="K57">
        <v>67.47</v>
      </c>
      <c r="L57" s="4">
        <f t="shared" si="7"/>
        <v>1</v>
      </c>
      <c r="M57" s="4">
        <f t="shared" si="8"/>
        <v>0</v>
      </c>
      <c r="N57" s="4">
        <f t="shared" si="9"/>
        <v>0</v>
      </c>
      <c r="Q57" t="s">
        <v>316</v>
      </c>
      <c r="R57" s="1" t="s">
        <v>340</v>
      </c>
      <c r="S57" t="s">
        <v>76</v>
      </c>
      <c r="T57" t="s">
        <v>79</v>
      </c>
      <c r="U57">
        <v>24</v>
      </c>
      <c r="V57">
        <v>181.97</v>
      </c>
      <c r="W57">
        <v>73.7</v>
      </c>
      <c r="X57">
        <f t="shared" si="6"/>
        <v>2.4690637720488464</v>
      </c>
      <c r="Y57">
        <v>22</v>
      </c>
      <c r="Z57">
        <v>61.92</v>
      </c>
      <c r="AA57">
        <v>68.72</v>
      </c>
    </row>
    <row r="58" spans="1:27" x14ac:dyDescent="0.25">
      <c r="A58" t="s">
        <v>317</v>
      </c>
      <c r="B58" s="1" t="s">
        <v>340</v>
      </c>
      <c r="C58" t="s">
        <v>76</v>
      </c>
      <c r="D58" t="s">
        <v>81</v>
      </c>
      <c r="E58">
        <v>27.5</v>
      </c>
      <c r="F58">
        <v>84.92</v>
      </c>
      <c r="G58">
        <v>82.3</v>
      </c>
      <c r="H58">
        <f t="shared" si="5"/>
        <v>1.0318347509113002</v>
      </c>
      <c r="I58">
        <v>26</v>
      </c>
      <c r="J58">
        <v>79.819999999999993</v>
      </c>
      <c r="K58">
        <v>78.63</v>
      </c>
      <c r="L58" s="4">
        <f t="shared" si="7"/>
        <v>0</v>
      </c>
      <c r="M58" s="4">
        <f t="shared" si="8"/>
        <v>1</v>
      </c>
      <c r="N58" s="4">
        <f t="shared" si="9"/>
        <v>0</v>
      </c>
      <c r="Q58" t="s">
        <v>317</v>
      </c>
      <c r="R58" s="1" t="s">
        <v>340</v>
      </c>
      <c r="S58" t="s">
        <v>76</v>
      </c>
      <c r="T58" t="s">
        <v>79</v>
      </c>
      <c r="U58">
        <v>23.5</v>
      </c>
      <c r="V58">
        <v>79.650000000000006</v>
      </c>
      <c r="W58">
        <v>72.459999999999994</v>
      </c>
      <c r="X58">
        <f t="shared" si="6"/>
        <v>1.0992271598123105</v>
      </c>
      <c r="Y58">
        <v>21.5</v>
      </c>
      <c r="Z58">
        <v>71.16</v>
      </c>
      <c r="AA58">
        <v>67.47</v>
      </c>
    </row>
    <row r="59" spans="1:27" x14ac:dyDescent="0.25">
      <c r="A59" t="s">
        <v>318</v>
      </c>
      <c r="B59" s="1" t="s">
        <v>340</v>
      </c>
      <c r="C59" t="s">
        <v>76</v>
      </c>
      <c r="D59" t="s">
        <v>81</v>
      </c>
      <c r="E59">
        <v>24</v>
      </c>
      <c r="F59">
        <v>77.680000000000007</v>
      </c>
      <c r="G59">
        <v>73.7</v>
      </c>
      <c r="H59">
        <f t="shared" si="5"/>
        <v>1.0540027137042063</v>
      </c>
      <c r="I59">
        <v>22.5</v>
      </c>
      <c r="J59">
        <v>49.4</v>
      </c>
      <c r="K59">
        <v>69.97</v>
      </c>
      <c r="L59" s="4">
        <f t="shared" si="7"/>
        <v>0</v>
      </c>
      <c r="M59" s="4">
        <f t="shared" si="8"/>
        <v>1</v>
      </c>
      <c r="N59" s="4">
        <f t="shared" si="9"/>
        <v>0</v>
      </c>
      <c r="Q59" t="s">
        <v>318</v>
      </c>
      <c r="R59" s="1" t="s">
        <v>340</v>
      </c>
      <c r="S59" t="s">
        <v>76</v>
      </c>
      <c r="T59" t="s">
        <v>79</v>
      </c>
      <c r="U59">
        <v>24</v>
      </c>
      <c r="V59">
        <v>147.72999999999999</v>
      </c>
      <c r="W59">
        <v>73.7</v>
      </c>
      <c r="X59">
        <f t="shared" si="6"/>
        <v>2.0044776119402985</v>
      </c>
      <c r="Y59">
        <v>22</v>
      </c>
      <c r="Z59">
        <v>63.24</v>
      </c>
      <c r="AA59">
        <v>68.72</v>
      </c>
    </row>
    <row r="60" spans="1:27" x14ac:dyDescent="0.25">
      <c r="A60" t="s">
        <v>319</v>
      </c>
      <c r="B60" s="1" t="s">
        <v>340</v>
      </c>
      <c r="C60" t="s">
        <v>76</v>
      </c>
      <c r="D60" t="s">
        <v>81</v>
      </c>
      <c r="E60">
        <v>25.5</v>
      </c>
      <c r="F60">
        <v>86.04</v>
      </c>
      <c r="G60">
        <v>77.400000000000006</v>
      </c>
      <c r="H60">
        <f t="shared" si="5"/>
        <v>1.1116279069767443</v>
      </c>
      <c r="I60">
        <v>24.5</v>
      </c>
      <c r="J60">
        <v>78.260000000000005</v>
      </c>
      <c r="K60">
        <v>74.930000000000007</v>
      </c>
      <c r="L60" s="4">
        <f t="shared" si="7"/>
        <v>0</v>
      </c>
      <c r="M60" s="4">
        <f t="shared" si="8"/>
        <v>1</v>
      </c>
      <c r="N60" s="4">
        <f t="shared" si="9"/>
        <v>0</v>
      </c>
      <c r="Q60" t="s">
        <v>319</v>
      </c>
      <c r="R60" s="1" t="s">
        <v>340</v>
      </c>
      <c r="S60" t="s">
        <v>76</v>
      </c>
      <c r="T60" t="s">
        <v>79</v>
      </c>
      <c r="U60">
        <v>24</v>
      </c>
      <c r="V60">
        <v>177.38</v>
      </c>
      <c r="W60">
        <v>73.7</v>
      </c>
      <c r="X60">
        <f t="shared" si="6"/>
        <v>2.4067842605156038</v>
      </c>
      <c r="Y60">
        <v>21.5</v>
      </c>
      <c r="Z60">
        <v>50.67</v>
      </c>
      <c r="AA60">
        <v>67.47</v>
      </c>
    </row>
    <row r="61" spans="1:27" x14ac:dyDescent="0.25">
      <c r="A61" t="s">
        <v>320</v>
      </c>
      <c r="B61" s="1" t="s">
        <v>340</v>
      </c>
      <c r="C61" t="s">
        <v>76</v>
      </c>
      <c r="D61" t="s">
        <v>81</v>
      </c>
      <c r="E61">
        <v>24.5</v>
      </c>
      <c r="F61">
        <v>154.38</v>
      </c>
      <c r="G61">
        <v>74.930000000000007</v>
      </c>
      <c r="H61">
        <f t="shared" si="5"/>
        <v>2.0603229681035629</v>
      </c>
      <c r="I61">
        <v>22.5</v>
      </c>
      <c r="J61">
        <v>53.01</v>
      </c>
      <c r="K61">
        <v>69.97</v>
      </c>
      <c r="L61" s="4">
        <f t="shared" si="7"/>
        <v>1</v>
      </c>
      <c r="M61" s="4">
        <f t="shared" si="8"/>
        <v>0</v>
      </c>
      <c r="N61" s="4">
        <f t="shared" si="9"/>
        <v>0</v>
      </c>
      <c r="Q61" t="s">
        <v>320</v>
      </c>
      <c r="R61" s="1" t="s">
        <v>340</v>
      </c>
      <c r="S61" t="s">
        <v>76</v>
      </c>
      <c r="T61" t="s">
        <v>79</v>
      </c>
      <c r="U61">
        <v>24</v>
      </c>
      <c r="V61">
        <v>125.71</v>
      </c>
      <c r="W61">
        <v>73.7</v>
      </c>
      <c r="X61">
        <f t="shared" si="6"/>
        <v>1.7056987788331071</v>
      </c>
      <c r="Y61">
        <v>23</v>
      </c>
      <c r="Z61">
        <v>57.33</v>
      </c>
      <c r="AA61">
        <v>71.22</v>
      </c>
    </row>
    <row r="62" spans="1:27" x14ac:dyDescent="0.25">
      <c r="A62" t="s">
        <v>321</v>
      </c>
      <c r="B62" s="1" t="s">
        <v>340</v>
      </c>
      <c r="C62" t="s">
        <v>76</v>
      </c>
      <c r="D62" t="s">
        <v>81</v>
      </c>
      <c r="E62">
        <v>24.5</v>
      </c>
      <c r="F62">
        <v>104.49</v>
      </c>
      <c r="G62">
        <v>74.930000000000007</v>
      </c>
      <c r="H62">
        <f t="shared" si="5"/>
        <v>1.3945015347657812</v>
      </c>
      <c r="I62">
        <v>23</v>
      </c>
      <c r="J62">
        <v>61.15</v>
      </c>
      <c r="K62">
        <v>71.22</v>
      </c>
      <c r="L62" s="4">
        <f t="shared" si="7"/>
        <v>0</v>
      </c>
      <c r="M62" s="4">
        <f t="shared" si="8"/>
        <v>1</v>
      </c>
      <c r="N62" s="4">
        <f t="shared" si="9"/>
        <v>0</v>
      </c>
      <c r="Q62" t="s">
        <v>321</v>
      </c>
      <c r="R62" s="1" t="s">
        <v>340</v>
      </c>
      <c r="S62" t="s">
        <v>76</v>
      </c>
      <c r="T62" t="s">
        <v>79</v>
      </c>
      <c r="U62">
        <v>24</v>
      </c>
      <c r="V62">
        <v>125.99</v>
      </c>
      <c r="W62">
        <v>73.7</v>
      </c>
      <c r="X62">
        <f t="shared" si="6"/>
        <v>1.7094979647218451</v>
      </c>
      <c r="Y62">
        <v>22.5</v>
      </c>
      <c r="Z62">
        <v>63.21</v>
      </c>
      <c r="AA62">
        <v>69.97</v>
      </c>
    </row>
    <row r="63" spans="1:27" x14ac:dyDescent="0.25">
      <c r="A63" t="s">
        <v>322</v>
      </c>
      <c r="B63" s="1" t="s">
        <v>340</v>
      </c>
      <c r="C63" t="s">
        <v>76</v>
      </c>
      <c r="D63" t="s">
        <v>81</v>
      </c>
      <c r="E63">
        <v>24</v>
      </c>
      <c r="F63">
        <v>186.09</v>
      </c>
      <c r="G63">
        <v>73.7</v>
      </c>
      <c r="H63">
        <f t="shared" si="5"/>
        <v>2.524966078697422</v>
      </c>
      <c r="I63">
        <v>22</v>
      </c>
      <c r="J63">
        <v>41.03</v>
      </c>
      <c r="K63">
        <v>68.72</v>
      </c>
      <c r="L63" s="4">
        <f t="shared" si="7"/>
        <v>1</v>
      </c>
      <c r="M63" s="4">
        <f t="shared" si="8"/>
        <v>0</v>
      </c>
      <c r="N63" s="4">
        <f t="shared" si="9"/>
        <v>0</v>
      </c>
      <c r="Q63" t="s">
        <v>322</v>
      </c>
      <c r="R63" s="1" t="s">
        <v>340</v>
      </c>
      <c r="S63" t="s">
        <v>76</v>
      </c>
      <c r="T63" t="s">
        <v>79</v>
      </c>
      <c r="U63">
        <v>24</v>
      </c>
      <c r="V63">
        <v>151.78</v>
      </c>
      <c r="W63">
        <v>73.7</v>
      </c>
      <c r="X63">
        <f t="shared" si="6"/>
        <v>2.0594301221166891</v>
      </c>
      <c r="Y63">
        <v>22.5</v>
      </c>
      <c r="Z63">
        <v>58.45</v>
      </c>
      <c r="AA63">
        <v>69.97</v>
      </c>
    </row>
    <row r="64" spans="1:27" x14ac:dyDescent="0.25">
      <c r="A64" t="s">
        <v>323</v>
      </c>
      <c r="B64" s="1" t="s">
        <v>340</v>
      </c>
      <c r="C64" t="s">
        <v>76</v>
      </c>
      <c r="D64" t="s">
        <v>81</v>
      </c>
      <c r="E64">
        <v>24.5</v>
      </c>
      <c r="F64">
        <v>171.24</v>
      </c>
      <c r="G64">
        <v>74.930000000000007</v>
      </c>
      <c r="H64">
        <f t="shared" si="5"/>
        <v>2.2853329774456159</v>
      </c>
      <c r="I64">
        <v>22.5</v>
      </c>
      <c r="J64">
        <v>68.760000000000005</v>
      </c>
      <c r="K64">
        <v>69.97</v>
      </c>
      <c r="L64" s="4">
        <f t="shared" si="7"/>
        <v>1</v>
      </c>
      <c r="M64" s="4">
        <f t="shared" si="8"/>
        <v>0</v>
      </c>
      <c r="N64" s="4">
        <f t="shared" si="9"/>
        <v>0</v>
      </c>
      <c r="Q64" t="s">
        <v>323</v>
      </c>
      <c r="R64" s="1" t="s">
        <v>340</v>
      </c>
      <c r="S64" t="s">
        <v>76</v>
      </c>
      <c r="T64" t="s">
        <v>79</v>
      </c>
      <c r="U64">
        <v>24</v>
      </c>
      <c r="V64">
        <v>177.4</v>
      </c>
      <c r="W64">
        <v>73.7</v>
      </c>
      <c r="X64">
        <f t="shared" si="6"/>
        <v>2.4070556309362279</v>
      </c>
      <c r="Y64">
        <v>21.5</v>
      </c>
      <c r="Z64">
        <v>45.27</v>
      </c>
      <c r="AA64">
        <v>67.47</v>
      </c>
    </row>
    <row r="65" spans="1:27" x14ac:dyDescent="0.25">
      <c r="A65" t="s">
        <v>211</v>
      </c>
      <c r="B65" s="1" t="s">
        <v>275</v>
      </c>
      <c r="C65" t="s">
        <v>76</v>
      </c>
      <c r="D65" t="s">
        <v>80</v>
      </c>
      <c r="E65">
        <v>23.5</v>
      </c>
      <c r="F65">
        <v>84.53</v>
      </c>
      <c r="G65">
        <v>72.459999999999994</v>
      </c>
      <c r="H65">
        <f t="shared" si="5"/>
        <v>1.166574661882418</v>
      </c>
      <c r="I65">
        <v>23</v>
      </c>
      <c r="J65">
        <v>69.290000000000006</v>
      </c>
      <c r="K65">
        <v>71.22</v>
      </c>
      <c r="L65" s="4">
        <f t="shared" si="7"/>
        <v>0</v>
      </c>
      <c r="M65" s="4">
        <f t="shared" si="8"/>
        <v>1</v>
      </c>
      <c r="N65" s="4">
        <f t="shared" si="9"/>
        <v>0</v>
      </c>
      <c r="Q65" t="s">
        <v>211</v>
      </c>
      <c r="R65" s="1" t="s">
        <v>275</v>
      </c>
      <c r="S65" t="s">
        <v>76</v>
      </c>
      <c r="T65" t="s">
        <v>78</v>
      </c>
      <c r="U65">
        <v>24</v>
      </c>
      <c r="V65">
        <v>109.33</v>
      </c>
      <c r="W65">
        <v>73.7</v>
      </c>
      <c r="X65">
        <f t="shared" si="6"/>
        <v>1.4834464043419266</v>
      </c>
      <c r="Y65">
        <v>23</v>
      </c>
      <c r="Z65">
        <v>50.51</v>
      </c>
      <c r="AA65">
        <v>71.22</v>
      </c>
    </row>
    <row r="66" spans="1:27" x14ac:dyDescent="0.25">
      <c r="A66" t="s">
        <v>212</v>
      </c>
      <c r="B66" s="1" t="s">
        <v>275</v>
      </c>
      <c r="C66" t="s">
        <v>76</v>
      </c>
      <c r="D66" t="s">
        <v>80</v>
      </c>
      <c r="E66">
        <v>23</v>
      </c>
      <c r="F66">
        <v>148.79</v>
      </c>
      <c r="G66">
        <v>71.22</v>
      </c>
      <c r="H66">
        <f t="shared" ref="H66:H97" si="10">F66/G66</f>
        <v>2.0891603482167929</v>
      </c>
      <c r="I66">
        <v>22</v>
      </c>
      <c r="J66">
        <v>61.12</v>
      </c>
      <c r="K66">
        <v>68.72</v>
      </c>
      <c r="L66" s="4">
        <f t="shared" si="7"/>
        <v>1</v>
      </c>
      <c r="M66" s="4">
        <f t="shared" si="8"/>
        <v>0</v>
      </c>
      <c r="N66" s="4">
        <f t="shared" si="9"/>
        <v>0</v>
      </c>
      <c r="Q66" t="s">
        <v>212</v>
      </c>
      <c r="R66" s="1" t="s">
        <v>275</v>
      </c>
      <c r="S66" t="s">
        <v>76</v>
      </c>
      <c r="T66" t="s">
        <v>78</v>
      </c>
      <c r="U66">
        <v>24</v>
      </c>
      <c r="V66">
        <v>170.86</v>
      </c>
      <c r="W66">
        <v>73.7</v>
      </c>
      <c r="X66">
        <f t="shared" ref="X66:X97" si="11">V66/W66</f>
        <v>2.3183175033921302</v>
      </c>
      <c r="Y66">
        <v>22.5</v>
      </c>
      <c r="Z66">
        <v>60.32</v>
      </c>
      <c r="AA66">
        <v>69.97</v>
      </c>
    </row>
    <row r="67" spans="1:27" x14ac:dyDescent="0.25">
      <c r="A67" t="s">
        <v>213</v>
      </c>
      <c r="B67" s="1" t="s">
        <v>275</v>
      </c>
      <c r="C67" t="s">
        <v>76</v>
      </c>
      <c r="D67" t="s">
        <v>80</v>
      </c>
      <c r="E67">
        <v>23.5</v>
      </c>
      <c r="F67">
        <v>89.94</v>
      </c>
      <c r="G67">
        <v>72.459999999999994</v>
      </c>
      <c r="H67">
        <f t="shared" si="10"/>
        <v>1.2412365443003037</v>
      </c>
      <c r="I67">
        <v>23</v>
      </c>
      <c r="J67">
        <v>58.33</v>
      </c>
      <c r="K67">
        <v>71.22</v>
      </c>
      <c r="L67" s="4">
        <f t="shared" si="7"/>
        <v>0</v>
      </c>
      <c r="M67" s="4">
        <f t="shared" si="8"/>
        <v>1</v>
      </c>
      <c r="N67" s="4">
        <f t="shared" si="9"/>
        <v>0</v>
      </c>
      <c r="Q67" t="s">
        <v>213</v>
      </c>
      <c r="R67" s="1" t="s">
        <v>275</v>
      </c>
      <c r="S67" t="s">
        <v>76</v>
      </c>
      <c r="T67" t="s">
        <v>78</v>
      </c>
      <c r="U67">
        <v>24</v>
      </c>
      <c r="V67">
        <v>177.01</v>
      </c>
      <c r="W67">
        <v>73.7</v>
      </c>
      <c r="X67">
        <f t="shared" si="11"/>
        <v>2.4017639077340567</v>
      </c>
      <c r="Y67">
        <v>23</v>
      </c>
      <c r="Z67">
        <v>58.01</v>
      </c>
      <c r="AA67">
        <v>71.22</v>
      </c>
    </row>
    <row r="68" spans="1:27" x14ac:dyDescent="0.25">
      <c r="A68" t="s">
        <v>214</v>
      </c>
      <c r="B68" s="1" t="s">
        <v>275</v>
      </c>
      <c r="C68" t="s">
        <v>76</v>
      </c>
      <c r="D68" t="s">
        <v>80</v>
      </c>
      <c r="E68">
        <v>23</v>
      </c>
      <c r="F68">
        <v>89.54</v>
      </c>
      <c r="G68">
        <v>71.22</v>
      </c>
      <c r="H68">
        <f t="shared" si="10"/>
        <v>1.2572311148553779</v>
      </c>
      <c r="I68">
        <v>22</v>
      </c>
      <c r="J68">
        <v>52.88</v>
      </c>
      <c r="K68">
        <v>68.72</v>
      </c>
      <c r="L68" s="4">
        <f t="shared" si="7"/>
        <v>0</v>
      </c>
      <c r="M68" s="4">
        <f t="shared" si="8"/>
        <v>1</v>
      </c>
      <c r="N68" s="4">
        <f t="shared" si="9"/>
        <v>0</v>
      </c>
      <c r="Q68" t="s">
        <v>214</v>
      </c>
      <c r="R68" s="1" t="s">
        <v>275</v>
      </c>
      <c r="S68" t="s">
        <v>76</v>
      </c>
      <c r="T68" t="s">
        <v>78</v>
      </c>
      <c r="U68">
        <v>24</v>
      </c>
      <c r="V68">
        <v>140.56</v>
      </c>
      <c r="W68">
        <v>73.7</v>
      </c>
      <c r="X68">
        <f t="shared" si="11"/>
        <v>1.9071913161465399</v>
      </c>
      <c r="Y68">
        <v>23</v>
      </c>
      <c r="Z68">
        <v>71.040000000000006</v>
      </c>
      <c r="AA68">
        <v>71.22</v>
      </c>
    </row>
    <row r="69" spans="1:27" x14ac:dyDescent="0.25">
      <c r="A69" t="s">
        <v>215</v>
      </c>
      <c r="B69" s="1" t="s">
        <v>275</v>
      </c>
      <c r="C69" t="s">
        <v>76</v>
      </c>
      <c r="D69" t="s">
        <v>80</v>
      </c>
      <c r="E69">
        <v>24.5</v>
      </c>
      <c r="F69">
        <v>75.98</v>
      </c>
      <c r="G69">
        <v>74.930000000000007</v>
      </c>
      <c r="H69">
        <f t="shared" si="10"/>
        <v>1.0140130788736152</v>
      </c>
      <c r="I69">
        <v>24</v>
      </c>
      <c r="J69">
        <v>73.42</v>
      </c>
      <c r="K69">
        <v>73.7</v>
      </c>
      <c r="L69" s="4">
        <f t="shared" si="7"/>
        <v>0</v>
      </c>
      <c r="M69" s="4">
        <f t="shared" si="8"/>
        <v>1</v>
      </c>
      <c r="N69" s="4">
        <f t="shared" si="9"/>
        <v>0</v>
      </c>
      <c r="Q69" t="s">
        <v>215</v>
      </c>
      <c r="R69" s="1" t="s">
        <v>275</v>
      </c>
      <c r="S69" t="s">
        <v>76</v>
      </c>
      <c r="T69" t="s">
        <v>78</v>
      </c>
      <c r="U69">
        <v>24</v>
      </c>
      <c r="V69">
        <v>160.63</v>
      </c>
      <c r="W69">
        <v>73.7</v>
      </c>
      <c r="X69">
        <f t="shared" si="11"/>
        <v>2.1795115332428763</v>
      </c>
      <c r="Y69">
        <v>22.5</v>
      </c>
      <c r="Z69">
        <v>43.06</v>
      </c>
      <c r="AA69">
        <v>69.97</v>
      </c>
    </row>
    <row r="70" spans="1:27" x14ac:dyDescent="0.25">
      <c r="A70" t="s">
        <v>216</v>
      </c>
      <c r="B70" s="1" t="s">
        <v>275</v>
      </c>
      <c r="C70" t="s">
        <v>76</v>
      </c>
      <c r="D70" t="s">
        <v>80</v>
      </c>
      <c r="E70">
        <v>23.5</v>
      </c>
      <c r="F70">
        <v>157.88999999999999</v>
      </c>
      <c r="G70">
        <v>72.459999999999994</v>
      </c>
      <c r="H70">
        <f t="shared" si="10"/>
        <v>2.1789953077560034</v>
      </c>
      <c r="I70">
        <v>22</v>
      </c>
      <c r="J70">
        <v>64.12</v>
      </c>
      <c r="K70">
        <v>68.72</v>
      </c>
      <c r="L70" s="4">
        <f t="shared" si="7"/>
        <v>1</v>
      </c>
      <c r="M70" s="4">
        <f t="shared" si="8"/>
        <v>0</v>
      </c>
      <c r="N70" s="4">
        <f t="shared" si="9"/>
        <v>0</v>
      </c>
      <c r="Q70" t="s">
        <v>216</v>
      </c>
      <c r="R70" s="1" t="s">
        <v>275</v>
      </c>
      <c r="S70" t="s">
        <v>76</v>
      </c>
      <c r="T70" t="s">
        <v>78</v>
      </c>
      <c r="U70">
        <v>24</v>
      </c>
      <c r="V70">
        <v>109.67</v>
      </c>
      <c r="W70">
        <v>73.7</v>
      </c>
      <c r="X70">
        <f t="shared" si="11"/>
        <v>1.4880597014925372</v>
      </c>
      <c r="Y70">
        <v>23</v>
      </c>
      <c r="Z70">
        <v>58.54</v>
      </c>
      <c r="AA70">
        <v>71.22</v>
      </c>
    </row>
    <row r="71" spans="1:27" x14ac:dyDescent="0.25">
      <c r="A71" t="s">
        <v>219</v>
      </c>
      <c r="B71" s="1" t="s">
        <v>275</v>
      </c>
      <c r="C71" t="s">
        <v>76</v>
      </c>
      <c r="D71" t="s">
        <v>80</v>
      </c>
      <c r="E71">
        <v>23.5</v>
      </c>
      <c r="F71">
        <v>78.42</v>
      </c>
      <c r="G71">
        <v>72.459999999999994</v>
      </c>
      <c r="H71">
        <f t="shared" si="10"/>
        <v>1.0822522771184102</v>
      </c>
      <c r="I71">
        <v>23</v>
      </c>
      <c r="J71">
        <v>60.25</v>
      </c>
      <c r="K71">
        <v>71.22</v>
      </c>
      <c r="L71" s="4">
        <f t="shared" si="7"/>
        <v>0</v>
      </c>
      <c r="M71" s="4">
        <f t="shared" si="8"/>
        <v>1</v>
      </c>
      <c r="N71" s="4">
        <f t="shared" si="9"/>
        <v>0</v>
      </c>
      <c r="Q71" t="s">
        <v>219</v>
      </c>
      <c r="R71" s="1" t="s">
        <v>275</v>
      </c>
      <c r="S71" t="s">
        <v>76</v>
      </c>
      <c r="T71" t="s">
        <v>78</v>
      </c>
      <c r="U71">
        <v>24</v>
      </c>
      <c r="V71">
        <v>160.19</v>
      </c>
      <c r="W71">
        <v>73.7</v>
      </c>
      <c r="X71">
        <f t="shared" si="11"/>
        <v>2.1735413839891451</v>
      </c>
      <c r="Y71">
        <v>23</v>
      </c>
      <c r="Z71">
        <v>57.09</v>
      </c>
      <c r="AA71">
        <v>71.22</v>
      </c>
    </row>
    <row r="72" spans="1:27" x14ac:dyDescent="0.25">
      <c r="A72" t="s">
        <v>220</v>
      </c>
      <c r="B72" s="1" t="s">
        <v>275</v>
      </c>
      <c r="C72" t="s">
        <v>76</v>
      </c>
      <c r="D72" t="s">
        <v>80</v>
      </c>
      <c r="E72">
        <v>23</v>
      </c>
      <c r="F72">
        <v>91.45</v>
      </c>
      <c r="G72">
        <v>71.22</v>
      </c>
      <c r="H72">
        <f t="shared" si="10"/>
        <v>1.2840494243190115</v>
      </c>
      <c r="I72">
        <v>22.5</v>
      </c>
      <c r="J72">
        <v>66.58</v>
      </c>
      <c r="K72">
        <v>69.97</v>
      </c>
      <c r="L72" s="4">
        <f t="shared" si="7"/>
        <v>0</v>
      </c>
      <c r="M72" s="4">
        <f t="shared" si="8"/>
        <v>1</v>
      </c>
      <c r="N72" s="4">
        <f t="shared" si="9"/>
        <v>0</v>
      </c>
      <c r="Q72" t="s">
        <v>220</v>
      </c>
      <c r="R72" s="1" t="s">
        <v>275</v>
      </c>
      <c r="S72" t="s">
        <v>76</v>
      </c>
      <c r="T72" t="s">
        <v>78</v>
      </c>
      <c r="U72">
        <v>24</v>
      </c>
      <c r="V72">
        <v>110.23</v>
      </c>
      <c r="W72">
        <v>73.7</v>
      </c>
      <c r="X72">
        <f t="shared" si="11"/>
        <v>1.4956580732700135</v>
      </c>
      <c r="Y72">
        <v>23</v>
      </c>
      <c r="Z72">
        <v>56.62</v>
      </c>
      <c r="AA72">
        <v>71.22</v>
      </c>
    </row>
    <row r="73" spans="1:27" x14ac:dyDescent="0.25">
      <c r="A73" t="s">
        <v>222</v>
      </c>
      <c r="B73" s="1" t="s">
        <v>275</v>
      </c>
      <c r="C73" t="s">
        <v>76</v>
      </c>
      <c r="D73" t="s">
        <v>80</v>
      </c>
      <c r="E73">
        <v>24.5</v>
      </c>
      <c r="F73">
        <v>85.03</v>
      </c>
      <c r="G73">
        <v>74.930000000000007</v>
      </c>
      <c r="H73">
        <f t="shared" si="10"/>
        <v>1.1347924729747765</v>
      </c>
      <c r="I73">
        <v>23</v>
      </c>
      <c r="J73">
        <v>64.75</v>
      </c>
      <c r="K73">
        <v>71.22</v>
      </c>
      <c r="L73" s="4">
        <f t="shared" si="7"/>
        <v>0</v>
      </c>
      <c r="M73" s="4">
        <f t="shared" si="8"/>
        <v>1</v>
      </c>
      <c r="N73" s="4">
        <f t="shared" si="9"/>
        <v>0</v>
      </c>
      <c r="Q73" t="s">
        <v>222</v>
      </c>
      <c r="R73" s="1" t="s">
        <v>275</v>
      </c>
      <c r="S73" t="s">
        <v>76</v>
      </c>
      <c r="T73" t="s">
        <v>78</v>
      </c>
      <c r="U73">
        <v>24</v>
      </c>
      <c r="V73">
        <v>110.32</v>
      </c>
      <c r="W73">
        <v>73.7</v>
      </c>
      <c r="X73">
        <f t="shared" si="11"/>
        <v>1.4968792401628221</v>
      </c>
      <c r="Y73">
        <v>22.5</v>
      </c>
      <c r="Z73">
        <v>65.06</v>
      </c>
      <c r="AA73">
        <v>69.97</v>
      </c>
    </row>
    <row r="74" spans="1:27" x14ac:dyDescent="0.25">
      <c r="A74" t="s">
        <v>223</v>
      </c>
      <c r="B74" s="1" t="s">
        <v>275</v>
      </c>
      <c r="C74" t="s">
        <v>76</v>
      </c>
      <c r="D74" t="s">
        <v>80</v>
      </c>
      <c r="E74">
        <v>23.5</v>
      </c>
      <c r="F74">
        <v>80.959999999999994</v>
      </c>
      <c r="G74">
        <v>72.459999999999994</v>
      </c>
      <c r="H74">
        <f t="shared" si="10"/>
        <v>1.1173060999171958</v>
      </c>
      <c r="I74">
        <v>22.5</v>
      </c>
      <c r="J74">
        <v>48.06</v>
      </c>
      <c r="K74">
        <v>69.97</v>
      </c>
      <c r="L74" s="4">
        <f t="shared" si="7"/>
        <v>0</v>
      </c>
      <c r="M74" s="4">
        <f t="shared" si="8"/>
        <v>1</v>
      </c>
      <c r="N74" s="4">
        <f t="shared" si="9"/>
        <v>0</v>
      </c>
      <c r="Q74" t="s">
        <v>223</v>
      </c>
      <c r="R74" s="1" t="s">
        <v>275</v>
      </c>
      <c r="S74" t="s">
        <v>76</v>
      </c>
      <c r="T74" t="s">
        <v>78</v>
      </c>
      <c r="U74">
        <v>24</v>
      </c>
      <c r="V74">
        <v>131.30000000000001</v>
      </c>
      <c r="W74">
        <v>73.7</v>
      </c>
      <c r="X74">
        <f t="shared" si="11"/>
        <v>1.7815468113975577</v>
      </c>
      <c r="Y74">
        <v>23</v>
      </c>
      <c r="Z74">
        <v>58.96</v>
      </c>
      <c r="AA74">
        <v>71.22</v>
      </c>
    </row>
    <row r="75" spans="1:27" x14ac:dyDescent="0.25">
      <c r="A75" t="s">
        <v>224</v>
      </c>
      <c r="B75" s="1" t="s">
        <v>275</v>
      </c>
      <c r="C75" t="s">
        <v>76</v>
      </c>
      <c r="D75" t="s">
        <v>80</v>
      </c>
      <c r="E75">
        <v>24</v>
      </c>
      <c r="F75">
        <v>137.65</v>
      </c>
      <c r="G75">
        <v>73.7</v>
      </c>
      <c r="H75">
        <f t="shared" si="10"/>
        <v>1.8677069199457259</v>
      </c>
      <c r="I75">
        <v>22.5</v>
      </c>
      <c r="J75">
        <v>66.510000000000005</v>
      </c>
      <c r="K75">
        <v>69.97</v>
      </c>
      <c r="L75" s="4">
        <f t="shared" si="7"/>
        <v>1</v>
      </c>
      <c r="M75" s="4">
        <f t="shared" si="8"/>
        <v>0</v>
      </c>
      <c r="N75" s="4">
        <f t="shared" si="9"/>
        <v>0</v>
      </c>
      <c r="Q75" t="s">
        <v>224</v>
      </c>
      <c r="R75" s="1" t="s">
        <v>275</v>
      </c>
      <c r="S75" t="s">
        <v>76</v>
      </c>
      <c r="T75" t="s">
        <v>78</v>
      </c>
      <c r="U75">
        <v>24</v>
      </c>
      <c r="V75">
        <v>153.63999999999999</v>
      </c>
      <c r="W75">
        <v>73.7</v>
      </c>
      <c r="X75">
        <f t="shared" si="11"/>
        <v>2.0846675712347351</v>
      </c>
      <c r="Y75">
        <v>23</v>
      </c>
      <c r="Z75">
        <v>66.47</v>
      </c>
      <c r="AA75">
        <v>71.22</v>
      </c>
    </row>
    <row r="76" spans="1:27" x14ac:dyDescent="0.25">
      <c r="A76" t="s">
        <v>225</v>
      </c>
      <c r="B76" s="1" t="s">
        <v>275</v>
      </c>
      <c r="C76" t="s">
        <v>76</v>
      </c>
      <c r="D76" t="s">
        <v>80</v>
      </c>
      <c r="E76">
        <v>23</v>
      </c>
      <c r="F76">
        <v>79.47</v>
      </c>
      <c r="G76">
        <v>71.22</v>
      </c>
      <c r="H76">
        <f t="shared" si="10"/>
        <v>1.1158382476832351</v>
      </c>
      <c r="I76">
        <v>22.5</v>
      </c>
      <c r="J76">
        <v>56.33</v>
      </c>
      <c r="K76">
        <v>69.97</v>
      </c>
      <c r="L76" s="4">
        <f t="shared" si="7"/>
        <v>0</v>
      </c>
      <c r="M76" s="4">
        <f t="shared" si="8"/>
        <v>1</v>
      </c>
      <c r="N76" s="4">
        <f t="shared" si="9"/>
        <v>0</v>
      </c>
      <c r="Q76" t="s">
        <v>225</v>
      </c>
      <c r="R76" s="1" t="s">
        <v>275</v>
      </c>
      <c r="S76" t="s">
        <v>76</v>
      </c>
      <c r="T76" t="s">
        <v>78</v>
      </c>
      <c r="U76">
        <v>24</v>
      </c>
      <c r="V76">
        <v>132.69</v>
      </c>
      <c r="W76">
        <v>73.7</v>
      </c>
      <c r="X76">
        <f t="shared" si="11"/>
        <v>1.8004070556309362</v>
      </c>
      <c r="Y76">
        <v>23.5</v>
      </c>
      <c r="Z76">
        <v>68.63</v>
      </c>
      <c r="AA76">
        <v>72.459999999999994</v>
      </c>
    </row>
    <row r="77" spans="1:27" x14ac:dyDescent="0.25">
      <c r="A77" t="s">
        <v>226</v>
      </c>
      <c r="B77" s="1" t="s">
        <v>275</v>
      </c>
      <c r="C77" t="s">
        <v>76</v>
      </c>
      <c r="D77" t="s">
        <v>80</v>
      </c>
      <c r="E77">
        <v>23</v>
      </c>
      <c r="F77">
        <v>84</v>
      </c>
      <c r="G77">
        <v>71.22</v>
      </c>
      <c r="H77">
        <f t="shared" si="10"/>
        <v>1.1794439764111204</v>
      </c>
      <c r="I77">
        <v>21.5</v>
      </c>
      <c r="J77">
        <v>57.07</v>
      </c>
      <c r="K77">
        <v>67.47</v>
      </c>
      <c r="L77" s="4">
        <f t="shared" si="7"/>
        <v>0</v>
      </c>
      <c r="M77" s="4">
        <f t="shared" si="8"/>
        <v>1</v>
      </c>
      <c r="N77" s="4">
        <f t="shared" si="9"/>
        <v>0</v>
      </c>
      <c r="Q77" t="s">
        <v>226</v>
      </c>
      <c r="R77" s="1" t="s">
        <v>275</v>
      </c>
      <c r="S77" t="s">
        <v>76</v>
      </c>
      <c r="T77" t="s">
        <v>78</v>
      </c>
      <c r="U77">
        <v>24</v>
      </c>
      <c r="V77">
        <v>128.41</v>
      </c>
      <c r="W77">
        <v>73.7</v>
      </c>
      <c r="X77">
        <f t="shared" si="11"/>
        <v>1.7423337856173675</v>
      </c>
      <c r="Y77">
        <v>23</v>
      </c>
      <c r="Z77">
        <v>67.03</v>
      </c>
      <c r="AA77">
        <v>71.22</v>
      </c>
    </row>
    <row r="78" spans="1:27" x14ac:dyDescent="0.25">
      <c r="A78" t="s">
        <v>244</v>
      </c>
      <c r="B78" s="1" t="s">
        <v>275</v>
      </c>
      <c r="C78" t="s">
        <v>76</v>
      </c>
      <c r="D78" t="s">
        <v>81</v>
      </c>
      <c r="E78">
        <v>23</v>
      </c>
      <c r="F78">
        <v>125.32</v>
      </c>
      <c r="G78">
        <v>71.22</v>
      </c>
      <c r="H78">
        <f t="shared" si="10"/>
        <v>1.7596180848076381</v>
      </c>
      <c r="I78">
        <v>21.5</v>
      </c>
      <c r="J78">
        <v>54.91</v>
      </c>
      <c r="K78">
        <v>67.47</v>
      </c>
      <c r="L78" s="4">
        <f t="shared" si="7"/>
        <v>1</v>
      </c>
      <c r="M78" s="4">
        <f t="shared" si="8"/>
        <v>0</v>
      </c>
      <c r="N78" s="4">
        <f t="shared" si="9"/>
        <v>0</v>
      </c>
      <c r="Q78" t="s">
        <v>244</v>
      </c>
      <c r="R78" s="1" t="s">
        <v>275</v>
      </c>
      <c r="S78" t="s">
        <v>76</v>
      </c>
      <c r="T78" t="s">
        <v>79</v>
      </c>
      <c r="U78">
        <v>24</v>
      </c>
      <c r="V78">
        <v>157.33000000000001</v>
      </c>
      <c r="W78">
        <v>73.7</v>
      </c>
      <c r="X78">
        <f t="shared" si="11"/>
        <v>2.1347354138398917</v>
      </c>
      <c r="Y78">
        <v>22.5</v>
      </c>
      <c r="Z78">
        <v>66.86</v>
      </c>
      <c r="AA78">
        <v>69.97</v>
      </c>
    </row>
    <row r="79" spans="1:27" x14ac:dyDescent="0.25">
      <c r="A79" t="s">
        <v>245</v>
      </c>
      <c r="B79" s="1" t="s">
        <v>275</v>
      </c>
      <c r="C79" t="s">
        <v>76</v>
      </c>
      <c r="D79" t="s">
        <v>81</v>
      </c>
      <c r="E79">
        <v>23.5</v>
      </c>
      <c r="F79">
        <v>115.65</v>
      </c>
      <c r="G79">
        <v>72.459999999999994</v>
      </c>
      <c r="H79">
        <f t="shared" si="10"/>
        <v>1.5960529947557276</v>
      </c>
      <c r="I79">
        <v>21.5</v>
      </c>
      <c r="J79">
        <v>64.62</v>
      </c>
      <c r="K79">
        <v>67.47</v>
      </c>
      <c r="L79" s="4">
        <f t="shared" si="7"/>
        <v>1</v>
      </c>
      <c r="M79" s="4">
        <f t="shared" si="8"/>
        <v>0</v>
      </c>
      <c r="N79" s="4">
        <f t="shared" si="9"/>
        <v>0</v>
      </c>
      <c r="Q79" t="s">
        <v>245</v>
      </c>
      <c r="R79" s="1" t="s">
        <v>275</v>
      </c>
      <c r="S79" t="s">
        <v>76</v>
      </c>
      <c r="T79" t="s">
        <v>79</v>
      </c>
      <c r="U79">
        <v>24</v>
      </c>
      <c r="V79">
        <v>131.25</v>
      </c>
      <c r="W79">
        <v>73.7</v>
      </c>
      <c r="X79">
        <f t="shared" si="11"/>
        <v>1.7808683853459972</v>
      </c>
      <c r="Y79">
        <v>22</v>
      </c>
      <c r="Z79">
        <v>61.72</v>
      </c>
      <c r="AA79">
        <v>68.72</v>
      </c>
    </row>
    <row r="80" spans="1:27" x14ac:dyDescent="0.25">
      <c r="A80" t="s">
        <v>246</v>
      </c>
      <c r="B80" s="1" t="s">
        <v>275</v>
      </c>
      <c r="C80" t="s">
        <v>76</v>
      </c>
      <c r="D80" t="s">
        <v>81</v>
      </c>
      <c r="E80">
        <v>23.5</v>
      </c>
      <c r="F80">
        <v>142.31</v>
      </c>
      <c r="G80">
        <v>72.459999999999994</v>
      </c>
      <c r="H80">
        <f t="shared" si="10"/>
        <v>1.9639801269666024</v>
      </c>
      <c r="I80">
        <v>22</v>
      </c>
      <c r="J80">
        <v>63.07</v>
      </c>
      <c r="K80">
        <v>68.72</v>
      </c>
      <c r="L80" s="4">
        <f t="shared" si="7"/>
        <v>1</v>
      </c>
      <c r="M80" s="4">
        <f t="shared" si="8"/>
        <v>0</v>
      </c>
      <c r="N80" s="4">
        <f t="shared" si="9"/>
        <v>0</v>
      </c>
      <c r="Q80" t="s">
        <v>246</v>
      </c>
      <c r="R80" s="1" t="s">
        <v>275</v>
      </c>
      <c r="S80" t="s">
        <v>76</v>
      </c>
      <c r="T80" t="s">
        <v>79</v>
      </c>
      <c r="U80">
        <v>24</v>
      </c>
      <c r="V80">
        <v>121.09</v>
      </c>
      <c r="W80">
        <v>73.7</v>
      </c>
      <c r="X80">
        <f t="shared" si="11"/>
        <v>1.6430122116689281</v>
      </c>
      <c r="Y80">
        <v>23</v>
      </c>
      <c r="Z80">
        <v>53.61</v>
      </c>
      <c r="AA80">
        <v>71.22</v>
      </c>
    </row>
    <row r="81" spans="1:27" x14ac:dyDescent="0.25">
      <c r="A81" t="s">
        <v>247</v>
      </c>
      <c r="B81" s="1" t="s">
        <v>275</v>
      </c>
      <c r="C81" t="s">
        <v>76</v>
      </c>
      <c r="D81" t="s">
        <v>81</v>
      </c>
      <c r="E81">
        <v>23</v>
      </c>
      <c r="F81">
        <v>89.63</v>
      </c>
      <c r="G81">
        <v>71.22</v>
      </c>
      <c r="H81">
        <f t="shared" si="10"/>
        <v>1.2584948048301039</v>
      </c>
      <c r="I81">
        <v>22.5</v>
      </c>
      <c r="J81">
        <v>68.72</v>
      </c>
      <c r="K81">
        <v>69.97</v>
      </c>
      <c r="L81" s="4">
        <f t="shared" si="7"/>
        <v>0</v>
      </c>
      <c r="M81" s="4">
        <f t="shared" si="8"/>
        <v>1</v>
      </c>
      <c r="N81" s="4">
        <f t="shared" si="9"/>
        <v>0</v>
      </c>
      <c r="Q81" t="s">
        <v>247</v>
      </c>
      <c r="R81" s="1" t="s">
        <v>275</v>
      </c>
      <c r="S81" t="s">
        <v>76</v>
      </c>
      <c r="T81" t="s">
        <v>79</v>
      </c>
      <c r="U81">
        <v>24</v>
      </c>
      <c r="V81">
        <v>116.99</v>
      </c>
      <c r="W81">
        <v>73.7</v>
      </c>
      <c r="X81">
        <f t="shared" si="11"/>
        <v>1.5873812754409768</v>
      </c>
      <c r="Y81">
        <v>23</v>
      </c>
      <c r="Z81">
        <v>63.73</v>
      </c>
      <c r="AA81">
        <v>71.22</v>
      </c>
    </row>
    <row r="82" spans="1:27" x14ac:dyDescent="0.25">
      <c r="A82" t="s">
        <v>249</v>
      </c>
      <c r="B82" s="1" t="s">
        <v>275</v>
      </c>
      <c r="C82" t="s">
        <v>76</v>
      </c>
      <c r="D82" t="s">
        <v>81</v>
      </c>
      <c r="E82">
        <v>24</v>
      </c>
      <c r="F82">
        <v>100.43</v>
      </c>
      <c r="G82">
        <v>73.7</v>
      </c>
      <c r="H82">
        <f t="shared" si="10"/>
        <v>1.3626865671641792</v>
      </c>
      <c r="I82">
        <v>22</v>
      </c>
      <c r="J82">
        <v>62.18</v>
      </c>
      <c r="K82">
        <v>68.72</v>
      </c>
      <c r="L82" s="4">
        <f t="shared" si="7"/>
        <v>0</v>
      </c>
      <c r="M82" s="4">
        <f t="shared" si="8"/>
        <v>1</v>
      </c>
      <c r="N82" s="4">
        <f t="shared" si="9"/>
        <v>0</v>
      </c>
      <c r="Q82" t="s">
        <v>249</v>
      </c>
      <c r="R82" s="1" t="s">
        <v>275</v>
      </c>
      <c r="S82" t="s">
        <v>76</v>
      </c>
      <c r="T82" t="s">
        <v>79</v>
      </c>
      <c r="U82">
        <v>24</v>
      </c>
      <c r="V82">
        <v>133.03</v>
      </c>
      <c r="W82">
        <v>73.7</v>
      </c>
      <c r="X82">
        <f t="shared" si="11"/>
        <v>1.8050203527815467</v>
      </c>
      <c r="Y82">
        <v>22.5</v>
      </c>
      <c r="Z82">
        <v>52.46</v>
      </c>
      <c r="AA82">
        <v>69.97</v>
      </c>
    </row>
    <row r="83" spans="1:27" x14ac:dyDescent="0.25">
      <c r="A83" t="s">
        <v>253</v>
      </c>
      <c r="B83" s="1" t="s">
        <v>275</v>
      </c>
      <c r="C83" t="s">
        <v>76</v>
      </c>
      <c r="D83" t="s">
        <v>81</v>
      </c>
      <c r="E83">
        <v>23</v>
      </c>
      <c r="F83">
        <v>98.5</v>
      </c>
      <c r="G83">
        <v>71.22</v>
      </c>
      <c r="H83">
        <f t="shared" si="10"/>
        <v>1.3830384723392306</v>
      </c>
      <c r="I83">
        <v>24.5</v>
      </c>
      <c r="J83">
        <v>76</v>
      </c>
      <c r="K83">
        <v>74.930000000000007</v>
      </c>
      <c r="L83" s="4">
        <f t="shared" si="7"/>
        <v>0</v>
      </c>
      <c r="M83" s="4">
        <f t="shared" si="8"/>
        <v>1</v>
      </c>
      <c r="N83" s="4">
        <f t="shared" si="9"/>
        <v>0</v>
      </c>
      <c r="Q83" t="s">
        <v>253</v>
      </c>
      <c r="R83" s="1" t="s">
        <v>275</v>
      </c>
      <c r="S83" t="s">
        <v>76</v>
      </c>
      <c r="T83" t="s">
        <v>79</v>
      </c>
      <c r="U83">
        <v>24</v>
      </c>
      <c r="V83">
        <v>128.08000000000001</v>
      </c>
      <c r="W83">
        <v>73.7</v>
      </c>
      <c r="X83">
        <f t="shared" si="11"/>
        <v>1.7378561736770692</v>
      </c>
      <c r="Y83">
        <v>23</v>
      </c>
      <c r="Z83">
        <v>58.38</v>
      </c>
      <c r="AA83">
        <v>71.22</v>
      </c>
    </row>
    <row r="84" spans="1:27" x14ac:dyDescent="0.25">
      <c r="A84" t="s">
        <v>254</v>
      </c>
      <c r="B84" s="1" t="s">
        <v>275</v>
      </c>
      <c r="C84" t="s">
        <v>76</v>
      </c>
      <c r="D84" t="s">
        <v>81</v>
      </c>
      <c r="E84">
        <v>23.5</v>
      </c>
      <c r="F84">
        <v>116.47</v>
      </c>
      <c r="G84">
        <v>72.459999999999994</v>
      </c>
      <c r="H84">
        <f t="shared" si="10"/>
        <v>1.6073695832183275</v>
      </c>
      <c r="I84">
        <v>22</v>
      </c>
      <c r="J84">
        <v>50.57</v>
      </c>
      <c r="K84">
        <v>68.72</v>
      </c>
      <c r="L84" s="4">
        <f t="shared" si="7"/>
        <v>1</v>
      </c>
      <c r="M84" s="4">
        <f t="shared" si="8"/>
        <v>0</v>
      </c>
      <c r="N84" s="4">
        <f t="shared" si="9"/>
        <v>0</v>
      </c>
      <c r="Q84" t="s">
        <v>254</v>
      </c>
      <c r="R84" s="1" t="s">
        <v>275</v>
      </c>
      <c r="S84" t="s">
        <v>76</v>
      </c>
      <c r="T84" t="s">
        <v>79</v>
      </c>
      <c r="U84">
        <v>24</v>
      </c>
      <c r="V84">
        <v>164.63</v>
      </c>
      <c r="W84">
        <v>73.7</v>
      </c>
      <c r="X84">
        <f t="shared" si="11"/>
        <v>2.2337856173677069</v>
      </c>
      <c r="Y84">
        <v>23</v>
      </c>
      <c r="Z84">
        <v>65.319999999999993</v>
      </c>
      <c r="AA84">
        <v>71.22</v>
      </c>
    </row>
    <row r="85" spans="1:27" x14ac:dyDescent="0.25">
      <c r="A85" t="s">
        <v>255</v>
      </c>
      <c r="B85" s="1" t="s">
        <v>275</v>
      </c>
      <c r="C85" t="s">
        <v>76</v>
      </c>
      <c r="D85" t="s">
        <v>81</v>
      </c>
      <c r="E85">
        <v>23</v>
      </c>
      <c r="F85">
        <v>81.069999999999993</v>
      </c>
      <c r="G85">
        <v>71.22</v>
      </c>
      <c r="H85">
        <f t="shared" si="10"/>
        <v>1.1383038472339231</v>
      </c>
      <c r="I85">
        <v>22.5</v>
      </c>
      <c r="J85">
        <v>69.2</v>
      </c>
      <c r="K85">
        <v>69.97</v>
      </c>
      <c r="L85" s="4">
        <f t="shared" si="7"/>
        <v>0</v>
      </c>
      <c r="M85" s="4">
        <f t="shared" si="8"/>
        <v>1</v>
      </c>
      <c r="N85" s="4">
        <f t="shared" si="9"/>
        <v>0</v>
      </c>
      <c r="Q85" t="s">
        <v>255</v>
      </c>
      <c r="R85" s="1" t="s">
        <v>275</v>
      </c>
      <c r="S85" t="s">
        <v>76</v>
      </c>
      <c r="T85" t="s">
        <v>79</v>
      </c>
      <c r="U85">
        <v>24.5</v>
      </c>
      <c r="V85">
        <v>114.01</v>
      </c>
      <c r="W85">
        <v>74.930000000000007</v>
      </c>
      <c r="X85">
        <f t="shared" si="11"/>
        <v>1.5215534498865608</v>
      </c>
      <c r="Y85">
        <v>23</v>
      </c>
      <c r="Z85">
        <v>68.209999999999994</v>
      </c>
      <c r="AA85">
        <v>71.22</v>
      </c>
    </row>
    <row r="86" spans="1:27" x14ac:dyDescent="0.25">
      <c r="A86" t="s">
        <v>256</v>
      </c>
      <c r="B86" s="1" t="s">
        <v>275</v>
      </c>
      <c r="C86" t="s">
        <v>76</v>
      </c>
      <c r="D86" t="s">
        <v>81</v>
      </c>
      <c r="E86">
        <v>23.5</v>
      </c>
      <c r="F86">
        <v>79.900000000000006</v>
      </c>
      <c r="G86">
        <v>72.459999999999994</v>
      </c>
      <c r="H86">
        <f t="shared" si="10"/>
        <v>1.1026773392216398</v>
      </c>
      <c r="I86">
        <v>23</v>
      </c>
      <c r="J86">
        <v>70.19</v>
      </c>
      <c r="K86">
        <v>71.22</v>
      </c>
      <c r="L86" s="4">
        <f t="shared" si="7"/>
        <v>0</v>
      </c>
      <c r="M86" s="4">
        <f t="shared" si="8"/>
        <v>1</v>
      </c>
      <c r="N86" s="4">
        <f t="shared" si="9"/>
        <v>0</v>
      </c>
      <c r="Q86" t="s">
        <v>256</v>
      </c>
      <c r="R86" s="1" t="s">
        <v>275</v>
      </c>
      <c r="S86" t="s">
        <v>76</v>
      </c>
      <c r="T86" t="s">
        <v>79</v>
      </c>
      <c r="U86">
        <v>24.5</v>
      </c>
      <c r="V86">
        <v>110.02</v>
      </c>
      <c r="W86">
        <v>74.930000000000007</v>
      </c>
      <c r="X86">
        <f t="shared" si="11"/>
        <v>1.4683037501668221</v>
      </c>
      <c r="Y86">
        <v>23.5</v>
      </c>
      <c r="Z86">
        <v>64.400000000000006</v>
      </c>
      <c r="AA86">
        <v>72.459999999999994</v>
      </c>
    </row>
    <row r="87" spans="1:27" x14ac:dyDescent="0.25">
      <c r="A87" t="s">
        <v>258</v>
      </c>
      <c r="B87" s="1" t="s">
        <v>275</v>
      </c>
      <c r="C87" t="s">
        <v>76</v>
      </c>
      <c r="D87" t="s">
        <v>81</v>
      </c>
      <c r="E87">
        <v>23.5</v>
      </c>
      <c r="F87">
        <v>75</v>
      </c>
      <c r="G87">
        <v>72.459999999999994</v>
      </c>
      <c r="H87">
        <f t="shared" si="10"/>
        <v>1.0350538227987855</v>
      </c>
      <c r="I87">
        <v>23</v>
      </c>
      <c r="J87">
        <v>66.459999999999994</v>
      </c>
      <c r="K87">
        <v>71.22</v>
      </c>
      <c r="L87" s="4">
        <f t="shared" si="7"/>
        <v>0</v>
      </c>
      <c r="M87" s="4">
        <f t="shared" si="8"/>
        <v>1</v>
      </c>
      <c r="N87" s="4">
        <f t="shared" si="9"/>
        <v>0</v>
      </c>
      <c r="Q87" t="s">
        <v>258</v>
      </c>
      <c r="R87" s="1" t="s">
        <v>275</v>
      </c>
      <c r="S87" t="s">
        <v>76</v>
      </c>
      <c r="T87" t="s">
        <v>79</v>
      </c>
      <c r="U87">
        <v>24</v>
      </c>
      <c r="V87">
        <v>135.80000000000001</v>
      </c>
      <c r="W87">
        <v>73.7</v>
      </c>
      <c r="X87">
        <f t="shared" si="11"/>
        <v>1.8426051560379919</v>
      </c>
      <c r="Y87">
        <v>22.5</v>
      </c>
      <c r="Z87">
        <v>62.52</v>
      </c>
      <c r="AA87">
        <v>69.97</v>
      </c>
    </row>
    <row r="88" spans="1:27" x14ac:dyDescent="0.25">
      <c r="A88" t="s">
        <v>82</v>
      </c>
      <c r="B88" s="1" t="s">
        <v>210</v>
      </c>
      <c r="C88" t="s">
        <v>76</v>
      </c>
      <c r="D88" t="s">
        <v>80</v>
      </c>
      <c r="E88">
        <v>24</v>
      </c>
      <c r="F88">
        <v>74.290000000000006</v>
      </c>
      <c r="G88">
        <v>73.7</v>
      </c>
      <c r="H88">
        <f t="shared" si="10"/>
        <v>1.0080054274084125</v>
      </c>
      <c r="I88">
        <v>23.5</v>
      </c>
      <c r="J88">
        <v>32.26</v>
      </c>
      <c r="K88">
        <v>72.459999999999994</v>
      </c>
      <c r="L88" s="4">
        <f t="shared" ref="L88:L112" si="12">IF(H88&gt;1.5,1,0)</f>
        <v>0</v>
      </c>
      <c r="M88" s="4">
        <f t="shared" ref="M88:M112" si="13">IF((AND(H88&gt;1,H88&lt;1.5)),1,0)</f>
        <v>1</v>
      </c>
      <c r="N88" s="4">
        <f t="shared" ref="N88:N112" si="14">IF(H88&lt;1,1,0)</f>
        <v>0</v>
      </c>
      <c r="Q88" t="s">
        <v>82</v>
      </c>
      <c r="R88" s="1" t="s">
        <v>210</v>
      </c>
      <c r="S88" t="s">
        <v>76</v>
      </c>
      <c r="T88" t="s">
        <v>78</v>
      </c>
      <c r="U88">
        <v>24</v>
      </c>
      <c r="V88">
        <v>118.13</v>
      </c>
      <c r="W88">
        <v>73.7</v>
      </c>
      <c r="X88">
        <f t="shared" si="11"/>
        <v>1.6028493894165534</v>
      </c>
      <c r="Y88">
        <v>23</v>
      </c>
      <c r="Z88">
        <v>61.28</v>
      </c>
      <c r="AA88">
        <v>71.22</v>
      </c>
    </row>
    <row r="89" spans="1:27" x14ac:dyDescent="0.25">
      <c r="A89" t="s">
        <v>85</v>
      </c>
      <c r="B89" s="1" t="s">
        <v>210</v>
      </c>
      <c r="C89" t="s">
        <v>76</v>
      </c>
      <c r="D89" t="s">
        <v>80</v>
      </c>
      <c r="E89">
        <v>24</v>
      </c>
      <c r="F89">
        <v>81.59</v>
      </c>
      <c r="G89">
        <v>73.7</v>
      </c>
      <c r="H89">
        <f t="shared" si="10"/>
        <v>1.1070556309362281</v>
      </c>
      <c r="I89">
        <v>32</v>
      </c>
      <c r="J89">
        <v>93.62</v>
      </c>
      <c r="K89">
        <v>93.23</v>
      </c>
      <c r="L89" s="4">
        <f t="shared" si="12"/>
        <v>0</v>
      </c>
      <c r="M89" s="4">
        <f t="shared" si="13"/>
        <v>1</v>
      </c>
      <c r="N89" s="4">
        <f t="shared" si="14"/>
        <v>0</v>
      </c>
      <c r="Q89" t="s">
        <v>85</v>
      </c>
      <c r="R89" s="1" t="s">
        <v>210</v>
      </c>
      <c r="S89" t="s">
        <v>76</v>
      </c>
      <c r="T89" t="s">
        <v>78</v>
      </c>
      <c r="U89">
        <v>24</v>
      </c>
      <c r="V89">
        <v>133.79</v>
      </c>
      <c r="W89">
        <v>73.7</v>
      </c>
      <c r="X89">
        <f t="shared" si="11"/>
        <v>1.8153324287652643</v>
      </c>
      <c r="Y89">
        <v>22.5</v>
      </c>
      <c r="Z89">
        <v>54.36</v>
      </c>
      <c r="AA89">
        <v>69.97</v>
      </c>
    </row>
    <row r="90" spans="1:27" x14ac:dyDescent="0.25">
      <c r="A90" t="s">
        <v>86</v>
      </c>
      <c r="B90" s="1" t="s">
        <v>210</v>
      </c>
      <c r="C90" t="s">
        <v>76</v>
      </c>
      <c r="D90" t="s">
        <v>80</v>
      </c>
      <c r="E90">
        <v>23</v>
      </c>
      <c r="F90">
        <v>83.56</v>
      </c>
      <c r="G90">
        <v>71.22</v>
      </c>
      <c r="H90">
        <f t="shared" si="10"/>
        <v>1.1732659365346814</v>
      </c>
      <c r="I90">
        <v>21.5</v>
      </c>
      <c r="J90">
        <v>52.79</v>
      </c>
      <c r="K90">
        <v>67.47</v>
      </c>
      <c r="L90" s="4">
        <f t="shared" si="12"/>
        <v>0</v>
      </c>
      <c r="M90" s="4">
        <f t="shared" si="13"/>
        <v>1</v>
      </c>
      <c r="N90" s="4">
        <f t="shared" si="14"/>
        <v>0</v>
      </c>
      <c r="Q90" t="s">
        <v>86</v>
      </c>
      <c r="R90" s="1" t="s">
        <v>210</v>
      </c>
      <c r="S90" t="s">
        <v>76</v>
      </c>
      <c r="T90" t="s">
        <v>78</v>
      </c>
      <c r="U90">
        <v>24</v>
      </c>
      <c r="V90">
        <v>170.69</v>
      </c>
      <c r="W90">
        <v>73.7</v>
      </c>
      <c r="X90">
        <f t="shared" si="11"/>
        <v>2.3160108548168248</v>
      </c>
      <c r="Y90">
        <v>21.5</v>
      </c>
      <c r="Z90">
        <v>52.08</v>
      </c>
      <c r="AA90">
        <v>67.47</v>
      </c>
    </row>
    <row r="91" spans="1:27" x14ac:dyDescent="0.25">
      <c r="A91" t="s">
        <v>93</v>
      </c>
      <c r="B91" s="1" t="s">
        <v>210</v>
      </c>
      <c r="C91" t="s">
        <v>76</v>
      </c>
      <c r="D91" t="s">
        <v>80</v>
      </c>
      <c r="E91">
        <v>22.5</v>
      </c>
      <c r="F91">
        <v>85.25</v>
      </c>
      <c r="G91">
        <v>69.97</v>
      </c>
      <c r="H91">
        <f t="shared" si="10"/>
        <v>1.2183793054166072</v>
      </c>
      <c r="I91">
        <v>22</v>
      </c>
      <c r="J91">
        <v>48.73</v>
      </c>
      <c r="K91">
        <v>68.72</v>
      </c>
      <c r="L91" s="4">
        <f t="shared" si="12"/>
        <v>0</v>
      </c>
      <c r="M91" s="4">
        <f t="shared" si="13"/>
        <v>1</v>
      </c>
      <c r="N91" s="4">
        <f t="shared" si="14"/>
        <v>0</v>
      </c>
      <c r="Q91" t="s">
        <v>93</v>
      </c>
      <c r="R91" s="1" t="s">
        <v>210</v>
      </c>
      <c r="S91" t="s">
        <v>76</v>
      </c>
      <c r="T91" t="s">
        <v>78</v>
      </c>
      <c r="U91">
        <v>24</v>
      </c>
      <c r="V91">
        <v>127.84</v>
      </c>
      <c r="W91">
        <v>73.7</v>
      </c>
      <c r="X91">
        <f t="shared" si="11"/>
        <v>1.7345997286295793</v>
      </c>
      <c r="Y91">
        <v>27</v>
      </c>
      <c r="Z91">
        <v>84.31</v>
      </c>
      <c r="AA91">
        <v>81.08</v>
      </c>
    </row>
    <row r="92" spans="1:27" x14ac:dyDescent="0.25">
      <c r="A92" t="s">
        <v>94</v>
      </c>
      <c r="B92" s="1" t="s">
        <v>210</v>
      </c>
      <c r="C92" t="s">
        <v>76</v>
      </c>
      <c r="D92" t="s">
        <v>80</v>
      </c>
      <c r="E92">
        <v>21</v>
      </c>
      <c r="F92">
        <v>70.680000000000007</v>
      </c>
      <c r="G92">
        <v>66.22</v>
      </c>
      <c r="H92">
        <f t="shared" si="10"/>
        <v>1.0673512533977652</v>
      </c>
      <c r="I92">
        <v>20.5</v>
      </c>
      <c r="J92">
        <v>53.34</v>
      </c>
      <c r="K92">
        <v>64.97</v>
      </c>
      <c r="L92" s="4">
        <f t="shared" si="12"/>
        <v>0</v>
      </c>
      <c r="M92" s="4">
        <f t="shared" si="13"/>
        <v>1</v>
      </c>
      <c r="N92" s="4">
        <f t="shared" si="14"/>
        <v>0</v>
      </c>
      <c r="Q92" t="s">
        <v>94</v>
      </c>
      <c r="R92" s="1" t="s">
        <v>210</v>
      </c>
      <c r="S92" t="s">
        <v>76</v>
      </c>
      <c r="T92" t="s">
        <v>78</v>
      </c>
      <c r="U92">
        <v>24</v>
      </c>
      <c r="V92">
        <v>189.5</v>
      </c>
      <c r="W92">
        <v>73.7</v>
      </c>
      <c r="X92">
        <f t="shared" si="11"/>
        <v>2.5712347354138396</v>
      </c>
      <c r="Y92">
        <v>22.5</v>
      </c>
      <c r="Z92">
        <v>57.89</v>
      </c>
      <c r="AA92">
        <v>69.97</v>
      </c>
    </row>
    <row r="93" spans="1:27" x14ac:dyDescent="0.25">
      <c r="A93" t="s">
        <v>96</v>
      </c>
      <c r="B93" s="1" t="s">
        <v>210</v>
      </c>
      <c r="C93" t="s">
        <v>76</v>
      </c>
      <c r="D93" t="s">
        <v>80</v>
      </c>
      <c r="E93">
        <v>22</v>
      </c>
      <c r="F93">
        <v>101.05</v>
      </c>
      <c r="G93">
        <v>68.72</v>
      </c>
      <c r="H93">
        <f t="shared" si="10"/>
        <v>1.4704598370197903</v>
      </c>
      <c r="I93">
        <v>20.5</v>
      </c>
      <c r="J93">
        <v>55.45</v>
      </c>
      <c r="K93">
        <v>64.97</v>
      </c>
      <c r="L93" s="4">
        <f t="shared" si="12"/>
        <v>0</v>
      </c>
      <c r="M93" s="4">
        <f t="shared" si="13"/>
        <v>1</v>
      </c>
      <c r="N93" s="4">
        <f t="shared" si="14"/>
        <v>0</v>
      </c>
      <c r="Q93" t="s">
        <v>96</v>
      </c>
      <c r="R93" s="1" t="s">
        <v>210</v>
      </c>
      <c r="S93" t="s">
        <v>76</v>
      </c>
      <c r="T93" t="s">
        <v>78</v>
      </c>
      <c r="U93">
        <v>24</v>
      </c>
      <c r="V93">
        <v>160.07</v>
      </c>
      <c r="W93">
        <v>73.7</v>
      </c>
      <c r="X93">
        <f t="shared" si="11"/>
        <v>2.1719131614654001</v>
      </c>
      <c r="Y93">
        <v>22</v>
      </c>
      <c r="Z93">
        <v>63.81</v>
      </c>
      <c r="AA93">
        <v>68.72</v>
      </c>
    </row>
    <row r="94" spans="1:27" x14ac:dyDescent="0.25">
      <c r="A94" t="s">
        <v>97</v>
      </c>
      <c r="B94" s="1" t="s">
        <v>210</v>
      </c>
      <c r="C94" t="s">
        <v>76</v>
      </c>
      <c r="D94" t="s">
        <v>80</v>
      </c>
      <c r="E94">
        <v>22.5</v>
      </c>
      <c r="F94">
        <v>83.81</v>
      </c>
      <c r="G94">
        <v>69.97</v>
      </c>
      <c r="H94">
        <f t="shared" si="10"/>
        <v>1.1977990567386023</v>
      </c>
      <c r="I94">
        <v>28</v>
      </c>
      <c r="J94">
        <v>86.92</v>
      </c>
      <c r="K94">
        <v>83.53</v>
      </c>
      <c r="L94" s="4">
        <f t="shared" si="12"/>
        <v>0</v>
      </c>
      <c r="M94" s="4">
        <f t="shared" si="13"/>
        <v>1</v>
      </c>
      <c r="N94" s="4">
        <f t="shared" si="14"/>
        <v>0</v>
      </c>
      <c r="Q94" t="s">
        <v>97</v>
      </c>
      <c r="R94" s="1" t="s">
        <v>210</v>
      </c>
      <c r="S94" t="s">
        <v>76</v>
      </c>
      <c r="T94" t="s">
        <v>78</v>
      </c>
      <c r="U94">
        <v>24</v>
      </c>
      <c r="V94">
        <v>157.4</v>
      </c>
      <c r="W94">
        <v>73.7</v>
      </c>
      <c r="X94">
        <f t="shared" si="11"/>
        <v>2.1356852103120758</v>
      </c>
      <c r="Y94">
        <v>22</v>
      </c>
      <c r="Z94">
        <v>49.93</v>
      </c>
      <c r="AA94">
        <v>68.72</v>
      </c>
    </row>
    <row r="95" spans="1:27" x14ac:dyDescent="0.25">
      <c r="A95" t="s">
        <v>147</v>
      </c>
      <c r="B95" s="1" t="s">
        <v>210</v>
      </c>
      <c r="C95" t="s">
        <v>76</v>
      </c>
      <c r="D95" t="s">
        <v>80</v>
      </c>
      <c r="E95">
        <v>23</v>
      </c>
      <c r="F95">
        <v>77.06</v>
      </c>
      <c r="G95">
        <v>71.22</v>
      </c>
      <c r="H95">
        <f t="shared" si="10"/>
        <v>1.0819994383600113</v>
      </c>
      <c r="I95">
        <v>22.5</v>
      </c>
      <c r="J95">
        <v>61.86</v>
      </c>
      <c r="K95">
        <v>69.97</v>
      </c>
      <c r="L95" s="4">
        <f t="shared" si="12"/>
        <v>0</v>
      </c>
      <c r="M95" s="4">
        <f t="shared" si="13"/>
        <v>1</v>
      </c>
      <c r="N95" s="4">
        <f t="shared" si="14"/>
        <v>0</v>
      </c>
      <c r="Q95" t="s">
        <v>147</v>
      </c>
      <c r="R95" s="1" t="s">
        <v>210</v>
      </c>
      <c r="S95" t="s">
        <v>76</v>
      </c>
      <c r="T95" t="s">
        <v>78</v>
      </c>
      <c r="U95">
        <v>24</v>
      </c>
      <c r="V95">
        <v>118.8</v>
      </c>
      <c r="W95">
        <v>73.7</v>
      </c>
      <c r="X95">
        <f t="shared" si="11"/>
        <v>1.6119402985074627</v>
      </c>
      <c r="Y95">
        <v>22.5</v>
      </c>
      <c r="Z95">
        <v>68.47</v>
      </c>
      <c r="AA95">
        <v>69.97</v>
      </c>
    </row>
    <row r="96" spans="1:27" x14ac:dyDescent="0.25">
      <c r="A96" t="s">
        <v>148</v>
      </c>
      <c r="B96" s="1" t="s">
        <v>210</v>
      </c>
      <c r="C96" t="s">
        <v>76</v>
      </c>
      <c r="D96" t="s">
        <v>80</v>
      </c>
      <c r="E96">
        <v>16</v>
      </c>
      <c r="F96">
        <v>55.35</v>
      </c>
      <c r="G96">
        <v>53.5</v>
      </c>
      <c r="H96">
        <f t="shared" si="10"/>
        <v>1.0345794392523364</v>
      </c>
      <c r="I96">
        <v>15.5</v>
      </c>
      <c r="J96">
        <v>35.31</v>
      </c>
      <c r="K96">
        <v>52.21</v>
      </c>
      <c r="L96" s="4">
        <f t="shared" si="12"/>
        <v>0</v>
      </c>
      <c r="M96" s="4">
        <f t="shared" si="13"/>
        <v>1</v>
      </c>
      <c r="N96" s="4">
        <f t="shared" si="14"/>
        <v>0</v>
      </c>
      <c r="Q96" t="s">
        <v>148</v>
      </c>
      <c r="R96" s="1" t="s">
        <v>210</v>
      </c>
      <c r="S96" t="s">
        <v>76</v>
      </c>
      <c r="T96" t="s">
        <v>78</v>
      </c>
      <c r="U96">
        <v>24</v>
      </c>
      <c r="V96">
        <v>89.37</v>
      </c>
      <c r="W96">
        <v>73.7</v>
      </c>
      <c r="X96">
        <f t="shared" si="11"/>
        <v>1.212618724559023</v>
      </c>
      <c r="Y96">
        <v>23.5</v>
      </c>
      <c r="Z96">
        <v>67.98</v>
      </c>
      <c r="AA96">
        <v>72.459999999999994</v>
      </c>
    </row>
    <row r="97" spans="1:27" x14ac:dyDescent="0.25">
      <c r="A97" t="s">
        <v>152</v>
      </c>
      <c r="B97" s="1" t="s">
        <v>210</v>
      </c>
      <c r="C97" t="s">
        <v>76</v>
      </c>
      <c r="D97" t="s">
        <v>80</v>
      </c>
      <c r="E97">
        <v>22.5</v>
      </c>
      <c r="F97">
        <v>75.97</v>
      </c>
      <c r="G97">
        <v>69.97</v>
      </c>
      <c r="H97">
        <f t="shared" si="10"/>
        <v>1.0857510361583536</v>
      </c>
      <c r="I97">
        <v>22</v>
      </c>
      <c r="J97">
        <v>58.94</v>
      </c>
      <c r="K97">
        <v>68.72</v>
      </c>
      <c r="L97" s="4">
        <f t="shared" si="12"/>
        <v>0</v>
      </c>
      <c r="M97" s="4">
        <f t="shared" si="13"/>
        <v>1</v>
      </c>
      <c r="N97" s="4">
        <f t="shared" si="14"/>
        <v>0</v>
      </c>
      <c r="Q97" t="s">
        <v>152</v>
      </c>
      <c r="R97" s="1" t="s">
        <v>210</v>
      </c>
      <c r="S97" t="s">
        <v>76</v>
      </c>
      <c r="T97" t="s">
        <v>78</v>
      </c>
      <c r="U97">
        <v>24</v>
      </c>
      <c r="V97">
        <v>92.64</v>
      </c>
      <c r="W97">
        <v>73.7</v>
      </c>
      <c r="X97">
        <f t="shared" si="11"/>
        <v>1.2569877883310718</v>
      </c>
      <c r="Y97">
        <v>23</v>
      </c>
      <c r="Z97">
        <v>67.17</v>
      </c>
      <c r="AA97">
        <v>71.22</v>
      </c>
    </row>
    <row r="98" spans="1:27" x14ac:dyDescent="0.25">
      <c r="A98" t="s">
        <v>160</v>
      </c>
      <c r="B98" s="1" t="s">
        <v>210</v>
      </c>
      <c r="C98" t="s">
        <v>76</v>
      </c>
      <c r="D98" t="s">
        <v>80</v>
      </c>
      <c r="E98">
        <v>22</v>
      </c>
      <c r="F98">
        <v>70.06</v>
      </c>
      <c r="G98">
        <v>68.72</v>
      </c>
      <c r="H98">
        <f t="shared" ref="H98:H129" si="15">F98/G98</f>
        <v>1.0194994179278232</v>
      </c>
      <c r="I98">
        <v>21.5</v>
      </c>
      <c r="J98">
        <v>40.35</v>
      </c>
      <c r="K98">
        <v>67.47</v>
      </c>
      <c r="L98" s="4">
        <f t="shared" si="12"/>
        <v>0</v>
      </c>
      <c r="M98" s="4">
        <f t="shared" si="13"/>
        <v>1</v>
      </c>
      <c r="N98" s="4">
        <f t="shared" si="14"/>
        <v>0</v>
      </c>
      <c r="Q98" t="s">
        <v>160</v>
      </c>
      <c r="R98" s="1" t="s">
        <v>210</v>
      </c>
      <c r="S98" t="s">
        <v>76</v>
      </c>
      <c r="T98" t="s">
        <v>78</v>
      </c>
      <c r="U98">
        <v>24</v>
      </c>
      <c r="V98">
        <v>156.22</v>
      </c>
      <c r="W98">
        <v>73.7</v>
      </c>
      <c r="X98">
        <f t="shared" ref="X98:X129" si="16">V98/W98</f>
        <v>2.1196743554952509</v>
      </c>
      <c r="Y98">
        <v>16</v>
      </c>
      <c r="Z98">
        <v>62.81</v>
      </c>
      <c r="AA98">
        <v>53.5</v>
      </c>
    </row>
    <row r="99" spans="1:27" x14ac:dyDescent="0.25">
      <c r="A99" t="s">
        <v>119</v>
      </c>
      <c r="B99" s="1" t="s">
        <v>210</v>
      </c>
      <c r="C99" t="s">
        <v>76</v>
      </c>
      <c r="D99" t="s">
        <v>81</v>
      </c>
      <c r="E99">
        <v>31</v>
      </c>
      <c r="F99">
        <v>100.62</v>
      </c>
      <c r="G99">
        <v>90.81</v>
      </c>
      <c r="H99">
        <f t="shared" si="15"/>
        <v>1.10802775024777</v>
      </c>
      <c r="I99">
        <v>15.5</v>
      </c>
      <c r="J99">
        <v>61.38</v>
      </c>
      <c r="K99">
        <v>52.21</v>
      </c>
      <c r="L99" s="4">
        <f t="shared" si="12"/>
        <v>0</v>
      </c>
      <c r="M99" s="4">
        <f t="shared" si="13"/>
        <v>1</v>
      </c>
      <c r="N99" s="4">
        <f t="shared" si="14"/>
        <v>0</v>
      </c>
      <c r="Q99" t="s">
        <v>119</v>
      </c>
      <c r="R99" s="1" t="s">
        <v>210</v>
      </c>
      <c r="S99" t="s">
        <v>76</v>
      </c>
      <c r="T99" t="s">
        <v>79</v>
      </c>
      <c r="U99">
        <v>24</v>
      </c>
      <c r="V99">
        <v>124.2</v>
      </c>
      <c r="W99">
        <v>73.7</v>
      </c>
      <c r="X99">
        <f t="shared" si="16"/>
        <v>1.6852103120759836</v>
      </c>
      <c r="Y99">
        <v>21.5</v>
      </c>
      <c r="Z99">
        <v>42.68</v>
      </c>
      <c r="AA99">
        <v>67.47</v>
      </c>
    </row>
    <row r="100" spans="1:27" x14ac:dyDescent="0.25">
      <c r="A100" t="s">
        <v>122</v>
      </c>
      <c r="B100" s="1" t="s">
        <v>210</v>
      </c>
      <c r="C100" t="s">
        <v>76</v>
      </c>
      <c r="D100" t="s">
        <v>81</v>
      </c>
      <c r="E100">
        <v>20</v>
      </c>
      <c r="F100">
        <v>64.91</v>
      </c>
      <c r="G100">
        <v>63.71</v>
      </c>
      <c r="H100">
        <f t="shared" si="15"/>
        <v>1.0188353476691256</v>
      </c>
      <c r="I100">
        <v>19.5</v>
      </c>
      <c r="J100">
        <v>29.2</v>
      </c>
      <c r="K100">
        <v>62.44</v>
      </c>
      <c r="L100" s="4">
        <f t="shared" si="12"/>
        <v>0</v>
      </c>
      <c r="M100" s="4">
        <f t="shared" si="13"/>
        <v>1</v>
      </c>
      <c r="N100" s="4">
        <f t="shared" si="14"/>
        <v>0</v>
      </c>
      <c r="Q100" t="s">
        <v>122</v>
      </c>
      <c r="R100" s="1" t="s">
        <v>210</v>
      </c>
      <c r="S100" t="s">
        <v>76</v>
      </c>
      <c r="T100" t="s">
        <v>79</v>
      </c>
      <c r="U100">
        <v>24</v>
      </c>
      <c r="V100">
        <v>96.29</v>
      </c>
      <c r="W100">
        <v>73.7</v>
      </c>
      <c r="X100">
        <f t="shared" si="16"/>
        <v>1.3065128900949796</v>
      </c>
      <c r="Y100">
        <v>22</v>
      </c>
      <c r="Z100">
        <v>61.14</v>
      </c>
      <c r="AA100">
        <v>68.72</v>
      </c>
    </row>
    <row r="101" spans="1:27" x14ac:dyDescent="0.25">
      <c r="A101" t="s">
        <v>123</v>
      </c>
      <c r="B101" s="1" t="s">
        <v>210</v>
      </c>
      <c r="C101" t="s">
        <v>76</v>
      </c>
      <c r="D101" t="s">
        <v>81</v>
      </c>
      <c r="E101">
        <v>22.5</v>
      </c>
      <c r="F101">
        <v>113.43</v>
      </c>
      <c r="G101">
        <v>69.97</v>
      </c>
      <c r="H101">
        <f t="shared" si="15"/>
        <v>1.6211233385736745</v>
      </c>
      <c r="I101">
        <v>21</v>
      </c>
      <c r="J101">
        <v>53.59</v>
      </c>
      <c r="K101">
        <v>66.22</v>
      </c>
      <c r="L101" s="4">
        <f t="shared" si="12"/>
        <v>1</v>
      </c>
      <c r="M101" s="4">
        <f t="shared" si="13"/>
        <v>0</v>
      </c>
      <c r="N101" s="4">
        <f t="shared" si="14"/>
        <v>0</v>
      </c>
      <c r="Q101" t="s">
        <v>123</v>
      </c>
      <c r="R101" s="1" t="s">
        <v>210</v>
      </c>
      <c r="S101" t="s">
        <v>76</v>
      </c>
      <c r="T101" t="s">
        <v>79</v>
      </c>
      <c r="U101">
        <v>24</v>
      </c>
      <c r="V101">
        <v>130.38999999999999</v>
      </c>
      <c r="W101">
        <v>73.7</v>
      </c>
      <c r="X101">
        <f t="shared" si="16"/>
        <v>1.7691994572591585</v>
      </c>
      <c r="Y101">
        <v>21.5</v>
      </c>
      <c r="Z101">
        <v>51.58</v>
      </c>
      <c r="AA101">
        <v>67.47</v>
      </c>
    </row>
    <row r="102" spans="1:27" x14ac:dyDescent="0.25">
      <c r="A102" t="s">
        <v>129</v>
      </c>
      <c r="B102" s="1" t="s">
        <v>210</v>
      </c>
      <c r="C102" t="s">
        <v>76</v>
      </c>
      <c r="D102" t="s">
        <v>81</v>
      </c>
      <c r="E102">
        <v>22.5</v>
      </c>
      <c r="F102">
        <v>94.41</v>
      </c>
      <c r="G102">
        <v>69.97</v>
      </c>
      <c r="H102">
        <f t="shared" si="15"/>
        <v>1.3492925539516936</v>
      </c>
      <c r="I102">
        <v>22</v>
      </c>
      <c r="J102">
        <v>62.9</v>
      </c>
      <c r="K102">
        <v>68.72</v>
      </c>
      <c r="L102" s="4">
        <f t="shared" si="12"/>
        <v>0</v>
      </c>
      <c r="M102" s="4">
        <f t="shared" si="13"/>
        <v>1</v>
      </c>
      <c r="N102" s="4">
        <f t="shared" si="14"/>
        <v>0</v>
      </c>
      <c r="Q102" t="s">
        <v>129</v>
      </c>
      <c r="R102" s="1" t="s">
        <v>210</v>
      </c>
      <c r="S102" t="s">
        <v>76</v>
      </c>
      <c r="T102" t="s">
        <v>79</v>
      </c>
      <c r="U102">
        <v>24</v>
      </c>
      <c r="V102">
        <v>126.06</v>
      </c>
      <c r="W102">
        <v>73.7</v>
      </c>
      <c r="X102">
        <f t="shared" si="16"/>
        <v>1.7104477611940299</v>
      </c>
      <c r="Y102">
        <v>22.5</v>
      </c>
      <c r="Z102">
        <v>59.71</v>
      </c>
      <c r="AA102">
        <v>69.97</v>
      </c>
    </row>
    <row r="103" spans="1:27" x14ac:dyDescent="0.25">
      <c r="A103" t="s">
        <v>178</v>
      </c>
      <c r="B103" s="1" t="s">
        <v>210</v>
      </c>
      <c r="C103" t="s">
        <v>76</v>
      </c>
      <c r="D103" t="s">
        <v>81</v>
      </c>
      <c r="E103">
        <v>22.5</v>
      </c>
      <c r="F103">
        <v>73.05</v>
      </c>
      <c r="G103">
        <v>69.97</v>
      </c>
      <c r="H103">
        <f t="shared" si="15"/>
        <v>1.0440188652279547</v>
      </c>
      <c r="I103">
        <v>22</v>
      </c>
      <c r="J103">
        <v>41.42</v>
      </c>
      <c r="K103">
        <v>68.72</v>
      </c>
      <c r="L103" s="4">
        <f t="shared" si="12"/>
        <v>0</v>
      </c>
      <c r="M103" s="4">
        <f t="shared" si="13"/>
        <v>1</v>
      </c>
      <c r="N103" s="4">
        <f t="shared" si="14"/>
        <v>0</v>
      </c>
      <c r="Q103" t="s">
        <v>178</v>
      </c>
      <c r="R103" s="1" t="s">
        <v>210</v>
      </c>
      <c r="S103" t="s">
        <v>76</v>
      </c>
      <c r="T103" t="s">
        <v>79</v>
      </c>
      <c r="U103">
        <v>24</v>
      </c>
      <c r="V103">
        <v>62.13</v>
      </c>
      <c r="W103">
        <v>73.7</v>
      </c>
      <c r="X103">
        <f t="shared" si="16"/>
        <v>0.84301221166892804</v>
      </c>
      <c r="Y103">
        <v>23.5</v>
      </c>
      <c r="Z103">
        <v>52.86</v>
      </c>
      <c r="AA103">
        <v>72.459999999999994</v>
      </c>
    </row>
    <row r="104" spans="1:27" x14ac:dyDescent="0.25">
      <c r="A104" t="s">
        <v>191</v>
      </c>
      <c r="B104" s="1" t="s">
        <v>210</v>
      </c>
      <c r="C104" t="s">
        <v>76</v>
      </c>
      <c r="D104" t="s">
        <v>81</v>
      </c>
      <c r="E104">
        <v>22</v>
      </c>
      <c r="F104">
        <v>69.709999999999994</v>
      </c>
      <c r="G104">
        <v>68.72</v>
      </c>
      <c r="H104">
        <f t="shared" si="15"/>
        <v>1.0144062863795109</v>
      </c>
      <c r="I104">
        <v>21.5</v>
      </c>
      <c r="J104">
        <v>59.39</v>
      </c>
      <c r="K104">
        <v>67.47</v>
      </c>
      <c r="L104" s="4">
        <f t="shared" si="12"/>
        <v>0</v>
      </c>
      <c r="M104" s="4">
        <f t="shared" si="13"/>
        <v>1</v>
      </c>
      <c r="N104" s="4">
        <f t="shared" si="14"/>
        <v>0</v>
      </c>
      <c r="Q104" t="s">
        <v>191</v>
      </c>
      <c r="R104" s="1" t="s">
        <v>210</v>
      </c>
      <c r="S104" t="s">
        <v>76</v>
      </c>
      <c r="T104" t="s">
        <v>79</v>
      </c>
      <c r="U104">
        <v>24</v>
      </c>
      <c r="V104">
        <v>79.75</v>
      </c>
      <c r="W104">
        <v>73.7</v>
      </c>
      <c r="X104">
        <f t="shared" si="16"/>
        <v>1.0820895522388059</v>
      </c>
      <c r="Y104">
        <v>23.5</v>
      </c>
      <c r="Z104">
        <v>67.19</v>
      </c>
      <c r="AA104">
        <v>72.459999999999994</v>
      </c>
    </row>
    <row r="105" spans="1:27" x14ac:dyDescent="0.25">
      <c r="A105" t="s">
        <v>193</v>
      </c>
      <c r="B105" s="1" t="s">
        <v>210</v>
      </c>
      <c r="C105" t="s">
        <v>76</v>
      </c>
      <c r="D105" t="s">
        <v>81</v>
      </c>
      <c r="E105">
        <v>23</v>
      </c>
      <c r="F105">
        <v>84.53</v>
      </c>
      <c r="G105">
        <v>71.22</v>
      </c>
      <c r="H105">
        <f t="shared" si="15"/>
        <v>1.186885706262286</v>
      </c>
      <c r="I105">
        <v>33.5</v>
      </c>
      <c r="J105">
        <v>96.9</v>
      </c>
      <c r="K105">
        <v>96.84</v>
      </c>
      <c r="L105" s="4">
        <f t="shared" si="12"/>
        <v>0</v>
      </c>
      <c r="M105" s="4">
        <f t="shared" si="13"/>
        <v>1</v>
      </c>
      <c r="N105" s="4">
        <f t="shared" si="14"/>
        <v>0</v>
      </c>
      <c r="Q105" t="s">
        <v>193</v>
      </c>
      <c r="R105" s="1" t="s">
        <v>210</v>
      </c>
      <c r="S105" t="s">
        <v>76</v>
      </c>
      <c r="T105" t="s">
        <v>79</v>
      </c>
      <c r="U105">
        <v>24</v>
      </c>
      <c r="V105">
        <v>84.1</v>
      </c>
      <c r="W105">
        <v>73.7</v>
      </c>
      <c r="X105">
        <f t="shared" si="16"/>
        <v>1.1411126187245588</v>
      </c>
      <c r="Y105">
        <v>23.5</v>
      </c>
      <c r="Z105">
        <v>63.22</v>
      </c>
      <c r="AA105">
        <v>72.459999999999994</v>
      </c>
    </row>
    <row r="106" spans="1:27" x14ac:dyDescent="0.25">
      <c r="A106" t="s">
        <v>425</v>
      </c>
      <c r="B106" s="1" t="s">
        <v>470</v>
      </c>
      <c r="C106" t="s">
        <v>77</v>
      </c>
      <c r="D106" t="s">
        <v>80</v>
      </c>
      <c r="E106">
        <v>24</v>
      </c>
      <c r="F106">
        <v>80.94</v>
      </c>
      <c r="G106">
        <v>73.7</v>
      </c>
      <c r="H106">
        <f t="shared" si="15"/>
        <v>1.0982360922659429</v>
      </c>
      <c r="I106">
        <v>23.5</v>
      </c>
      <c r="J106">
        <v>59.99</v>
      </c>
      <c r="K106">
        <v>72.459999999999994</v>
      </c>
      <c r="L106" s="4">
        <f t="shared" si="12"/>
        <v>0</v>
      </c>
      <c r="M106" s="4">
        <f t="shared" si="13"/>
        <v>1</v>
      </c>
      <c r="N106" s="4">
        <f t="shared" si="14"/>
        <v>0</v>
      </c>
      <c r="Q106" t="s">
        <v>425</v>
      </c>
      <c r="R106" s="1" t="s">
        <v>470</v>
      </c>
      <c r="S106" t="s">
        <v>77</v>
      </c>
      <c r="T106" t="s">
        <v>78</v>
      </c>
      <c r="U106">
        <v>24.5</v>
      </c>
      <c r="V106">
        <v>115.11</v>
      </c>
      <c r="W106">
        <v>74.930000000000007</v>
      </c>
      <c r="X106">
        <f t="shared" si="16"/>
        <v>1.5362338182303481</v>
      </c>
      <c r="Y106">
        <v>23.5</v>
      </c>
      <c r="Z106">
        <v>58.56</v>
      </c>
      <c r="AA106">
        <v>72.459999999999994</v>
      </c>
    </row>
    <row r="107" spans="1:27" x14ac:dyDescent="0.25">
      <c r="A107" t="s">
        <v>434</v>
      </c>
      <c r="B107" s="1" t="s">
        <v>470</v>
      </c>
      <c r="C107" t="s">
        <v>77</v>
      </c>
      <c r="D107" t="s">
        <v>80</v>
      </c>
      <c r="E107">
        <v>22.5</v>
      </c>
      <c r="F107">
        <v>83.12</v>
      </c>
      <c r="G107">
        <v>69.97</v>
      </c>
      <c r="H107">
        <f t="shared" si="15"/>
        <v>1.1879376875803918</v>
      </c>
      <c r="I107">
        <v>22</v>
      </c>
      <c r="J107">
        <v>61.69</v>
      </c>
      <c r="K107">
        <v>68.72</v>
      </c>
      <c r="L107" s="4">
        <f t="shared" si="12"/>
        <v>0</v>
      </c>
      <c r="M107" s="4">
        <f t="shared" si="13"/>
        <v>1</v>
      </c>
      <c r="N107" s="4">
        <f t="shared" si="14"/>
        <v>0</v>
      </c>
      <c r="Q107" t="s">
        <v>434</v>
      </c>
      <c r="R107" s="1" t="s">
        <v>470</v>
      </c>
      <c r="S107" t="s">
        <v>77</v>
      </c>
      <c r="T107" t="s">
        <v>78</v>
      </c>
      <c r="U107">
        <v>24</v>
      </c>
      <c r="V107">
        <v>81.92</v>
      </c>
      <c r="W107">
        <v>73.7</v>
      </c>
      <c r="X107">
        <f t="shared" si="16"/>
        <v>1.1115332428765263</v>
      </c>
      <c r="Y107">
        <v>25.5</v>
      </c>
      <c r="Z107">
        <v>81.13</v>
      </c>
      <c r="AA107">
        <v>77.400000000000006</v>
      </c>
    </row>
    <row r="108" spans="1:27" x14ac:dyDescent="0.25">
      <c r="A108" t="s">
        <v>435</v>
      </c>
      <c r="B108" s="1" t="s">
        <v>470</v>
      </c>
      <c r="C108" t="s">
        <v>77</v>
      </c>
      <c r="D108" t="s">
        <v>80</v>
      </c>
      <c r="E108">
        <v>23</v>
      </c>
      <c r="F108">
        <v>74.84</v>
      </c>
      <c r="G108">
        <v>71.22</v>
      </c>
      <c r="H108">
        <f t="shared" si="15"/>
        <v>1.0508284189834316</v>
      </c>
      <c r="I108">
        <v>24</v>
      </c>
      <c r="J108">
        <v>74.540000000000006</v>
      </c>
      <c r="K108">
        <v>73.7</v>
      </c>
      <c r="L108" s="4">
        <f t="shared" si="12"/>
        <v>0</v>
      </c>
      <c r="M108" s="4">
        <f t="shared" si="13"/>
        <v>1</v>
      </c>
      <c r="N108" s="4">
        <f t="shared" si="14"/>
        <v>0</v>
      </c>
      <c r="Q108" t="s">
        <v>435</v>
      </c>
      <c r="R108" s="1" t="s">
        <v>470</v>
      </c>
      <c r="S108" t="s">
        <v>77</v>
      </c>
      <c r="T108" t="s">
        <v>78</v>
      </c>
      <c r="U108">
        <v>24</v>
      </c>
      <c r="V108">
        <v>86.53</v>
      </c>
      <c r="W108">
        <v>73.7</v>
      </c>
      <c r="X108">
        <f t="shared" si="16"/>
        <v>1.1740841248303935</v>
      </c>
      <c r="Y108">
        <v>23.5</v>
      </c>
      <c r="Z108">
        <v>49.71</v>
      </c>
      <c r="AA108">
        <v>72.459999999999994</v>
      </c>
    </row>
    <row r="109" spans="1:27" x14ac:dyDescent="0.25">
      <c r="A109" t="s">
        <v>436</v>
      </c>
      <c r="B109" s="1" t="s">
        <v>470</v>
      </c>
      <c r="C109" t="s">
        <v>77</v>
      </c>
      <c r="D109" t="s">
        <v>80</v>
      </c>
      <c r="E109">
        <v>21.5</v>
      </c>
      <c r="F109">
        <v>68.349999999999994</v>
      </c>
      <c r="G109">
        <v>67.47</v>
      </c>
      <c r="H109">
        <f t="shared" si="15"/>
        <v>1.0130428338520823</v>
      </c>
      <c r="I109">
        <v>21</v>
      </c>
      <c r="J109">
        <v>48.98</v>
      </c>
      <c r="K109">
        <v>66.22</v>
      </c>
      <c r="L109" s="4">
        <f t="shared" si="12"/>
        <v>0</v>
      </c>
      <c r="M109" s="4">
        <f t="shared" si="13"/>
        <v>1</v>
      </c>
      <c r="N109" s="4">
        <f t="shared" si="14"/>
        <v>0</v>
      </c>
      <c r="Q109" t="s">
        <v>436</v>
      </c>
      <c r="R109" s="1" t="s">
        <v>470</v>
      </c>
      <c r="S109" t="s">
        <v>77</v>
      </c>
      <c r="T109" t="s">
        <v>78</v>
      </c>
      <c r="U109">
        <v>26</v>
      </c>
      <c r="V109">
        <v>86.87</v>
      </c>
      <c r="W109">
        <v>78.63</v>
      </c>
      <c r="X109">
        <f t="shared" si="16"/>
        <v>1.104794607656111</v>
      </c>
      <c r="Y109">
        <v>24</v>
      </c>
      <c r="Z109">
        <v>79.84</v>
      </c>
      <c r="AA109">
        <v>73.7</v>
      </c>
    </row>
    <row r="110" spans="1:27" x14ac:dyDescent="0.25">
      <c r="A110" t="s">
        <v>456</v>
      </c>
      <c r="B110" s="1" t="s">
        <v>470</v>
      </c>
      <c r="C110" t="s">
        <v>77</v>
      </c>
      <c r="D110" t="s">
        <v>81</v>
      </c>
      <c r="E110">
        <v>24.5</v>
      </c>
      <c r="F110">
        <v>94.12</v>
      </c>
      <c r="G110">
        <v>74.930000000000007</v>
      </c>
      <c r="H110">
        <f t="shared" si="15"/>
        <v>1.2561056986520751</v>
      </c>
      <c r="I110">
        <v>22.5</v>
      </c>
      <c r="J110">
        <v>55.43</v>
      </c>
      <c r="K110">
        <v>69.97</v>
      </c>
      <c r="L110" s="4">
        <f t="shared" si="12"/>
        <v>0</v>
      </c>
      <c r="M110" s="4">
        <f t="shared" si="13"/>
        <v>1</v>
      </c>
      <c r="N110" s="4">
        <f t="shared" si="14"/>
        <v>0</v>
      </c>
      <c r="Q110" t="s">
        <v>456</v>
      </c>
      <c r="R110" s="1" t="s">
        <v>470</v>
      </c>
      <c r="S110" t="s">
        <v>77</v>
      </c>
      <c r="T110" t="s">
        <v>79</v>
      </c>
      <c r="U110">
        <v>24</v>
      </c>
      <c r="V110">
        <v>130.94999999999999</v>
      </c>
      <c r="W110">
        <v>73.7</v>
      </c>
      <c r="X110">
        <f t="shared" si="16"/>
        <v>1.7767978290366349</v>
      </c>
      <c r="Y110">
        <v>22.5</v>
      </c>
      <c r="Z110">
        <v>68</v>
      </c>
      <c r="AA110">
        <v>69.97</v>
      </c>
    </row>
    <row r="111" spans="1:27" x14ac:dyDescent="0.25">
      <c r="A111" t="s">
        <v>460</v>
      </c>
      <c r="B111" s="1" t="s">
        <v>470</v>
      </c>
      <c r="C111" t="s">
        <v>77</v>
      </c>
      <c r="D111" t="s">
        <v>81</v>
      </c>
      <c r="E111">
        <v>23.5</v>
      </c>
      <c r="F111">
        <v>73.02</v>
      </c>
      <c r="G111">
        <v>72.459999999999994</v>
      </c>
      <c r="H111">
        <f t="shared" si="15"/>
        <v>1.0077284018768977</v>
      </c>
      <c r="I111">
        <v>23</v>
      </c>
      <c r="J111">
        <v>67.569999999999993</v>
      </c>
      <c r="K111">
        <v>71.22</v>
      </c>
      <c r="L111" s="4">
        <f t="shared" si="12"/>
        <v>0</v>
      </c>
      <c r="M111" s="4">
        <f t="shared" si="13"/>
        <v>1</v>
      </c>
      <c r="N111" s="4">
        <f t="shared" si="14"/>
        <v>0</v>
      </c>
      <c r="Q111" t="s">
        <v>460</v>
      </c>
      <c r="R111" s="1" t="s">
        <v>470</v>
      </c>
      <c r="S111" t="s">
        <v>77</v>
      </c>
      <c r="T111" t="s">
        <v>79</v>
      </c>
      <c r="U111">
        <v>24</v>
      </c>
      <c r="V111">
        <v>156.21</v>
      </c>
      <c r="W111">
        <v>73.7</v>
      </c>
      <c r="X111">
        <f t="shared" si="16"/>
        <v>2.119538670284939</v>
      </c>
      <c r="Y111">
        <v>22.5</v>
      </c>
      <c r="Z111">
        <v>64.31</v>
      </c>
      <c r="AA111">
        <v>69.97</v>
      </c>
    </row>
    <row r="112" spans="1:27" x14ac:dyDescent="0.25">
      <c r="A112" t="s">
        <v>461</v>
      </c>
      <c r="B112" s="1" t="s">
        <v>470</v>
      </c>
      <c r="C112" t="s">
        <v>77</v>
      </c>
      <c r="D112" t="s">
        <v>81</v>
      </c>
      <c r="E112">
        <v>24</v>
      </c>
      <c r="F112">
        <v>98.11</v>
      </c>
      <c r="G112">
        <v>73.7</v>
      </c>
      <c r="H112">
        <f t="shared" si="15"/>
        <v>1.3312075983717775</v>
      </c>
      <c r="I112">
        <v>22.5</v>
      </c>
      <c r="J112">
        <v>51.71</v>
      </c>
      <c r="K112">
        <v>69.97</v>
      </c>
      <c r="L112" s="4">
        <f t="shared" si="12"/>
        <v>0</v>
      </c>
      <c r="M112" s="4">
        <f t="shared" si="13"/>
        <v>1</v>
      </c>
      <c r="N112" s="4">
        <f t="shared" si="14"/>
        <v>0</v>
      </c>
      <c r="Q112" t="s">
        <v>461</v>
      </c>
      <c r="R112" s="1" t="s">
        <v>470</v>
      </c>
      <c r="S112" t="s">
        <v>77</v>
      </c>
      <c r="T112" t="s">
        <v>79</v>
      </c>
      <c r="U112">
        <v>24</v>
      </c>
      <c r="V112">
        <v>74.27</v>
      </c>
      <c r="W112">
        <v>73.7</v>
      </c>
      <c r="X112">
        <f t="shared" si="16"/>
        <v>1.0077340569877882</v>
      </c>
      <c r="Y112">
        <v>23.5</v>
      </c>
      <c r="Z112">
        <v>39.01</v>
      </c>
      <c r="AA112">
        <v>72.459999999999994</v>
      </c>
    </row>
    <row r="113" spans="1:27" x14ac:dyDescent="0.25">
      <c r="A113" t="s">
        <v>465</v>
      </c>
      <c r="B113" s="1" t="s">
        <v>470</v>
      </c>
      <c r="C113" t="s">
        <v>77</v>
      </c>
      <c r="D113" t="s">
        <v>81</v>
      </c>
      <c r="E113">
        <v>23.5</v>
      </c>
      <c r="F113">
        <v>78.8</v>
      </c>
      <c r="G113">
        <v>72.459999999999994</v>
      </c>
      <c r="H113">
        <f t="shared" si="15"/>
        <v>1.0874965498205906</v>
      </c>
      <c r="I113">
        <v>23</v>
      </c>
      <c r="J113">
        <v>57.31</v>
      </c>
      <c r="K113">
        <v>71.22</v>
      </c>
      <c r="L113" s="4">
        <f t="shared" ref="L113:L140" si="17">IF(H113&gt;1.5,1,0)</f>
        <v>0</v>
      </c>
      <c r="M113" s="4">
        <f t="shared" ref="M113:M140" si="18">IF((AND(H113&gt;1,H113&lt;1.5)),1,0)</f>
        <v>1</v>
      </c>
      <c r="N113" s="4">
        <f t="shared" ref="N113:N140" si="19">IF(H113&lt;1,1,0)</f>
        <v>0</v>
      </c>
      <c r="Q113" t="s">
        <v>465</v>
      </c>
      <c r="R113" s="1" t="s">
        <v>470</v>
      </c>
      <c r="S113" t="s">
        <v>77</v>
      </c>
      <c r="T113" t="s">
        <v>79</v>
      </c>
      <c r="U113">
        <v>24</v>
      </c>
      <c r="V113">
        <v>92.36</v>
      </c>
      <c r="W113">
        <v>73.7</v>
      </c>
      <c r="X113">
        <f t="shared" si="16"/>
        <v>1.2531886024423338</v>
      </c>
      <c r="Y113">
        <v>23.5</v>
      </c>
      <c r="Z113">
        <v>72.09</v>
      </c>
      <c r="AA113">
        <v>72.459999999999994</v>
      </c>
    </row>
    <row r="114" spans="1:27" x14ac:dyDescent="0.25">
      <c r="A114" t="s">
        <v>467</v>
      </c>
      <c r="B114" s="1" t="s">
        <v>470</v>
      </c>
      <c r="C114" t="s">
        <v>77</v>
      </c>
      <c r="D114" t="s">
        <v>81</v>
      </c>
      <c r="E114">
        <v>23.5</v>
      </c>
      <c r="F114">
        <v>96.1</v>
      </c>
      <c r="G114">
        <v>72.459999999999994</v>
      </c>
      <c r="H114">
        <f t="shared" si="15"/>
        <v>1.3262489649461773</v>
      </c>
      <c r="I114">
        <v>23</v>
      </c>
      <c r="J114">
        <v>68.39</v>
      </c>
      <c r="K114">
        <v>71.22</v>
      </c>
      <c r="L114" s="4">
        <f t="shared" si="17"/>
        <v>0</v>
      </c>
      <c r="M114" s="4">
        <f t="shared" si="18"/>
        <v>1</v>
      </c>
      <c r="N114" s="4">
        <f t="shared" si="19"/>
        <v>0</v>
      </c>
      <c r="Q114" t="s">
        <v>467</v>
      </c>
      <c r="R114" s="1" t="s">
        <v>470</v>
      </c>
      <c r="S114" t="s">
        <v>77</v>
      </c>
      <c r="T114" t="s">
        <v>79</v>
      </c>
      <c r="U114">
        <v>24</v>
      </c>
      <c r="V114">
        <v>88.31</v>
      </c>
      <c r="W114">
        <v>73.7</v>
      </c>
      <c r="X114">
        <f t="shared" si="16"/>
        <v>1.198236092265943</v>
      </c>
      <c r="Y114">
        <v>23</v>
      </c>
      <c r="Z114">
        <v>65.06</v>
      </c>
      <c r="AA114">
        <v>71.22</v>
      </c>
    </row>
    <row r="115" spans="1:27" x14ac:dyDescent="0.25">
      <c r="A115" t="s">
        <v>469</v>
      </c>
      <c r="B115" s="1" t="s">
        <v>470</v>
      </c>
      <c r="C115" t="s">
        <v>77</v>
      </c>
      <c r="D115" t="s">
        <v>81</v>
      </c>
      <c r="E115">
        <v>22.5</v>
      </c>
      <c r="F115">
        <v>70.94</v>
      </c>
      <c r="G115">
        <v>69.97</v>
      </c>
      <c r="H115">
        <f t="shared" si="15"/>
        <v>1.0138630841789338</v>
      </c>
      <c r="I115">
        <v>22</v>
      </c>
      <c r="J115">
        <v>51.07</v>
      </c>
      <c r="K115">
        <v>68.72</v>
      </c>
      <c r="L115" s="4">
        <f t="shared" si="17"/>
        <v>0</v>
      </c>
      <c r="M115" s="4">
        <f t="shared" si="18"/>
        <v>1</v>
      </c>
      <c r="N115" s="4">
        <f t="shared" si="19"/>
        <v>0</v>
      </c>
      <c r="Q115" t="s">
        <v>469</v>
      </c>
      <c r="R115" s="1" t="s">
        <v>470</v>
      </c>
      <c r="S115" t="s">
        <v>77</v>
      </c>
      <c r="T115" t="s">
        <v>79</v>
      </c>
      <c r="U115">
        <v>24.5</v>
      </c>
      <c r="V115">
        <v>95.7</v>
      </c>
      <c r="W115">
        <v>74.930000000000007</v>
      </c>
      <c r="X115">
        <f t="shared" si="16"/>
        <v>1.2771920459095154</v>
      </c>
      <c r="Y115">
        <v>23.5</v>
      </c>
      <c r="Z115">
        <v>67.540000000000006</v>
      </c>
      <c r="AA115">
        <v>72.459999999999994</v>
      </c>
    </row>
    <row r="116" spans="1:27" x14ac:dyDescent="0.25">
      <c r="A116" t="s">
        <v>357</v>
      </c>
      <c r="B116" s="1" t="s">
        <v>405</v>
      </c>
      <c r="C116" t="s">
        <v>77</v>
      </c>
      <c r="D116" t="s">
        <v>80</v>
      </c>
      <c r="E116">
        <v>25</v>
      </c>
      <c r="F116">
        <v>85.85</v>
      </c>
      <c r="G116">
        <v>76.17</v>
      </c>
      <c r="H116">
        <f t="shared" si="15"/>
        <v>1.1270841538663514</v>
      </c>
      <c r="I116">
        <v>22.5</v>
      </c>
      <c r="J116">
        <v>54.82</v>
      </c>
      <c r="K116">
        <v>69.97</v>
      </c>
      <c r="L116" s="4">
        <f t="shared" si="17"/>
        <v>0</v>
      </c>
      <c r="M116" s="4">
        <f t="shared" si="18"/>
        <v>1</v>
      </c>
      <c r="N116" s="4">
        <f t="shared" si="19"/>
        <v>0</v>
      </c>
      <c r="Q116" t="s">
        <v>357</v>
      </c>
      <c r="R116" s="1" t="s">
        <v>405</v>
      </c>
      <c r="S116" t="s">
        <v>77</v>
      </c>
      <c r="T116" t="s">
        <v>78</v>
      </c>
      <c r="U116">
        <v>24</v>
      </c>
      <c r="V116">
        <v>86.96</v>
      </c>
      <c r="W116">
        <v>73.7</v>
      </c>
      <c r="X116">
        <f t="shared" si="16"/>
        <v>1.1799185888738126</v>
      </c>
      <c r="Y116">
        <v>23.5</v>
      </c>
      <c r="Z116">
        <v>67.22</v>
      </c>
      <c r="AA116">
        <v>72.459999999999994</v>
      </c>
    </row>
    <row r="117" spans="1:27" x14ac:dyDescent="0.25">
      <c r="A117" t="s">
        <v>358</v>
      </c>
      <c r="B117" s="1" t="s">
        <v>405</v>
      </c>
      <c r="C117" t="s">
        <v>77</v>
      </c>
      <c r="D117" t="s">
        <v>80</v>
      </c>
      <c r="E117">
        <v>23.5</v>
      </c>
      <c r="F117">
        <v>93.85</v>
      </c>
      <c r="G117">
        <v>72.459999999999994</v>
      </c>
      <c r="H117">
        <f t="shared" si="15"/>
        <v>1.2951973502622136</v>
      </c>
      <c r="I117">
        <v>22</v>
      </c>
      <c r="J117">
        <v>68.38</v>
      </c>
      <c r="K117">
        <v>68.72</v>
      </c>
      <c r="L117" s="4">
        <f t="shared" si="17"/>
        <v>0</v>
      </c>
      <c r="M117" s="4">
        <f t="shared" si="18"/>
        <v>1</v>
      </c>
      <c r="N117" s="4">
        <f t="shared" si="19"/>
        <v>0</v>
      </c>
      <c r="Q117" t="s">
        <v>358</v>
      </c>
      <c r="R117" s="1" t="s">
        <v>405</v>
      </c>
      <c r="S117" t="s">
        <v>77</v>
      </c>
      <c r="T117" t="s">
        <v>78</v>
      </c>
      <c r="U117">
        <v>24</v>
      </c>
      <c r="V117">
        <v>100.03</v>
      </c>
      <c r="W117">
        <v>73.7</v>
      </c>
      <c r="X117">
        <f t="shared" si="16"/>
        <v>1.357259158751696</v>
      </c>
      <c r="Y117">
        <v>23.5</v>
      </c>
      <c r="Z117">
        <v>69.41</v>
      </c>
      <c r="AA117">
        <v>72.459999999999994</v>
      </c>
    </row>
    <row r="118" spans="1:27" x14ac:dyDescent="0.25">
      <c r="A118" t="s">
        <v>360</v>
      </c>
      <c r="B118" s="1" t="s">
        <v>405</v>
      </c>
      <c r="C118" t="s">
        <v>77</v>
      </c>
      <c r="D118" t="s">
        <v>80</v>
      </c>
      <c r="E118">
        <v>24</v>
      </c>
      <c r="F118">
        <v>75.02</v>
      </c>
      <c r="G118">
        <v>73.7</v>
      </c>
      <c r="H118">
        <f t="shared" si="15"/>
        <v>1.017910447761194</v>
      </c>
      <c r="I118">
        <v>23.5</v>
      </c>
      <c r="J118">
        <v>70.900000000000006</v>
      </c>
      <c r="K118">
        <v>72.459999999999994</v>
      </c>
      <c r="L118" s="4">
        <f t="shared" si="17"/>
        <v>0</v>
      </c>
      <c r="M118" s="4">
        <f t="shared" si="18"/>
        <v>1</v>
      </c>
      <c r="N118" s="4">
        <f t="shared" si="19"/>
        <v>0</v>
      </c>
      <c r="Q118" t="s">
        <v>360</v>
      </c>
      <c r="R118" s="1" t="s">
        <v>405</v>
      </c>
      <c r="S118" t="s">
        <v>77</v>
      </c>
      <c r="T118" t="s">
        <v>78</v>
      </c>
      <c r="U118">
        <v>24</v>
      </c>
      <c r="V118">
        <v>76.8</v>
      </c>
      <c r="W118">
        <v>73.7</v>
      </c>
      <c r="X118">
        <f t="shared" si="16"/>
        <v>1.0420624151967435</v>
      </c>
      <c r="Y118">
        <v>23.5</v>
      </c>
      <c r="Z118">
        <v>56.66</v>
      </c>
      <c r="AA118">
        <v>72.459999999999994</v>
      </c>
    </row>
    <row r="119" spans="1:27" x14ac:dyDescent="0.25">
      <c r="A119" t="s">
        <v>362</v>
      </c>
      <c r="B119" s="1" t="s">
        <v>405</v>
      </c>
      <c r="C119" t="s">
        <v>77</v>
      </c>
      <c r="D119" t="s">
        <v>80</v>
      </c>
      <c r="E119">
        <v>23.5</v>
      </c>
      <c r="F119">
        <v>78.31</v>
      </c>
      <c r="G119">
        <v>72.459999999999994</v>
      </c>
      <c r="H119">
        <f t="shared" si="15"/>
        <v>1.0807341981783054</v>
      </c>
      <c r="I119">
        <v>23</v>
      </c>
      <c r="J119">
        <v>62.19</v>
      </c>
      <c r="K119">
        <v>71.22</v>
      </c>
      <c r="L119" s="4">
        <f t="shared" si="17"/>
        <v>0</v>
      </c>
      <c r="M119" s="4">
        <f t="shared" si="18"/>
        <v>1</v>
      </c>
      <c r="N119" s="4">
        <f t="shared" si="19"/>
        <v>0</v>
      </c>
      <c r="Q119" t="s">
        <v>362</v>
      </c>
      <c r="R119" s="1" t="s">
        <v>405</v>
      </c>
      <c r="S119" t="s">
        <v>77</v>
      </c>
      <c r="T119" t="s">
        <v>78</v>
      </c>
      <c r="U119">
        <v>24</v>
      </c>
      <c r="V119">
        <v>76.78</v>
      </c>
      <c r="W119">
        <v>73.7</v>
      </c>
      <c r="X119">
        <f t="shared" si="16"/>
        <v>1.0417910447761194</v>
      </c>
      <c r="Y119">
        <v>23.5</v>
      </c>
      <c r="Z119">
        <v>68.7</v>
      </c>
      <c r="AA119">
        <v>72.459999999999994</v>
      </c>
    </row>
    <row r="120" spans="1:27" x14ac:dyDescent="0.25">
      <c r="A120" t="s">
        <v>363</v>
      </c>
      <c r="B120" s="1" t="s">
        <v>405</v>
      </c>
      <c r="C120" t="s">
        <v>77</v>
      </c>
      <c r="D120" t="s">
        <v>80</v>
      </c>
      <c r="E120">
        <v>23</v>
      </c>
      <c r="F120">
        <v>91.57</v>
      </c>
      <c r="G120">
        <v>71.22</v>
      </c>
      <c r="H120">
        <f t="shared" si="15"/>
        <v>1.2857343442853131</v>
      </c>
      <c r="I120">
        <v>21.5</v>
      </c>
      <c r="J120">
        <v>63.9</v>
      </c>
      <c r="K120">
        <v>67.47</v>
      </c>
      <c r="L120" s="4">
        <f t="shared" si="17"/>
        <v>0</v>
      </c>
      <c r="M120" s="4">
        <f t="shared" si="18"/>
        <v>1</v>
      </c>
      <c r="N120" s="4">
        <f t="shared" si="19"/>
        <v>0</v>
      </c>
      <c r="Q120" t="s">
        <v>363</v>
      </c>
      <c r="R120" s="1" t="s">
        <v>405</v>
      </c>
      <c r="S120" t="s">
        <v>77</v>
      </c>
      <c r="T120" t="s">
        <v>78</v>
      </c>
      <c r="U120">
        <v>25.5</v>
      </c>
      <c r="V120">
        <v>57.16</v>
      </c>
      <c r="W120">
        <v>77.400000000000006</v>
      </c>
      <c r="X120">
        <f t="shared" si="16"/>
        <v>0.73850129198966397</v>
      </c>
      <c r="Y120">
        <v>25</v>
      </c>
      <c r="Z120">
        <v>48.51</v>
      </c>
      <c r="AA120">
        <v>76.17</v>
      </c>
    </row>
    <row r="121" spans="1:27" x14ac:dyDescent="0.25">
      <c r="A121" t="s">
        <v>365</v>
      </c>
      <c r="B121" s="1" t="s">
        <v>405</v>
      </c>
      <c r="C121" t="s">
        <v>77</v>
      </c>
      <c r="D121" t="s">
        <v>80</v>
      </c>
      <c r="E121">
        <v>23.5</v>
      </c>
      <c r="F121">
        <v>92.81</v>
      </c>
      <c r="G121">
        <v>72.459999999999994</v>
      </c>
      <c r="H121">
        <f t="shared" si="15"/>
        <v>1.2808446039194039</v>
      </c>
      <c r="I121">
        <v>22.5</v>
      </c>
      <c r="J121">
        <v>54.37</v>
      </c>
      <c r="K121">
        <v>69.97</v>
      </c>
      <c r="L121" s="4">
        <f t="shared" si="17"/>
        <v>0</v>
      </c>
      <c r="M121" s="4">
        <f t="shared" si="18"/>
        <v>1</v>
      </c>
      <c r="N121" s="4">
        <f t="shared" si="19"/>
        <v>0</v>
      </c>
      <c r="Q121" t="s">
        <v>365</v>
      </c>
      <c r="R121" s="1" t="s">
        <v>405</v>
      </c>
      <c r="S121" t="s">
        <v>77</v>
      </c>
      <c r="T121" t="s">
        <v>78</v>
      </c>
      <c r="U121">
        <v>24</v>
      </c>
      <c r="V121">
        <v>72.75</v>
      </c>
      <c r="W121">
        <v>73.7</v>
      </c>
      <c r="X121">
        <f t="shared" si="16"/>
        <v>0.98710990502035278</v>
      </c>
      <c r="Y121">
        <v>23.5</v>
      </c>
      <c r="Z121">
        <v>52.82</v>
      </c>
      <c r="AA121">
        <v>72.459999999999994</v>
      </c>
    </row>
    <row r="122" spans="1:27" x14ac:dyDescent="0.25">
      <c r="A122" t="s">
        <v>367</v>
      </c>
      <c r="B122" s="1" t="s">
        <v>405</v>
      </c>
      <c r="C122" t="s">
        <v>77</v>
      </c>
      <c r="D122" t="s">
        <v>80</v>
      </c>
      <c r="E122">
        <v>23</v>
      </c>
      <c r="F122">
        <v>73.510000000000005</v>
      </c>
      <c r="G122">
        <v>71.22</v>
      </c>
      <c r="H122">
        <f t="shared" si="15"/>
        <v>1.0321538893569222</v>
      </c>
      <c r="I122">
        <v>22.5</v>
      </c>
      <c r="J122">
        <v>63.7</v>
      </c>
      <c r="K122">
        <v>69.97</v>
      </c>
      <c r="L122" s="4">
        <f t="shared" si="17"/>
        <v>0</v>
      </c>
      <c r="M122" s="4">
        <f t="shared" si="18"/>
        <v>1</v>
      </c>
      <c r="N122" s="4">
        <f t="shared" si="19"/>
        <v>0</v>
      </c>
      <c r="Q122" t="s">
        <v>367</v>
      </c>
      <c r="R122" s="1" t="s">
        <v>405</v>
      </c>
      <c r="S122" t="s">
        <v>77</v>
      </c>
      <c r="T122" t="s">
        <v>78</v>
      </c>
      <c r="U122">
        <v>24</v>
      </c>
      <c r="V122">
        <v>80.84</v>
      </c>
      <c r="W122">
        <v>73.7</v>
      </c>
      <c r="X122">
        <f t="shared" si="16"/>
        <v>1.0968792401628222</v>
      </c>
      <c r="Y122">
        <v>23.5</v>
      </c>
      <c r="Z122">
        <v>48.2</v>
      </c>
      <c r="AA122">
        <v>72.459999999999994</v>
      </c>
    </row>
    <row r="123" spans="1:27" x14ac:dyDescent="0.25">
      <c r="A123" t="s">
        <v>372</v>
      </c>
      <c r="B123" s="1" t="s">
        <v>405</v>
      </c>
      <c r="C123" t="s">
        <v>77</v>
      </c>
      <c r="D123" t="s">
        <v>80</v>
      </c>
      <c r="E123">
        <v>22</v>
      </c>
      <c r="F123">
        <v>79.81</v>
      </c>
      <c r="G123">
        <v>68.72</v>
      </c>
      <c r="H123">
        <f t="shared" si="15"/>
        <v>1.1613795110593714</v>
      </c>
      <c r="I123">
        <v>21.5</v>
      </c>
      <c r="J123">
        <v>63.73</v>
      </c>
      <c r="K123">
        <v>67.47</v>
      </c>
      <c r="L123" s="4">
        <f t="shared" si="17"/>
        <v>0</v>
      </c>
      <c r="M123" s="4">
        <f t="shared" si="18"/>
        <v>1</v>
      </c>
      <c r="N123" s="4">
        <f t="shared" si="19"/>
        <v>0</v>
      </c>
      <c r="Q123" t="s">
        <v>372</v>
      </c>
      <c r="R123" s="1" t="s">
        <v>405</v>
      </c>
      <c r="S123" t="s">
        <v>77</v>
      </c>
      <c r="T123" t="s">
        <v>78</v>
      </c>
      <c r="U123">
        <v>24</v>
      </c>
      <c r="V123">
        <v>77.77</v>
      </c>
      <c r="W123">
        <v>73.7</v>
      </c>
      <c r="X123">
        <f t="shared" si="16"/>
        <v>1.0552238805970149</v>
      </c>
      <c r="Y123">
        <v>23.5</v>
      </c>
      <c r="Z123">
        <v>57.2</v>
      </c>
      <c r="AA123">
        <v>72.459999999999994</v>
      </c>
    </row>
    <row r="124" spans="1:27" x14ac:dyDescent="0.25">
      <c r="A124" s="3" t="s">
        <v>391</v>
      </c>
      <c r="B124" s="1" t="s">
        <v>405</v>
      </c>
      <c r="C124" t="s">
        <v>77</v>
      </c>
      <c r="D124" t="s">
        <v>81</v>
      </c>
      <c r="E124">
        <v>23.5</v>
      </c>
      <c r="F124">
        <v>94.54</v>
      </c>
      <c r="G124">
        <v>72.459999999999994</v>
      </c>
      <c r="H124">
        <f t="shared" si="15"/>
        <v>1.3047198454319626</v>
      </c>
      <c r="I124">
        <v>22.5</v>
      </c>
      <c r="J124">
        <v>66.510000000000005</v>
      </c>
      <c r="K124">
        <v>69.97</v>
      </c>
      <c r="L124" s="4">
        <f t="shared" si="17"/>
        <v>0</v>
      </c>
      <c r="M124" s="4">
        <f t="shared" si="18"/>
        <v>1</v>
      </c>
      <c r="N124" s="4">
        <f t="shared" si="19"/>
        <v>0</v>
      </c>
      <c r="Q124" t="s">
        <v>391</v>
      </c>
      <c r="R124" s="1" t="s">
        <v>405</v>
      </c>
      <c r="S124" t="s">
        <v>77</v>
      </c>
      <c r="T124" t="s">
        <v>79</v>
      </c>
      <c r="U124">
        <v>24</v>
      </c>
      <c r="V124">
        <v>110.01</v>
      </c>
      <c r="W124">
        <v>73.7</v>
      </c>
      <c r="X124">
        <f t="shared" si="16"/>
        <v>1.492672998643148</v>
      </c>
      <c r="Y124">
        <v>27</v>
      </c>
      <c r="Z124">
        <v>88.88</v>
      </c>
      <c r="AA124">
        <v>81.08</v>
      </c>
    </row>
    <row r="125" spans="1:27" x14ac:dyDescent="0.25">
      <c r="A125" t="s">
        <v>392</v>
      </c>
      <c r="B125" s="1" t="s">
        <v>405</v>
      </c>
      <c r="C125" t="s">
        <v>77</v>
      </c>
      <c r="D125" t="s">
        <v>81</v>
      </c>
      <c r="E125">
        <v>24</v>
      </c>
      <c r="F125">
        <v>95.61</v>
      </c>
      <c r="G125">
        <v>73.7</v>
      </c>
      <c r="H125">
        <f t="shared" si="15"/>
        <v>1.2972862957937583</v>
      </c>
      <c r="I125">
        <v>21.5</v>
      </c>
      <c r="J125">
        <v>56.09</v>
      </c>
      <c r="K125">
        <v>67.47</v>
      </c>
      <c r="L125" s="4">
        <f t="shared" si="17"/>
        <v>0</v>
      </c>
      <c r="M125" s="4">
        <f t="shared" si="18"/>
        <v>1</v>
      </c>
      <c r="N125" s="4">
        <f t="shared" si="19"/>
        <v>0</v>
      </c>
      <c r="Q125" t="s">
        <v>392</v>
      </c>
      <c r="R125" s="1" t="s">
        <v>405</v>
      </c>
      <c r="S125" t="s">
        <v>77</v>
      </c>
      <c r="T125" t="s">
        <v>79</v>
      </c>
      <c r="U125">
        <v>24</v>
      </c>
      <c r="V125">
        <v>97.73</v>
      </c>
      <c r="W125">
        <v>73.7</v>
      </c>
      <c r="X125">
        <f t="shared" si="16"/>
        <v>1.3260515603799186</v>
      </c>
      <c r="Y125">
        <v>23</v>
      </c>
      <c r="Z125">
        <v>68.12</v>
      </c>
      <c r="AA125">
        <v>71.22</v>
      </c>
    </row>
    <row r="126" spans="1:27" x14ac:dyDescent="0.25">
      <c r="A126" t="s">
        <v>393</v>
      </c>
      <c r="B126" s="1" t="s">
        <v>405</v>
      </c>
      <c r="C126" t="s">
        <v>77</v>
      </c>
      <c r="D126" t="s">
        <v>81</v>
      </c>
      <c r="E126">
        <v>24</v>
      </c>
      <c r="F126">
        <v>78.69</v>
      </c>
      <c r="G126">
        <v>73.7</v>
      </c>
      <c r="H126">
        <f t="shared" si="15"/>
        <v>1.0677069199457259</v>
      </c>
      <c r="I126">
        <v>23.5</v>
      </c>
      <c r="J126">
        <v>61.29</v>
      </c>
      <c r="K126">
        <v>72.459999999999994</v>
      </c>
      <c r="L126" s="4">
        <f t="shared" si="17"/>
        <v>0</v>
      </c>
      <c r="M126" s="4">
        <f t="shared" si="18"/>
        <v>1</v>
      </c>
      <c r="N126" s="4">
        <f t="shared" si="19"/>
        <v>0</v>
      </c>
      <c r="Q126" t="s">
        <v>393</v>
      </c>
      <c r="R126" s="1" t="s">
        <v>405</v>
      </c>
      <c r="S126" t="s">
        <v>77</v>
      </c>
      <c r="T126" t="s">
        <v>79</v>
      </c>
      <c r="U126">
        <v>24.5</v>
      </c>
      <c r="V126">
        <v>98.46</v>
      </c>
      <c r="W126">
        <v>74.930000000000007</v>
      </c>
      <c r="X126">
        <f t="shared" si="16"/>
        <v>1.3140264246630187</v>
      </c>
      <c r="Y126">
        <v>23</v>
      </c>
      <c r="Z126">
        <v>58.87</v>
      </c>
      <c r="AA126">
        <v>71.22</v>
      </c>
    </row>
    <row r="127" spans="1:27" x14ac:dyDescent="0.25">
      <c r="A127" t="s">
        <v>394</v>
      </c>
      <c r="B127" s="1" t="s">
        <v>405</v>
      </c>
      <c r="C127" t="s">
        <v>77</v>
      </c>
      <c r="D127" t="s">
        <v>81</v>
      </c>
      <c r="E127">
        <v>23.5</v>
      </c>
      <c r="F127">
        <v>85.67</v>
      </c>
      <c r="G127">
        <v>72.459999999999994</v>
      </c>
      <c r="H127">
        <f t="shared" si="15"/>
        <v>1.1823074799889595</v>
      </c>
      <c r="I127">
        <v>23</v>
      </c>
      <c r="J127">
        <v>70.59</v>
      </c>
      <c r="K127">
        <v>71.22</v>
      </c>
      <c r="L127" s="4">
        <f t="shared" si="17"/>
        <v>0</v>
      </c>
      <c r="M127" s="4">
        <f t="shared" si="18"/>
        <v>1</v>
      </c>
      <c r="N127" s="4">
        <f t="shared" si="19"/>
        <v>0</v>
      </c>
      <c r="Q127" t="s">
        <v>394</v>
      </c>
      <c r="R127" s="1" t="s">
        <v>405</v>
      </c>
      <c r="S127" t="s">
        <v>77</v>
      </c>
      <c r="T127" t="s">
        <v>79</v>
      </c>
      <c r="U127">
        <v>24</v>
      </c>
      <c r="V127">
        <v>84.19</v>
      </c>
      <c r="W127">
        <v>73.7</v>
      </c>
      <c r="X127">
        <f t="shared" si="16"/>
        <v>1.1423337856173676</v>
      </c>
      <c r="Y127">
        <v>23.5</v>
      </c>
      <c r="Z127">
        <v>68.260000000000005</v>
      </c>
      <c r="AA127">
        <v>72.459999999999994</v>
      </c>
    </row>
    <row r="128" spans="1:27" x14ac:dyDescent="0.25">
      <c r="A128" t="s">
        <v>395</v>
      </c>
      <c r="B128" s="1" t="s">
        <v>405</v>
      </c>
      <c r="C128" t="s">
        <v>77</v>
      </c>
      <c r="D128" t="s">
        <v>81</v>
      </c>
      <c r="E128">
        <v>23.5</v>
      </c>
      <c r="F128">
        <v>81.39</v>
      </c>
      <c r="G128">
        <v>72.459999999999994</v>
      </c>
      <c r="H128">
        <f t="shared" si="15"/>
        <v>1.1232404085012422</v>
      </c>
      <c r="I128">
        <v>22</v>
      </c>
      <c r="J128">
        <v>51.07</v>
      </c>
      <c r="K128">
        <v>68.72</v>
      </c>
      <c r="L128" s="4">
        <f t="shared" si="17"/>
        <v>0</v>
      </c>
      <c r="M128" s="4">
        <f t="shared" si="18"/>
        <v>1</v>
      </c>
      <c r="N128" s="4">
        <f t="shared" si="19"/>
        <v>0</v>
      </c>
      <c r="Q128" t="s">
        <v>395</v>
      </c>
      <c r="R128" s="1" t="s">
        <v>405</v>
      </c>
      <c r="S128" t="s">
        <v>77</v>
      </c>
      <c r="T128" t="s">
        <v>79</v>
      </c>
      <c r="U128">
        <v>24</v>
      </c>
      <c r="V128">
        <v>116.13</v>
      </c>
      <c r="W128">
        <v>73.7</v>
      </c>
      <c r="X128">
        <f t="shared" si="16"/>
        <v>1.5757123473541383</v>
      </c>
      <c r="Y128">
        <v>23.5</v>
      </c>
      <c r="Z128">
        <v>62.49</v>
      </c>
      <c r="AA128">
        <v>72.459999999999994</v>
      </c>
    </row>
    <row r="129" spans="1:27" x14ac:dyDescent="0.25">
      <c r="A129" t="s">
        <v>396</v>
      </c>
      <c r="B129" s="1" t="s">
        <v>405</v>
      </c>
      <c r="C129" t="s">
        <v>77</v>
      </c>
      <c r="D129" t="s">
        <v>81</v>
      </c>
      <c r="E129">
        <v>24.5</v>
      </c>
      <c r="F129">
        <v>93.23</v>
      </c>
      <c r="G129">
        <v>74.930000000000007</v>
      </c>
      <c r="H129">
        <f t="shared" si="15"/>
        <v>1.2442279460830108</v>
      </c>
      <c r="I129">
        <v>23.5</v>
      </c>
      <c r="J129">
        <v>69.959999999999994</v>
      </c>
      <c r="K129">
        <v>72.459999999999994</v>
      </c>
      <c r="L129" s="4">
        <f t="shared" si="17"/>
        <v>0</v>
      </c>
      <c r="M129" s="4">
        <f t="shared" si="18"/>
        <v>1</v>
      </c>
      <c r="N129" s="4">
        <f t="shared" si="19"/>
        <v>0</v>
      </c>
      <c r="Q129" t="s">
        <v>396</v>
      </c>
      <c r="R129" s="1" t="s">
        <v>405</v>
      </c>
      <c r="S129" t="s">
        <v>77</v>
      </c>
      <c r="T129" t="s">
        <v>79</v>
      </c>
      <c r="U129">
        <v>24</v>
      </c>
      <c r="V129">
        <v>74.97</v>
      </c>
      <c r="W129">
        <v>73.7</v>
      </c>
      <c r="X129">
        <f t="shared" si="16"/>
        <v>1.0172320217096336</v>
      </c>
      <c r="Y129">
        <v>23.5</v>
      </c>
      <c r="Z129">
        <v>58.41</v>
      </c>
      <c r="AA129">
        <v>72.459999999999994</v>
      </c>
    </row>
    <row r="130" spans="1:27" x14ac:dyDescent="0.25">
      <c r="A130" t="s">
        <v>399</v>
      </c>
      <c r="B130" s="1" t="s">
        <v>405</v>
      </c>
      <c r="C130" t="s">
        <v>77</v>
      </c>
      <c r="D130" t="s">
        <v>81</v>
      </c>
      <c r="E130">
        <v>24.5</v>
      </c>
      <c r="F130">
        <v>79.17</v>
      </c>
      <c r="G130">
        <v>74.930000000000007</v>
      </c>
      <c r="H130">
        <f t="shared" ref="H130:H161" si="20">F130/G130</f>
        <v>1.0565861470705991</v>
      </c>
      <c r="I130">
        <v>24</v>
      </c>
      <c r="J130">
        <v>67.67</v>
      </c>
      <c r="K130">
        <v>73.7</v>
      </c>
      <c r="L130" s="4">
        <f t="shared" si="17"/>
        <v>0</v>
      </c>
      <c r="M130" s="4">
        <f t="shared" si="18"/>
        <v>1</v>
      </c>
      <c r="N130" s="4">
        <f t="shared" si="19"/>
        <v>0</v>
      </c>
      <c r="Q130" t="s">
        <v>399</v>
      </c>
      <c r="R130" s="1" t="s">
        <v>405</v>
      </c>
      <c r="S130" t="s">
        <v>77</v>
      </c>
      <c r="T130" t="s">
        <v>79</v>
      </c>
      <c r="U130">
        <v>24</v>
      </c>
      <c r="V130">
        <v>78.97</v>
      </c>
      <c r="W130">
        <v>73.7</v>
      </c>
      <c r="X130">
        <f t="shared" ref="X130:X161" si="21">V130/W130</f>
        <v>1.0715061058344639</v>
      </c>
      <c r="Y130">
        <v>25</v>
      </c>
      <c r="Z130">
        <v>76.180000000000007</v>
      </c>
      <c r="AA130">
        <v>76.17</v>
      </c>
    </row>
    <row r="131" spans="1:27" x14ac:dyDescent="0.25">
      <c r="A131" t="s">
        <v>402</v>
      </c>
      <c r="B131" s="1" t="s">
        <v>405</v>
      </c>
      <c r="C131" t="s">
        <v>77</v>
      </c>
      <c r="D131" t="s">
        <v>81</v>
      </c>
      <c r="E131">
        <v>25</v>
      </c>
      <c r="F131">
        <v>89.59</v>
      </c>
      <c r="G131">
        <v>76.17</v>
      </c>
      <c r="H131">
        <f t="shared" si="20"/>
        <v>1.1761848496783511</v>
      </c>
      <c r="I131">
        <v>23.5</v>
      </c>
      <c r="J131">
        <v>69.540000000000006</v>
      </c>
      <c r="K131">
        <v>72.459999999999994</v>
      </c>
      <c r="L131" s="4">
        <f t="shared" si="17"/>
        <v>0</v>
      </c>
      <c r="M131" s="4">
        <f t="shared" si="18"/>
        <v>1</v>
      </c>
      <c r="N131" s="4">
        <f t="shared" si="19"/>
        <v>0</v>
      </c>
      <c r="Q131" t="s">
        <v>402</v>
      </c>
      <c r="R131" s="1" t="s">
        <v>405</v>
      </c>
      <c r="S131" t="s">
        <v>77</v>
      </c>
      <c r="T131" t="s">
        <v>79</v>
      </c>
      <c r="U131">
        <v>23.5</v>
      </c>
      <c r="V131">
        <v>55.49</v>
      </c>
      <c r="W131">
        <v>72.459999999999994</v>
      </c>
      <c r="X131">
        <f t="shared" si="21"/>
        <v>0.76580182169472821</v>
      </c>
      <c r="Y131">
        <v>23</v>
      </c>
      <c r="Z131">
        <v>37.64</v>
      </c>
      <c r="AA131">
        <v>71.22</v>
      </c>
    </row>
    <row r="132" spans="1:27" x14ac:dyDescent="0.25">
      <c r="A132" t="s">
        <v>403</v>
      </c>
      <c r="B132" s="1" t="s">
        <v>405</v>
      </c>
      <c r="C132" t="s">
        <v>77</v>
      </c>
      <c r="D132" t="s">
        <v>81</v>
      </c>
      <c r="E132">
        <v>24</v>
      </c>
      <c r="F132">
        <v>128.13</v>
      </c>
      <c r="G132">
        <v>73.7</v>
      </c>
      <c r="H132">
        <f t="shared" si="20"/>
        <v>1.7385345997286294</v>
      </c>
      <c r="I132">
        <v>22.5</v>
      </c>
      <c r="J132">
        <v>62.57</v>
      </c>
      <c r="K132">
        <v>69.97</v>
      </c>
      <c r="L132" s="4">
        <f t="shared" si="17"/>
        <v>1</v>
      </c>
      <c r="M132" s="4">
        <f t="shared" si="18"/>
        <v>0</v>
      </c>
      <c r="N132" s="4">
        <f t="shared" si="19"/>
        <v>0</v>
      </c>
      <c r="Q132" t="s">
        <v>403</v>
      </c>
      <c r="R132" s="1" t="s">
        <v>405</v>
      </c>
      <c r="S132" t="s">
        <v>77</v>
      </c>
      <c r="T132" t="s">
        <v>79</v>
      </c>
      <c r="U132">
        <v>24</v>
      </c>
      <c r="V132">
        <v>106.5</v>
      </c>
      <c r="W132">
        <v>73.7</v>
      </c>
      <c r="X132">
        <f t="shared" si="21"/>
        <v>1.4450474898236092</v>
      </c>
      <c r="Y132">
        <v>23</v>
      </c>
      <c r="Z132">
        <v>66.7</v>
      </c>
      <c r="AA132">
        <v>71.22</v>
      </c>
    </row>
    <row r="133" spans="1:27" x14ac:dyDescent="0.25">
      <c r="A133" t="s">
        <v>404</v>
      </c>
      <c r="B133" s="1" t="s">
        <v>405</v>
      </c>
      <c r="C133" t="s">
        <v>77</v>
      </c>
      <c r="D133" t="s">
        <v>81</v>
      </c>
      <c r="E133">
        <v>24</v>
      </c>
      <c r="F133">
        <v>110.12</v>
      </c>
      <c r="G133">
        <v>73.7</v>
      </c>
      <c r="H133">
        <f t="shared" si="20"/>
        <v>1.4941655359565806</v>
      </c>
      <c r="I133">
        <v>22</v>
      </c>
      <c r="J133">
        <v>64.91</v>
      </c>
      <c r="K133">
        <v>68.72</v>
      </c>
      <c r="L133" s="4">
        <f t="shared" si="17"/>
        <v>0</v>
      </c>
      <c r="M133" s="4">
        <f t="shared" si="18"/>
        <v>1</v>
      </c>
      <c r="N133" s="4">
        <f t="shared" si="19"/>
        <v>0</v>
      </c>
      <c r="Q133" t="s">
        <v>404</v>
      </c>
      <c r="R133" s="1" t="s">
        <v>405</v>
      </c>
      <c r="S133" t="s">
        <v>77</v>
      </c>
      <c r="T133" t="s">
        <v>79</v>
      </c>
      <c r="U133">
        <v>24</v>
      </c>
      <c r="V133">
        <v>106.19</v>
      </c>
      <c r="W133">
        <v>73.7</v>
      </c>
      <c r="X133">
        <f t="shared" si="21"/>
        <v>1.4408412483039348</v>
      </c>
      <c r="Y133">
        <v>23</v>
      </c>
      <c r="Z133">
        <v>70.23</v>
      </c>
      <c r="AA133">
        <v>71.22</v>
      </c>
    </row>
    <row r="134" spans="1:27" x14ac:dyDescent="0.25">
      <c r="A134" t="s">
        <v>32</v>
      </c>
      <c r="B134" t="s">
        <v>75</v>
      </c>
      <c r="C134" t="s">
        <v>77</v>
      </c>
      <c r="D134" t="s">
        <v>80</v>
      </c>
      <c r="E134">
        <v>23.5</v>
      </c>
      <c r="F134">
        <v>74.33</v>
      </c>
      <c r="G134">
        <v>72.459999999999994</v>
      </c>
      <c r="H134">
        <f t="shared" si="20"/>
        <v>1.025807341981783</v>
      </c>
      <c r="I134">
        <v>23</v>
      </c>
      <c r="J134">
        <v>57.49</v>
      </c>
      <c r="K134">
        <v>71.22</v>
      </c>
      <c r="L134" s="4">
        <f t="shared" si="17"/>
        <v>0</v>
      </c>
      <c r="M134" s="4">
        <f t="shared" si="18"/>
        <v>1</v>
      </c>
      <c r="N134" s="4">
        <f t="shared" si="19"/>
        <v>0</v>
      </c>
      <c r="Q134" t="s">
        <v>32</v>
      </c>
      <c r="R134" t="s">
        <v>75</v>
      </c>
      <c r="S134" t="s">
        <v>77</v>
      </c>
      <c r="T134" t="s">
        <v>78</v>
      </c>
      <c r="U134">
        <v>24</v>
      </c>
      <c r="V134">
        <v>154.04</v>
      </c>
      <c r="W134">
        <v>73.7</v>
      </c>
      <c r="X134">
        <f t="shared" si="21"/>
        <v>2.0900949796472181</v>
      </c>
      <c r="Y134">
        <v>16</v>
      </c>
      <c r="Z134">
        <v>55.27</v>
      </c>
      <c r="AA134">
        <v>53.5</v>
      </c>
    </row>
    <row r="135" spans="1:27" x14ac:dyDescent="0.25">
      <c r="A135" t="s">
        <v>74</v>
      </c>
      <c r="B135" t="s">
        <v>75</v>
      </c>
      <c r="C135" t="s">
        <v>77</v>
      </c>
      <c r="D135" t="s">
        <v>81</v>
      </c>
      <c r="E135">
        <v>31.5</v>
      </c>
      <c r="F135">
        <v>98.31</v>
      </c>
      <c r="G135">
        <v>92.02</v>
      </c>
      <c r="H135">
        <f t="shared" si="20"/>
        <v>1.0683547054988047</v>
      </c>
      <c r="I135">
        <v>31</v>
      </c>
      <c r="J135">
        <v>81.209999999999994</v>
      </c>
      <c r="K135">
        <v>90.81</v>
      </c>
      <c r="L135" s="4">
        <f t="shared" si="17"/>
        <v>0</v>
      </c>
      <c r="M135" s="4">
        <f t="shared" si="18"/>
        <v>1</v>
      </c>
      <c r="N135" s="4">
        <f t="shared" si="19"/>
        <v>0</v>
      </c>
      <c r="Q135" t="s">
        <v>74</v>
      </c>
      <c r="R135" t="s">
        <v>75</v>
      </c>
      <c r="S135" t="s">
        <v>77</v>
      </c>
      <c r="T135" t="s">
        <v>79</v>
      </c>
      <c r="U135">
        <v>22.5</v>
      </c>
      <c r="V135">
        <v>68.37</v>
      </c>
      <c r="W135">
        <v>69.97</v>
      </c>
      <c r="X135">
        <f t="shared" si="21"/>
        <v>0.97713305702443909</v>
      </c>
      <c r="Y135">
        <v>22</v>
      </c>
      <c r="Z135">
        <v>58.36</v>
      </c>
      <c r="AA135">
        <v>68.72</v>
      </c>
    </row>
    <row r="136" spans="1:27" x14ac:dyDescent="0.25">
      <c r="A136" t="s">
        <v>293</v>
      </c>
      <c r="B136" s="1" t="s">
        <v>340</v>
      </c>
      <c r="C136" t="s">
        <v>77</v>
      </c>
      <c r="D136" t="s">
        <v>80</v>
      </c>
      <c r="E136">
        <v>24.5</v>
      </c>
      <c r="F136">
        <v>167.58</v>
      </c>
      <c r="G136">
        <v>74.930000000000007</v>
      </c>
      <c r="H136">
        <f t="shared" si="20"/>
        <v>2.2364873882290137</v>
      </c>
      <c r="I136">
        <v>22.5</v>
      </c>
      <c r="J136">
        <v>53.37</v>
      </c>
      <c r="K136">
        <v>69.97</v>
      </c>
      <c r="L136" s="4">
        <f t="shared" si="17"/>
        <v>1</v>
      </c>
      <c r="M136" s="4">
        <f t="shared" si="18"/>
        <v>0</v>
      </c>
      <c r="N136" s="4">
        <f t="shared" si="19"/>
        <v>0</v>
      </c>
      <c r="Q136" t="s">
        <v>293</v>
      </c>
      <c r="R136" s="1" t="s">
        <v>340</v>
      </c>
      <c r="S136" t="s">
        <v>77</v>
      </c>
      <c r="T136" t="s">
        <v>78</v>
      </c>
      <c r="U136">
        <v>24</v>
      </c>
      <c r="V136">
        <v>179.33</v>
      </c>
      <c r="W136">
        <v>73.7</v>
      </c>
      <c r="X136">
        <f t="shared" si="21"/>
        <v>2.4332428765264589</v>
      </c>
      <c r="Y136">
        <v>22.5</v>
      </c>
      <c r="Z136">
        <v>69.92</v>
      </c>
      <c r="AA136">
        <v>69.97</v>
      </c>
    </row>
    <row r="137" spans="1:27" x14ac:dyDescent="0.25">
      <c r="A137" t="s">
        <v>294</v>
      </c>
      <c r="B137" s="1" t="s">
        <v>340</v>
      </c>
      <c r="C137" t="s">
        <v>77</v>
      </c>
      <c r="D137" t="s">
        <v>80</v>
      </c>
      <c r="E137">
        <v>25</v>
      </c>
      <c r="F137">
        <v>108.48</v>
      </c>
      <c r="G137">
        <v>76.17</v>
      </c>
      <c r="H137">
        <f t="shared" si="20"/>
        <v>1.4241827491138244</v>
      </c>
      <c r="I137">
        <v>23</v>
      </c>
      <c r="J137">
        <v>57.3</v>
      </c>
      <c r="K137">
        <v>71.22</v>
      </c>
      <c r="L137" s="4">
        <f t="shared" si="17"/>
        <v>0</v>
      </c>
      <c r="M137" s="4">
        <f t="shared" si="18"/>
        <v>1</v>
      </c>
      <c r="N137" s="4">
        <f t="shared" si="19"/>
        <v>0</v>
      </c>
      <c r="Q137" t="s">
        <v>294</v>
      </c>
      <c r="R137" s="1" t="s">
        <v>340</v>
      </c>
      <c r="S137" t="s">
        <v>77</v>
      </c>
      <c r="T137" t="s">
        <v>78</v>
      </c>
      <c r="U137">
        <v>24</v>
      </c>
      <c r="V137">
        <v>195.2</v>
      </c>
      <c r="W137">
        <v>73.7</v>
      </c>
      <c r="X137">
        <f t="shared" si="21"/>
        <v>2.6485753052917231</v>
      </c>
      <c r="Y137">
        <v>21.5</v>
      </c>
      <c r="Z137">
        <v>50.25</v>
      </c>
      <c r="AA137">
        <v>67.47</v>
      </c>
    </row>
    <row r="138" spans="1:27" x14ac:dyDescent="0.25">
      <c r="A138" t="s">
        <v>295</v>
      </c>
      <c r="B138" s="1" t="s">
        <v>340</v>
      </c>
      <c r="C138" t="s">
        <v>77</v>
      </c>
      <c r="D138" t="s">
        <v>80</v>
      </c>
      <c r="E138">
        <v>24</v>
      </c>
      <c r="F138">
        <v>140.11000000000001</v>
      </c>
      <c r="G138">
        <v>73.7</v>
      </c>
      <c r="H138">
        <f t="shared" si="20"/>
        <v>1.9010854816824967</v>
      </c>
      <c r="I138">
        <v>22.5</v>
      </c>
      <c r="J138">
        <v>64.05</v>
      </c>
      <c r="K138">
        <v>69.97</v>
      </c>
      <c r="L138" s="4">
        <f t="shared" si="17"/>
        <v>1</v>
      </c>
      <c r="M138" s="4">
        <f t="shared" si="18"/>
        <v>0</v>
      </c>
      <c r="N138" s="4">
        <f t="shared" si="19"/>
        <v>0</v>
      </c>
      <c r="Q138" t="s">
        <v>295</v>
      </c>
      <c r="R138" s="1" t="s">
        <v>340</v>
      </c>
      <c r="S138" t="s">
        <v>77</v>
      </c>
      <c r="T138" t="s">
        <v>78</v>
      </c>
      <c r="U138">
        <v>24</v>
      </c>
      <c r="V138">
        <v>143.25</v>
      </c>
      <c r="W138">
        <v>73.7</v>
      </c>
      <c r="X138">
        <f t="shared" si="21"/>
        <v>1.9436906377204883</v>
      </c>
      <c r="Y138">
        <v>21.5</v>
      </c>
      <c r="Z138">
        <v>50.86</v>
      </c>
      <c r="AA138">
        <v>67.47</v>
      </c>
    </row>
    <row r="139" spans="1:27" x14ac:dyDescent="0.25">
      <c r="A139" t="s">
        <v>297</v>
      </c>
      <c r="B139" s="1" t="s">
        <v>340</v>
      </c>
      <c r="C139" t="s">
        <v>77</v>
      </c>
      <c r="D139" t="s">
        <v>80</v>
      </c>
      <c r="E139">
        <v>25.5</v>
      </c>
      <c r="F139">
        <v>129.52000000000001</v>
      </c>
      <c r="G139">
        <v>77.400000000000006</v>
      </c>
      <c r="H139">
        <f t="shared" si="20"/>
        <v>1.6733850129198966</v>
      </c>
      <c r="I139">
        <v>22.5</v>
      </c>
      <c r="J139">
        <v>55.22</v>
      </c>
      <c r="K139">
        <v>69.97</v>
      </c>
      <c r="L139" s="4">
        <f t="shared" si="17"/>
        <v>1</v>
      </c>
      <c r="M139" s="4">
        <f t="shared" si="18"/>
        <v>0</v>
      </c>
      <c r="N139" s="4">
        <f t="shared" si="19"/>
        <v>0</v>
      </c>
      <c r="Q139" t="s">
        <v>297</v>
      </c>
      <c r="R139" s="1" t="s">
        <v>340</v>
      </c>
      <c r="S139" t="s">
        <v>77</v>
      </c>
      <c r="T139" t="s">
        <v>78</v>
      </c>
      <c r="U139">
        <v>24</v>
      </c>
      <c r="V139">
        <v>146.51</v>
      </c>
      <c r="W139">
        <v>73.7</v>
      </c>
      <c r="X139">
        <f t="shared" si="21"/>
        <v>1.9879240162822251</v>
      </c>
      <c r="Y139">
        <v>22.5</v>
      </c>
      <c r="Z139">
        <v>67.72</v>
      </c>
      <c r="AA139">
        <v>69.97</v>
      </c>
    </row>
    <row r="140" spans="1:27" x14ac:dyDescent="0.25">
      <c r="A140" t="s">
        <v>298</v>
      </c>
      <c r="B140" s="1" t="s">
        <v>340</v>
      </c>
      <c r="C140" t="s">
        <v>77</v>
      </c>
      <c r="D140" t="s">
        <v>80</v>
      </c>
      <c r="E140">
        <v>25</v>
      </c>
      <c r="F140">
        <v>194.88</v>
      </c>
      <c r="G140">
        <v>76.17</v>
      </c>
      <c r="H140">
        <f t="shared" si="20"/>
        <v>2.558487593540764</v>
      </c>
      <c r="I140">
        <v>22.5</v>
      </c>
      <c r="J140">
        <v>49</v>
      </c>
      <c r="K140">
        <v>69.97</v>
      </c>
      <c r="L140" s="4">
        <f t="shared" si="17"/>
        <v>1</v>
      </c>
      <c r="M140" s="4">
        <f t="shared" si="18"/>
        <v>0</v>
      </c>
      <c r="N140" s="4">
        <f t="shared" si="19"/>
        <v>0</v>
      </c>
      <c r="Q140" t="s">
        <v>298</v>
      </c>
      <c r="R140" s="1" t="s">
        <v>340</v>
      </c>
      <c r="S140" t="s">
        <v>77</v>
      </c>
      <c r="T140" t="s">
        <v>78</v>
      </c>
      <c r="U140">
        <v>24</v>
      </c>
      <c r="V140">
        <v>188.48</v>
      </c>
      <c r="W140">
        <v>73.7</v>
      </c>
      <c r="X140">
        <f t="shared" si="21"/>
        <v>2.5573948439620078</v>
      </c>
      <c r="Y140">
        <v>22</v>
      </c>
      <c r="Z140">
        <v>59.88</v>
      </c>
      <c r="AA140">
        <v>68.72</v>
      </c>
    </row>
    <row r="141" spans="1:27" x14ac:dyDescent="0.25">
      <c r="A141" t="s">
        <v>299</v>
      </c>
      <c r="B141" s="1" t="s">
        <v>340</v>
      </c>
      <c r="C141" t="s">
        <v>77</v>
      </c>
      <c r="D141" t="s">
        <v>80</v>
      </c>
      <c r="E141">
        <v>24</v>
      </c>
      <c r="F141">
        <v>175.19</v>
      </c>
      <c r="G141">
        <v>73.7</v>
      </c>
      <c r="H141">
        <f t="shared" si="20"/>
        <v>2.3770691994572593</v>
      </c>
      <c r="I141">
        <v>21.5</v>
      </c>
      <c r="J141">
        <v>64.75</v>
      </c>
      <c r="K141">
        <v>67.47</v>
      </c>
      <c r="L141" s="4">
        <f t="shared" ref="L141:L194" si="22">IF(H141&gt;1.5,1,0)</f>
        <v>1</v>
      </c>
      <c r="M141" s="4">
        <f t="shared" ref="M141:M194" si="23">IF((AND(H141&gt;1,H141&lt;1.5)),1,0)</f>
        <v>0</v>
      </c>
      <c r="N141" s="4">
        <f t="shared" ref="N141:N194" si="24">IF(H141&lt;1,1,0)</f>
        <v>0</v>
      </c>
      <c r="Q141" t="s">
        <v>299</v>
      </c>
      <c r="R141" s="1" t="s">
        <v>340</v>
      </c>
      <c r="S141" t="s">
        <v>77</v>
      </c>
      <c r="T141" t="s">
        <v>78</v>
      </c>
      <c r="U141">
        <v>24</v>
      </c>
      <c r="V141">
        <v>155.75</v>
      </c>
      <c r="W141">
        <v>73.7</v>
      </c>
      <c r="X141">
        <f t="shared" si="21"/>
        <v>2.1132971506105833</v>
      </c>
      <c r="Y141">
        <v>22.5</v>
      </c>
      <c r="Z141">
        <v>67.260000000000005</v>
      </c>
      <c r="AA141">
        <v>69.97</v>
      </c>
    </row>
    <row r="142" spans="1:27" x14ac:dyDescent="0.25">
      <c r="A142" t="s">
        <v>300</v>
      </c>
      <c r="B142" s="1" t="s">
        <v>340</v>
      </c>
      <c r="C142" t="s">
        <v>77</v>
      </c>
      <c r="D142" t="s">
        <v>80</v>
      </c>
      <c r="E142">
        <v>25.5</v>
      </c>
      <c r="F142">
        <v>171.11</v>
      </c>
      <c r="G142">
        <v>77.400000000000006</v>
      </c>
      <c r="H142">
        <f t="shared" si="20"/>
        <v>2.2107235142118862</v>
      </c>
      <c r="I142">
        <v>23</v>
      </c>
      <c r="J142">
        <v>50.45</v>
      </c>
      <c r="K142">
        <v>71.22</v>
      </c>
      <c r="L142" s="4">
        <f t="shared" si="22"/>
        <v>1</v>
      </c>
      <c r="M142" s="4">
        <f t="shared" si="23"/>
        <v>0</v>
      </c>
      <c r="N142" s="4">
        <f t="shared" si="24"/>
        <v>0</v>
      </c>
      <c r="Q142" t="s">
        <v>300</v>
      </c>
      <c r="R142" s="1" t="s">
        <v>340</v>
      </c>
      <c r="S142" t="s">
        <v>77</v>
      </c>
      <c r="T142" t="s">
        <v>78</v>
      </c>
      <c r="U142">
        <v>24</v>
      </c>
      <c r="V142">
        <v>164.75</v>
      </c>
      <c r="W142">
        <v>73.7</v>
      </c>
      <c r="X142">
        <f t="shared" si="21"/>
        <v>2.2354138398914518</v>
      </c>
      <c r="Y142">
        <v>22</v>
      </c>
      <c r="Z142">
        <v>53.58</v>
      </c>
      <c r="AA142">
        <v>68.72</v>
      </c>
    </row>
    <row r="143" spans="1:27" x14ac:dyDescent="0.25">
      <c r="A143" t="s">
        <v>301</v>
      </c>
      <c r="B143" s="1" t="s">
        <v>340</v>
      </c>
      <c r="C143" t="s">
        <v>77</v>
      </c>
      <c r="D143" t="s">
        <v>80</v>
      </c>
      <c r="E143">
        <v>24</v>
      </c>
      <c r="F143">
        <v>128.87</v>
      </c>
      <c r="G143">
        <v>73.7</v>
      </c>
      <c r="H143">
        <f t="shared" si="20"/>
        <v>1.7485753052917232</v>
      </c>
      <c r="I143">
        <v>22</v>
      </c>
      <c r="J143">
        <v>61.56</v>
      </c>
      <c r="K143">
        <v>68.72</v>
      </c>
      <c r="L143" s="4">
        <f t="shared" si="22"/>
        <v>1</v>
      </c>
      <c r="M143" s="4">
        <f t="shared" si="23"/>
        <v>0</v>
      </c>
      <c r="N143" s="4">
        <f t="shared" si="24"/>
        <v>0</v>
      </c>
      <c r="Q143" t="s">
        <v>301</v>
      </c>
      <c r="R143" s="1" t="s">
        <v>340</v>
      </c>
      <c r="S143" t="s">
        <v>77</v>
      </c>
      <c r="T143" t="s">
        <v>78</v>
      </c>
      <c r="U143">
        <v>24</v>
      </c>
      <c r="V143">
        <v>173.27</v>
      </c>
      <c r="W143">
        <v>73.7</v>
      </c>
      <c r="X143">
        <f t="shared" si="21"/>
        <v>2.3510176390773405</v>
      </c>
      <c r="Y143">
        <v>22</v>
      </c>
      <c r="Z143">
        <v>47.3</v>
      </c>
      <c r="AA143">
        <v>68.72</v>
      </c>
    </row>
    <row r="144" spans="1:27" x14ac:dyDescent="0.25">
      <c r="A144" t="s">
        <v>302</v>
      </c>
      <c r="B144" s="1" t="s">
        <v>340</v>
      </c>
      <c r="C144" t="s">
        <v>77</v>
      </c>
      <c r="D144" t="s">
        <v>80</v>
      </c>
      <c r="E144">
        <v>24</v>
      </c>
      <c r="F144">
        <v>96.54</v>
      </c>
      <c r="G144">
        <v>73.7</v>
      </c>
      <c r="H144">
        <f t="shared" si="20"/>
        <v>1.3099050203527816</v>
      </c>
      <c r="I144">
        <v>22.5</v>
      </c>
      <c r="J144">
        <v>60.27</v>
      </c>
      <c r="K144">
        <v>69.97</v>
      </c>
      <c r="L144" s="4">
        <f t="shared" si="22"/>
        <v>0</v>
      </c>
      <c r="M144" s="4">
        <f t="shared" si="23"/>
        <v>1</v>
      </c>
      <c r="N144" s="4">
        <f t="shared" si="24"/>
        <v>0</v>
      </c>
      <c r="Q144" t="s">
        <v>302</v>
      </c>
      <c r="R144" s="1" t="s">
        <v>340</v>
      </c>
      <c r="S144" t="s">
        <v>77</v>
      </c>
      <c r="T144" t="s">
        <v>78</v>
      </c>
      <c r="U144">
        <v>24</v>
      </c>
      <c r="V144">
        <v>152.78</v>
      </c>
      <c r="W144">
        <v>73.7</v>
      </c>
      <c r="X144">
        <f t="shared" si="21"/>
        <v>2.0729986431478968</v>
      </c>
      <c r="Y144">
        <v>22.5</v>
      </c>
      <c r="Z144">
        <v>65.900000000000006</v>
      </c>
      <c r="AA144">
        <v>69.97</v>
      </c>
    </row>
    <row r="145" spans="1:27" x14ac:dyDescent="0.25">
      <c r="A145" t="s">
        <v>305</v>
      </c>
      <c r="B145" s="1" t="s">
        <v>340</v>
      </c>
      <c r="C145" t="s">
        <v>77</v>
      </c>
      <c r="D145" t="s">
        <v>80</v>
      </c>
      <c r="E145">
        <v>26.5</v>
      </c>
      <c r="F145">
        <v>141.38999999999999</v>
      </c>
      <c r="G145">
        <v>79.86</v>
      </c>
      <c r="H145">
        <f t="shared" si="20"/>
        <v>1.7704733283245679</v>
      </c>
      <c r="I145">
        <v>23.5</v>
      </c>
      <c r="J145">
        <v>61.69</v>
      </c>
      <c r="K145">
        <v>72.459999999999994</v>
      </c>
      <c r="L145" s="4">
        <f t="shared" si="22"/>
        <v>1</v>
      </c>
      <c r="M145" s="4">
        <f t="shared" si="23"/>
        <v>0</v>
      </c>
      <c r="N145" s="4">
        <f t="shared" si="24"/>
        <v>0</v>
      </c>
      <c r="Q145" t="s">
        <v>305</v>
      </c>
      <c r="R145" s="1" t="s">
        <v>340</v>
      </c>
      <c r="S145" t="s">
        <v>77</v>
      </c>
      <c r="T145" t="s">
        <v>78</v>
      </c>
      <c r="U145">
        <v>24</v>
      </c>
      <c r="V145">
        <v>165.62</v>
      </c>
      <c r="W145">
        <v>73.7</v>
      </c>
      <c r="X145">
        <f t="shared" si="21"/>
        <v>2.2472184531886024</v>
      </c>
      <c r="Y145">
        <v>22</v>
      </c>
      <c r="Z145">
        <v>48.84</v>
      </c>
      <c r="AA145">
        <v>68.72</v>
      </c>
    </row>
    <row r="146" spans="1:27" x14ac:dyDescent="0.25">
      <c r="A146" t="s">
        <v>306</v>
      </c>
      <c r="B146" s="1" t="s">
        <v>340</v>
      </c>
      <c r="C146" t="s">
        <v>77</v>
      </c>
      <c r="D146" t="s">
        <v>80</v>
      </c>
      <c r="E146">
        <v>23.5</v>
      </c>
      <c r="F146">
        <v>144.63999999999999</v>
      </c>
      <c r="G146">
        <v>72.459999999999994</v>
      </c>
      <c r="H146">
        <f t="shared" si="20"/>
        <v>1.9961357990615511</v>
      </c>
      <c r="I146">
        <v>22</v>
      </c>
      <c r="J146">
        <v>66.72</v>
      </c>
      <c r="K146">
        <v>68.72</v>
      </c>
      <c r="L146" s="4">
        <f t="shared" si="22"/>
        <v>1</v>
      </c>
      <c r="M146" s="4">
        <f t="shared" si="23"/>
        <v>0</v>
      </c>
      <c r="N146" s="4">
        <f t="shared" si="24"/>
        <v>0</v>
      </c>
      <c r="Q146" t="s">
        <v>306</v>
      </c>
      <c r="R146" s="1" t="s">
        <v>340</v>
      </c>
      <c r="S146" t="s">
        <v>77</v>
      </c>
      <c r="T146" t="s">
        <v>78</v>
      </c>
      <c r="U146">
        <v>24</v>
      </c>
      <c r="V146">
        <v>105.78</v>
      </c>
      <c r="W146">
        <v>73.7</v>
      </c>
      <c r="X146">
        <f t="shared" si="21"/>
        <v>1.4352781546811397</v>
      </c>
      <c r="Y146">
        <v>23</v>
      </c>
      <c r="Z146">
        <v>65.78</v>
      </c>
      <c r="AA146">
        <v>71.22</v>
      </c>
    </row>
    <row r="147" spans="1:27" x14ac:dyDescent="0.25">
      <c r="A147" t="s">
        <v>307</v>
      </c>
      <c r="B147" s="1" t="s">
        <v>340</v>
      </c>
      <c r="C147" t="s">
        <v>77</v>
      </c>
      <c r="D147" t="s">
        <v>80</v>
      </c>
      <c r="E147">
        <v>25</v>
      </c>
      <c r="F147">
        <v>185.89</v>
      </c>
      <c r="G147">
        <v>76.17</v>
      </c>
      <c r="H147">
        <f t="shared" si="20"/>
        <v>2.4404621241958773</v>
      </c>
      <c r="I147">
        <v>23</v>
      </c>
      <c r="J147">
        <v>56.31</v>
      </c>
      <c r="K147">
        <v>71.22</v>
      </c>
      <c r="L147" s="4">
        <f t="shared" si="22"/>
        <v>1</v>
      </c>
      <c r="M147" s="4">
        <f t="shared" si="23"/>
        <v>0</v>
      </c>
      <c r="N147" s="4">
        <f t="shared" si="24"/>
        <v>0</v>
      </c>
      <c r="Q147" t="s">
        <v>307</v>
      </c>
      <c r="R147" s="1" t="s">
        <v>340</v>
      </c>
      <c r="S147" t="s">
        <v>77</v>
      </c>
      <c r="T147" t="s">
        <v>78</v>
      </c>
      <c r="U147">
        <v>24</v>
      </c>
      <c r="V147">
        <v>178.35</v>
      </c>
      <c r="W147">
        <v>73.7</v>
      </c>
      <c r="X147">
        <f t="shared" si="21"/>
        <v>2.4199457259158752</v>
      </c>
      <c r="Y147">
        <v>22</v>
      </c>
      <c r="Z147">
        <v>59.82</v>
      </c>
      <c r="AA147">
        <v>68.72</v>
      </c>
    </row>
    <row r="148" spans="1:27" x14ac:dyDescent="0.25">
      <c r="A148" t="s">
        <v>324</v>
      </c>
      <c r="B148" s="1" t="s">
        <v>340</v>
      </c>
      <c r="C148" t="s">
        <v>77</v>
      </c>
      <c r="D148" t="s">
        <v>81</v>
      </c>
      <c r="E148">
        <v>24.5</v>
      </c>
      <c r="F148">
        <v>166.17</v>
      </c>
      <c r="G148">
        <v>74.930000000000007</v>
      </c>
      <c r="H148">
        <f t="shared" si="20"/>
        <v>2.2176698251701583</v>
      </c>
      <c r="I148">
        <v>22</v>
      </c>
      <c r="J148">
        <v>59.49</v>
      </c>
      <c r="K148">
        <v>68.72</v>
      </c>
      <c r="L148" s="4">
        <f t="shared" si="22"/>
        <v>1</v>
      </c>
      <c r="M148" s="4">
        <f t="shared" si="23"/>
        <v>0</v>
      </c>
      <c r="N148" s="4">
        <f t="shared" si="24"/>
        <v>0</v>
      </c>
      <c r="Q148" t="s">
        <v>324</v>
      </c>
      <c r="R148" s="1" t="s">
        <v>340</v>
      </c>
      <c r="S148" t="s">
        <v>77</v>
      </c>
      <c r="T148" t="s">
        <v>79</v>
      </c>
      <c r="U148">
        <v>24</v>
      </c>
      <c r="V148">
        <v>143.33000000000001</v>
      </c>
      <c r="W148">
        <v>73.7</v>
      </c>
      <c r="X148">
        <f t="shared" si="21"/>
        <v>1.9447761194029851</v>
      </c>
      <c r="Y148">
        <v>22.5</v>
      </c>
      <c r="Z148">
        <v>65.28</v>
      </c>
      <c r="AA148">
        <v>69.97</v>
      </c>
    </row>
    <row r="149" spans="1:27" x14ac:dyDescent="0.25">
      <c r="A149" t="s">
        <v>325</v>
      </c>
      <c r="B149" s="1" t="s">
        <v>340</v>
      </c>
      <c r="C149" t="s">
        <v>77</v>
      </c>
      <c r="D149" t="s">
        <v>81</v>
      </c>
      <c r="E149">
        <v>23.5</v>
      </c>
      <c r="F149">
        <v>186.92</v>
      </c>
      <c r="G149">
        <v>72.459999999999994</v>
      </c>
      <c r="H149">
        <f t="shared" si="20"/>
        <v>2.5796301407673199</v>
      </c>
      <c r="I149">
        <v>21.5</v>
      </c>
      <c r="J149">
        <v>48.33</v>
      </c>
      <c r="K149">
        <v>67.47</v>
      </c>
      <c r="L149" s="4">
        <f t="shared" si="22"/>
        <v>1</v>
      </c>
      <c r="M149" s="4">
        <f t="shared" si="23"/>
        <v>0</v>
      </c>
      <c r="N149" s="4">
        <f t="shared" si="24"/>
        <v>0</v>
      </c>
      <c r="Q149" t="s">
        <v>325</v>
      </c>
      <c r="R149" s="1" t="s">
        <v>340</v>
      </c>
      <c r="S149" t="s">
        <v>77</v>
      </c>
      <c r="T149" t="s">
        <v>79</v>
      </c>
      <c r="U149">
        <v>24</v>
      </c>
      <c r="V149">
        <v>169.04</v>
      </c>
      <c r="W149">
        <v>73.7</v>
      </c>
      <c r="X149">
        <f t="shared" si="21"/>
        <v>2.2936227951153323</v>
      </c>
      <c r="Y149">
        <v>22</v>
      </c>
      <c r="Z149">
        <v>58.58</v>
      </c>
      <c r="AA149">
        <v>68.72</v>
      </c>
    </row>
    <row r="150" spans="1:27" x14ac:dyDescent="0.25">
      <c r="A150" t="s">
        <v>326</v>
      </c>
      <c r="B150" s="1" t="s">
        <v>340</v>
      </c>
      <c r="C150" t="s">
        <v>77</v>
      </c>
      <c r="D150" t="s">
        <v>81</v>
      </c>
      <c r="E150">
        <v>24.5</v>
      </c>
      <c r="F150">
        <v>128.59</v>
      </c>
      <c r="G150">
        <v>74.930000000000007</v>
      </c>
      <c r="H150">
        <f t="shared" si="20"/>
        <v>1.7161350593887628</v>
      </c>
      <c r="I150">
        <v>23</v>
      </c>
      <c r="J150">
        <v>65.849999999999994</v>
      </c>
      <c r="K150">
        <v>71.22</v>
      </c>
      <c r="L150" s="4">
        <f t="shared" si="22"/>
        <v>1</v>
      </c>
      <c r="M150" s="4">
        <f t="shared" si="23"/>
        <v>0</v>
      </c>
      <c r="N150" s="4">
        <f t="shared" si="24"/>
        <v>0</v>
      </c>
      <c r="Q150" t="s">
        <v>326</v>
      </c>
      <c r="R150" s="1" t="s">
        <v>340</v>
      </c>
      <c r="S150" t="s">
        <v>77</v>
      </c>
      <c r="T150" t="s">
        <v>79</v>
      </c>
      <c r="U150">
        <v>24</v>
      </c>
      <c r="V150">
        <v>199.52</v>
      </c>
      <c r="W150">
        <v>73.7</v>
      </c>
      <c r="X150">
        <f t="shared" si="21"/>
        <v>2.70719131614654</v>
      </c>
      <c r="Y150">
        <v>21.5</v>
      </c>
      <c r="Z150">
        <v>48.72</v>
      </c>
      <c r="AA150">
        <v>67.47</v>
      </c>
    </row>
    <row r="151" spans="1:27" x14ac:dyDescent="0.25">
      <c r="A151" t="s">
        <v>327</v>
      </c>
      <c r="B151" s="1" t="s">
        <v>340</v>
      </c>
      <c r="C151" t="s">
        <v>77</v>
      </c>
      <c r="D151" t="s">
        <v>81</v>
      </c>
      <c r="E151">
        <v>24</v>
      </c>
      <c r="F151">
        <v>144.82</v>
      </c>
      <c r="G151">
        <v>73.7</v>
      </c>
      <c r="H151">
        <f t="shared" si="20"/>
        <v>1.9649932157394843</v>
      </c>
      <c r="I151">
        <v>22</v>
      </c>
      <c r="J151">
        <v>64.25</v>
      </c>
      <c r="K151">
        <v>68.72</v>
      </c>
      <c r="L151" s="4">
        <f t="shared" si="22"/>
        <v>1</v>
      </c>
      <c r="M151" s="4">
        <f t="shared" si="23"/>
        <v>0</v>
      </c>
      <c r="N151" s="4">
        <f t="shared" si="24"/>
        <v>0</v>
      </c>
      <c r="Q151" t="s">
        <v>327</v>
      </c>
      <c r="R151" s="1" t="s">
        <v>340</v>
      </c>
      <c r="S151" t="s">
        <v>77</v>
      </c>
      <c r="T151" t="s">
        <v>79</v>
      </c>
      <c r="U151">
        <v>24</v>
      </c>
      <c r="V151">
        <v>195.85</v>
      </c>
      <c r="W151">
        <v>73.7</v>
      </c>
      <c r="X151">
        <f t="shared" si="21"/>
        <v>2.6573948439620079</v>
      </c>
      <c r="Y151">
        <v>22</v>
      </c>
      <c r="Z151">
        <v>67.7</v>
      </c>
      <c r="AA151">
        <v>68.72</v>
      </c>
    </row>
    <row r="152" spans="1:27" x14ac:dyDescent="0.25">
      <c r="A152" t="s">
        <v>328</v>
      </c>
      <c r="B152" s="1" t="s">
        <v>340</v>
      </c>
      <c r="C152" t="s">
        <v>77</v>
      </c>
      <c r="D152" t="s">
        <v>81</v>
      </c>
      <c r="E152">
        <v>24.5</v>
      </c>
      <c r="F152">
        <v>148.80000000000001</v>
      </c>
      <c r="G152">
        <v>74.930000000000007</v>
      </c>
      <c r="H152">
        <f t="shared" si="20"/>
        <v>1.9858534632323501</v>
      </c>
      <c r="I152">
        <v>22.5</v>
      </c>
      <c r="J152">
        <v>69.099999999999994</v>
      </c>
      <c r="K152">
        <v>69.97</v>
      </c>
      <c r="L152" s="4">
        <f t="shared" si="22"/>
        <v>1</v>
      </c>
      <c r="M152" s="4">
        <f t="shared" si="23"/>
        <v>0</v>
      </c>
      <c r="N152" s="4">
        <f t="shared" si="24"/>
        <v>0</v>
      </c>
      <c r="Q152" t="s">
        <v>328</v>
      </c>
      <c r="R152" s="1" t="s">
        <v>340</v>
      </c>
      <c r="S152" t="s">
        <v>77</v>
      </c>
      <c r="T152" t="s">
        <v>79</v>
      </c>
      <c r="U152">
        <v>24</v>
      </c>
      <c r="V152">
        <v>145.81</v>
      </c>
      <c r="W152">
        <v>73.7</v>
      </c>
      <c r="X152">
        <f t="shared" si="21"/>
        <v>1.97842605156038</v>
      </c>
      <c r="Y152">
        <v>22</v>
      </c>
      <c r="Z152">
        <v>55.91</v>
      </c>
      <c r="AA152">
        <v>68.72</v>
      </c>
    </row>
    <row r="153" spans="1:27" x14ac:dyDescent="0.25">
      <c r="A153" t="s">
        <v>329</v>
      </c>
      <c r="B153" s="1" t="s">
        <v>340</v>
      </c>
      <c r="C153" t="s">
        <v>77</v>
      </c>
      <c r="D153" t="s">
        <v>81</v>
      </c>
      <c r="E153">
        <v>23.5</v>
      </c>
      <c r="F153">
        <v>88.65</v>
      </c>
      <c r="G153">
        <v>72.459999999999994</v>
      </c>
      <c r="H153">
        <f t="shared" si="20"/>
        <v>1.2234336185481647</v>
      </c>
      <c r="I153">
        <v>23</v>
      </c>
      <c r="J153">
        <v>65.67</v>
      </c>
      <c r="K153">
        <v>71.22</v>
      </c>
      <c r="L153" s="4">
        <f t="shared" si="22"/>
        <v>0</v>
      </c>
      <c r="M153" s="4">
        <f t="shared" si="23"/>
        <v>1</v>
      </c>
      <c r="N153" s="4">
        <f t="shared" si="24"/>
        <v>0</v>
      </c>
      <c r="Q153" t="s">
        <v>329</v>
      </c>
      <c r="R153" s="1" t="s">
        <v>340</v>
      </c>
      <c r="S153" t="s">
        <v>77</v>
      </c>
      <c r="T153" t="s">
        <v>79</v>
      </c>
      <c r="U153">
        <v>24</v>
      </c>
      <c r="V153">
        <v>144.91999999999999</v>
      </c>
      <c r="W153">
        <v>73.7</v>
      </c>
      <c r="X153">
        <f t="shared" si="21"/>
        <v>1.9663500678426049</v>
      </c>
      <c r="Y153">
        <v>22</v>
      </c>
      <c r="Z153">
        <v>67.39</v>
      </c>
      <c r="AA153">
        <v>68.72</v>
      </c>
    </row>
    <row r="154" spans="1:27" x14ac:dyDescent="0.25">
      <c r="A154" t="s">
        <v>330</v>
      </c>
      <c r="B154" s="1" t="s">
        <v>340</v>
      </c>
      <c r="C154" t="s">
        <v>77</v>
      </c>
      <c r="D154" t="s">
        <v>81</v>
      </c>
      <c r="E154">
        <v>23</v>
      </c>
      <c r="F154">
        <v>96.25</v>
      </c>
      <c r="G154">
        <v>71.22</v>
      </c>
      <c r="H154">
        <f t="shared" si="20"/>
        <v>1.3514462229710755</v>
      </c>
      <c r="I154">
        <v>22</v>
      </c>
      <c r="J154">
        <v>58.44</v>
      </c>
      <c r="K154">
        <v>68.72</v>
      </c>
      <c r="L154" s="4">
        <f t="shared" si="22"/>
        <v>0</v>
      </c>
      <c r="M154" s="4">
        <f t="shared" si="23"/>
        <v>1</v>
      </c>
      <c r="N154" s="4">
        <f t="shared" si="24"/>
        <v>0</v>
      </c>
      <c r="Q154" t="s">
        <v>330</v>
      </c>
      <c r="R154" s="1" t="s">
        <v>340</v>
      </c>
      <c r="S154" t="s">
        <v>77</v>
      </c>
      <c r="T154" t="s">
        <v>79</v>
      </c>
      <c r="U154">
        <v>24</v>
      </c>
      <c r="V154">
        <v>169.23</v>
      </c>
      <c r="W154">
        <v>73.7</v>
      </c>
      <c r="X154">
        <f t="shared" si="21"/>
        <v>2.2962008141112618</v>
      </c>
      <c r="Y154">
        <v>22</v>
      </c>
      <c r="Z154">
        <v>61.55</v>
      </c>
      <c r="AA154">
        <v>68.72</v>
      </c>
    </row>
    <row r="155" spans="1:27" x14ac:dyDescent="0.25">
      <c r="A155" t="s">
        <v>331</v>
      </c>
      <c r="B155" s="1" t="s">
        <v>340</v>
      </c>
      <c r="C155" t="s">
        <v>77</v>
      </c>
      <c r="D155" t="s">
        <v>81</v>
      </c>
      <c r="E155">
        <v>23.5</v>
      </c>
      <c r="F155">
        <v>111.74</v>
      </c>
      <c r="G155">
        <v>72.459999999999994</v>
      </c>
      <c r="H155">
        <f t="shared" si="20"/>
        <v>1.5420921887938173</v>
      </c>
      <c r="I155">
        <v>22.5</v>
      </c>
      <c r="J155">
        <v>54.41</v>
      </c>
      <c r="K155">
        <v>69.97</v>
      </c>
      <c r="L155" s="4">
        <f t="shared" si="22"/>
        <v>1</v>
      </c>
      <c r="M155" s="4">
        <f t="shared" si="23"/>
        <v>0</v>
      </c>
      <c r="N155" s="4">
        <f t="shared" si="24"/>
        <v>0</v>
      </c>
      <c r="Q155" t="s">
        <v>331</v>
      </c>
      <c r="R155" s="1" t="s">
        <v>340</v>
      </c>
      <c r="S155" t="s">
        <v>77</v>
      </c>
      <c r="T155" t="s">
        <v>79</v>
      </c>
      <c r="U155">
        <v>24</v>
      </c>
      <c r="V155">
        <v>169.39</v>
      </c>
      <c r="W155">
        <v>73.7</v>
      </c>
      <c r="X155">
        <f t="shared" si="21"/>
        <v>2.2983717774762549</v>
      </c>
      <c r="Y155">
        <v>22</v>
      </c>
      <c r="Z155">
        <v>46.79</v>
      </c>
      <c r="AA155">
        <v>68.72</v>
      </c>
    </row>
    <row r="156" spans="1:27" x14ac:dyDescent="0.25">
      <c r="A156" t="s">
        <v>332</v>
      </c>
      <c r="B156" s="1" t="s">
        <v>340</v>
      </c>
      <c r="C156" t="s">
        <v>77</v>
      </c>
      <c r="D156" t="s">
        <v>81</v>
      </c>
      <c r="E156">
        <v>24</v>
      </c>
      <c r="F156">
        <v>182.3</v>
      </c>
      <c r="G156">
        <v>73.7</v>
      </c>
      <c r="H156">
        <f t="shared" si="20"/>
        <v>2.4735413839891454</v>
      </c>
      <c r="I156">
        <v>22</v>
      </c>
      <c r="J156">
        <v>63.96</v>
      </c>
      <c r="K156">
        <v>68.72</v>
      </c>
      <c r="L156" s="4">
        <f t="shared" si="22"/>
        <v>1</v>
      </c>
      <c r="M156" s="4">
        <f t="shared" si="23"/>
        <v>0</v>
      </c>
      <c r="N156" s="4">
        <f t="shared" si="24"/>
        <v>0</v>
      </c>
      <c r="Q156" t="s">
        <v>332</v>
      </c>
      <c r="R156" s="1" t="s">
        <v>340</v>
      </c>
      <c r="S156" t="s">
        <v>77</v>
      </c>
      <c r="T156" t="s">
        <v>79</v>
      </c>
      <c r="U156">
        <v>24</v>
      </c>
      <c r="V156">
        <v>161.41</v>
      </c>
      <c r="W156">
        <v>73.7</v>
      </c>
      <c r="X156">
        <f t="shared" si="21"/>
        <v>2.1900949796472182</v>
      </c>
      <c r="Y156">
        <v>22.5</v>
      </c>
      <c r="Z156">
        <v>69.599999999999994</v>
      </c>
      <c r="AA156">
        <v>69.97</v>
      </c>
    </row>
    <row r="157" spans="1:27" x14ac:dyDescent="0.25">
      <c r="A157" t="s">
        <v>334</v>
      </c>
      <c r="B157" s="1" t="s">
        <v>340</v>
      </c>
      <c r="C157" t="s">
        <v>77</v>
      </c>
      <c r="D157" t="s">
        <v>81</v>
      </c>
      <c r="E157">
        <v>24.5</v>
      </c>
      <c r="F157">
        <v>160.47999999999999</v>
      </c>
      <c r="G157">
        <v>74.930000000000007</v>
      </c>
      <c r="H157">
        <f t="shared" si="20"/>
        <v>2.1417322834645667</v>
      </c>
      <c r="I157">
        <v>23</v>
      </c>
      <c r="J157">
        <v>56.89</v>
      </c>
      <c r="K157">
        <v>71.22</v>
      </c>
      <c r="L157" s="4">
        <f t="shared" si="22"/>
        <v>1</v>
      </c>
      <c r="M157" s="4">
        <f t="shared" si="23"/>
        <v>0</v>
      </c>
      <c r="N157" s="4">
        <f t="shared" si="24"/>
        <v>0</v>
      </c>
      <c r="Q157" t="s">
        <v>334</v>
      </c>
      <c r="R157" s="1" t="s">
        <v>340</v>
      </c>
      <c r="S157" t="s">
        <v>77</v>
      </c>
      <c r="T157" t="s">
        <v>79</v>
      </c>
      <c r="U157">
        <v>24</v>
      </c>
      <c r="V157">
        <v>166.96</v>
      </c>
      <c r="W157">
        <v>73.7</v>
      </c>
      <c r="X157">
        <f t="shared" si="21"/>
        <v>2.2654002713704204</v>
      </c>
      <c r="Y157">
        <v>22</v>
      </c>
      <c r="Z157">
        <v>53.56</v>
      </c>
      <c r="AA157">
        <v>68.72</v>
      </c>
    </row>
    <row r="158" spans="1:27" x14ac:dyDescent="0.25">
      <c r="A158" t="s">
        <v>336</v>
      </c>
      <c r="B158" s="1" t="s">
        <v>340</v>
      </c>
      <c r="C158" t="s">
        <v>77</v>
      </c>
      <c r="D158" t="s">
        <v>81</v>
      </c>
      <c r="E158">
        <v>24.5</v>
      </c>
      <c r="F158">
        <v>118.66</v>
      </c>
      <c r="G158">
        <v>74.930000000000007</v>
      </c>
      <c r="H158">
        <f t="shared" si="20"/>
        <v>1.5836113706125716</v>
      </c>
      <c r="I158">
        <v>23</v>
      </c>
      <c r="J158">
        <v>54.48</v>
      </c>
      <c r="K158">
        <v>71.22</v>
      </c>
      <c r="L158" s="4">
        <f t="shared" si="22"/>
        <v>1</v>
      </c>
      <c r="M158" s="4">
        <f t="shared" si="23"/>
        <v>0</v>
      </c>
      <c r="N158" s="4">
        <f t="shared" si="24"/>
        <v>0</v>
      </c>
      <c r="Q158" t="s">
        <v>336</v>
      </c>
      <c r="R158" s="1" t="s">
        <v>340</v>
      </c>
      <c r="S158" t="s">
        <v>77</v>
      </c>
      <c r="T158" t="s">
        <v>79</v>
      </c>
      <c r="U158">
        <v>24</v>
      </c>
      <c r="V158">
        <v>177.28</v>
      </c>
      <c r="W158">
        <v>73.7</v>
      </c>
      <c r="X158">
        <f t="shared" si="21"/>
        <v>2.4054274084124829</v>
      </c>
      <c r="Y158">
        <v>22</v>
      </c>
      <c r="Z158">
        <v>61.81</v>
      </c>
      <c r="AA158">
        <v>68.72</v>
      </c>
    </row>
    <row r="159" spans="1:27" x14ac:dyDescent="0.25">
      <c r="A159" t="s">
        <v>337</v>
      </c>
      <c r="B159" s="1" t="s">
        <v>340</v>
      </c>
      <c r="C159" t="s">
        <v>77</v>
      </c>
      <c r="D159" t="s">
        <v>81</v>
      </c>
      <c r="E159">
        <v>24</v>
      </c>
      <c r="F159">
        <v>112.18</v>
      </c>
      <c r="G159">
        <v>73.7</v>
      </c>
      <c r="H159">
        <f t="shared" si="20"/>
        <v>1.5221166892808684</v>
      </c>
      <c r="I159">
        <v>21.5</v>
      </c>
      <c r="J159">
        <v>44.74</v>
      </c>
      <c r="K159">
        <v>67.47</v>
      </c>
      <c r="L159" s="4">
        <f t="shared" si="22"/>
        <v>1</v>
      </c>
      <c r="M159" s="4">
        <f t="shared" si="23"/>
        <v>0</v>
      </c>
      <c r="N159" s="4">
        <f t="shared" si="24"/>
        <v>0</v>
      </c>
      <c r="Q159" t="s">
        <v>337</v>
      </c>
      <c r="R159" s="1" t="s">
        <v>340</v>
      </c>
      <c r="S159" t="s">
        <v>77</v>
      </c>
      <c r="T159" t="s">
        <v>79</v>
      </c>
      <c r="U159">
        <v>24</v>
      </c>
      <c r="V159">
        <v>157.62</v>
      </c>
      <c r="W159">
        <v>73.7</v>
      </c>
      <c r="X159">
        <f t="shared" si="21"/>
        <v>2.1386702849389416</v>
      </c>
      <c r="Y159">
        <v>22</v>
      </c>
      <c r="Z159">
        <v>68.680000000000007</v>
      </c>
      <c r="AA159">
        <v>68.72</v>
      </c>
    </row>
    <row r="160" spans="1:27" x14ac:dyDescent="0.25">
      <c r="A160" t="s">
        <v>338</v>
      </c>
      <c r="B160" s="1" t="s">
        <v>340</v>
      </c>
      <c r="C160" t="s">
        <v>77</v>
      </c>
      <c r="D160" t="s">
        <v>81</v>
      </c>
      <c r="E160">
        <v>24.5</v>
      </c>
      <c r="F160">
        <v>153.31</v>
      </c>
      <c r="G160">
        <v>74.930000000000007</v>
      </c>
      <c r="H160">
        <f t="shared" si="20"/>
        <v>2.046042973441879</v>
      </c>
      <c r="I160">
        <v>23</v>
      </c>
      <c r="J160">
        <v>69.650000000000006</v>
      </c>
      <c r="K160">
        <v>71.22</v>
      </c>
      <c r="L160" s="4">
        <f t="shared" si="22"/>
        <v>1</v>
      </c>
      <c r="M160" s="4">
        <f t="shared" si="23"/>
        <v>0</v>
      </c>
      <c r="N160" s="4">
        <f t="shared" si="24"/>
        <v>0</v>
      </c>
      <c r="Q160" t="s">
        <v>338</v>
      </c>
      <c r="R160" s="1" t="s">
        <v>340</v>
      </c>
      <c r="S160" t="s">
        <v>77</v>
      </c>
      <c r="T160" t="s">
        <v>79</v>
      </c>
      <c r="U160">
        <v>24</v>
      </c>
      <c r="V160">
        <v>151.5</v>
      </c>
      <c r="W160">
        <v>73.7</v>
      </c>
      <c r="X160">
        <f t="shared" si="21"/>
        <v>2.055630936227951</v>
      </c>
      <c r="Y160">
        <v>22.5</v>
      </c>
      <c r="Z160">
        <v>69.209999999999994</v>
      </c>
      <c r="AA160">
        <v>69.97</v>
      </c>
    </row>
    <row r="161" spans="1:27" x14ac:dyDescent="0.25">
      <c r="A161" t="s">
        <v>339</v>
      </c>
      <c r="B161" s="1" t="s">
        <v>340</v>
      </c>
      <c r="C161" t="s">
        <v>77</v>
      </c>
      <c r="D161" t="s">
        <v>81</v>
      </c>
      <c r="E161">
        <v>23.5</v>
      </c>
      <c r="F161">
        <v>137.85</v>
      </c>
      <c r="G161">
        <v>72.459999999999994</v>
      </c>
      <c r="H161">
        <f t="shared" si="20"/>
        <v>1.9024289263041678</v>
      </c>
      <c r="I161">
        <v>22</v>
      </c>
      <c r="J161">
        <v>66.28</v>
      </c>
      <c r="K161">
        <v>68.72</v>
      </c>
      <c r="L161" s="4">
        <f t="shared" si="22"/>
        <v>1</v>
      </c>
      <c r="M161" s="4">
        <f t="shared" si="23"/>
        <v>0</v>
      </c>
      <c r="N161" s="4">
        <f t="shared" si="24"/>
        <v>0</v>
      </c>
      <c r="Q161" t="s">
        <v>339</v>
      </c>
      <c r="R161" s="1" t="s">
        <v>340</v>
      </c>
      <c r="S161" t="s">
        <v>77</v>
      </c>
      <c r="T161" t="s">
        <v>79</v>
      </c>
      <c r="U161">
        <v>24</v>
      </c>
      <c r="V161">
        <v>191.21</v>
      </c>
      <c r="W161">
        <v>73.7</v>
      </c>
      <c r="X161">
        <f t="shared" si="21"/>
        <v>2.5944369063772048</v>
      </c>
      <c r="Y161">
        <v>21.5</v>
      </c>
      <c r="Z161">
        <v>52.66</v>
      </c>
      <c r="AA161">
        <v>67.47</v>
      </c>
    </row>
    <row r="162" spans="1:27" x14ac:dyDescent="0.25">
      <c r="A162" t="s">
        <v>227</v>
      </c>
      <c r="B162" s="1" t="s">
        <v>275</v>
      </c>
      <c r="C162" t="s">
        <v>77</v>
      </c>
      <c r="D162" t="s">
        <v>80</v>
      </c>
      <c r="E162">
        <v>24</v>
      </c>
      <c r="F162">
        <v>136.13</v>
      </c>
      <c r="G162">
        <v>73.7</v>
      </c>
      <c r="H162">
        <f t="shared" ref="H162:H193" si="25">F162/G162</f>
        <v>1.8470827679782902</v>
      </c>
      <c r="I162">
        <v>22</v>
      </c>
      <c r="J162">
        <v>64.23</v>
      </c>
      <c r="K162">
        <v>68.72</v>
      </c>
      <c r="L162" s="4">
        <f t="shared" si="22"/>
        <v>1</v>
      </c>
      <c r="M162" s="4">
        <f t="shared" si="23"/>
        <v>0</v>
      </c>
      <c r="N162" s="4">
        <f t="shared" si="24"/>
        <v>0</v>
      </c>
      <c r="Q162" t="s">
        <v>227</v>
      </c>
      <c r="R162" s="1" t="s">
        <v>275</v>
      </c>
      <c r="S162" t="s">
        <v>77</v>
      </c>
      <c r="T162" t="s">
        <v>78</v>
      </c>
      <c r="U162">
        <v>24</v>
      </c>
      <c r="V162">
        <v>91.29</v>
      </c>
      <c r="W162">
        <v>73.7</v>
      </c>
      <c r="X162">
        <f t="shared" ref="X162:X193" si="26">V162/W162</f>
        <v>1.2386702849389417</v>
      </c>
      <c r="Y162">
        <v>23</v>
      </c>
      <c r="Z162">
        <v>66.37</v>
      </c>
      <c r="AA162">
        <v>71.22</v>
      </c>
    </row>
    <row r="163" spans="1:27" x14ac:dyDescent="0.25">
      <c r="A163" t="s">
        <v>229</v>
      </c>
      <c r="B163" s="1" t="s">
        <v>275</v>
      </c>
      <c r="C163" t="s">
        <v>77</v>
      </c>
      <c r="D163" t="s">
        <v>80</v>
      </c>
      <c r="E163">
        <v>24</v>
      </c>
      <c r="F163">
        <v>125.26</v>
      </c>
      <c r="G163">
        <v>73.7</v>
      </c>
      <c r="H163">
        <f t="shared" si="25"/>
        <v>1.6995929443690638</v>
      </c>
      <c r="I163">
        <v>22</v>
      </c>
      <c r="J163">
        <v>48.33</v>
      </c>
      <c r="K163">
        <v>68.72</v>
      </c>
      <c r="L163" s="4">
        <f t="shared" si="22"/>
        <v>1</v>
      </c>
      <c r="M163" s="4">
        <f t="shared" si="23"/>
        <v>0</v>
      </c>
      <c r="N163" s="4">
        <f t="shared" si="24"/>
        <v>0</v>
      </c>
      <c r="Q163" t="s">
        <v>229</v>
      </c>
      <c r="R163" s="1" t="s">
        <v>275</v>
      </c>
      <c r="S163" t="s">
        <v>77</v>
      </c>
      <c r="T163" t="s">
        <v>78</v>
      </c>
      <c r="U163">
        <v>24</v>
      </c>
      <c r="V163">
        <v>129.72</v>
      </c>
      <c r="W163">
        <v>73.7</v>
      </c>
      <c r="X163">
        <f t="shared" si="26"/>
        <v>1.7601085481682497</v>
      </c>
      <c r="Y163">
        <v>22.5</v>
      </c>
      <c r="Z163">
        <v>61.67</v>
      </c>
      <c r="AA163">
        <v>69.97</v>
      </c>
    </row>
    <row r="164" spans="1:27" x14ac:dyDescent="0.25">
      <c r="A164" t="s">
        <v>230</v>
      </c>
      <c r="B164" s="1" t="s">
        <v>275</v>
      </c>
      <c r="C164" t="s">
        <v>77</v>
      </c>
      <c r="D164" t="s">
        <v>80</v>
      </c>
      <c r="E164">
        <v>23.5</v>
      </c>
      <c r="F164">
        <v>94.91</v>
      </c>
      <c r="G164">
        <v>72.459999999999994</v>
      </c>
      <c r="H164">
        <f t="shared" si="25"/>
        <v>1.3098261109577698</v>
      </c>
      <c r="I164">
        <v>22.5</v>
      </c>
      <c r="J164">
        <v>46.27</v>
      </c>
      <c r="K164">
        <v>69.97</v>
      </c>
      <c r="L164" s="4">
        <f t="shared" si="22"/>
        <v>0</v>
      </c>
      <c r="M164" s="4">
        <f t="shared" si="23"/>
        <v>1</v>
      </c>
      <c r="N164" s="4">
        <f t="shared" si="24"/>
        <v>0</v>
      </c>
      <c r="Q164" t="s">
        <v>230</v>
      </c>
      <c r="R164" s="1" t="s">
        <v>275</v>
      </c>
      <c r="S164" t="s">
        <v>77</v>
      </c>
      <c r="T164" t="s">
        <v>78</v>
      </c>
      <c r="U164">
        <v>25.5</v>
      </c>
      <c r="V164">
        <v>65.34</v>
      </c>
      <c r="W164">
        <v>77.400000000000006</v>
      </c>
      <c r="X164">
        <f t="shared" si="26"/>
        <v>0.84418604651162787</v>
      </c>
      <c r="Y164">
        <v>25</v>
      </c>
      <c r="Z164">
        <v>61.47</v>
      </c>
      <c r="AA164">
        <v>76.17</v>
      </c>
    </row>
    <row r="165" spans="1:27" x14ac:dyDescent="0.25">
      <c r="A165" t="s">
        <v>231</v>
      </c>
      <c r="B165" s="1" t="s">
        <v>275</v>
      </c>
      <c r="C165" t="s">
        <v>77</v>
      </c>
      <c r="D165" t="s">
        <v>80</v>
      </c>
      <c r="E165">
        <v>23.5</v>
      </c>
      <c r="F165">
        <v>92.82</v>
      </c>
      <c r="G165">
        <v>72.459999999999994</v>
      </c>
      <c r="H165">
        <f t="shared" si="25"/>
        <v>1.2809826110957769</v>
      </c>
      <c r="I165">
        <v>23</v>
      </c>
      <c r="J165">
        <v>69.37</v>
      </c>
      <c r="K165">
        <v>71.22</v>
      </c>
      <c r="L165" s="4">
        <f t="shared" si="22"/>
        <v>0</v>
      </c>
      <c r="M165" s="4">
        <f t="shared" si="23"/>
        <v>1</v>
      </c>
      <c r="N165" s="4">
        <f t="shared" si="24"/>
        <v>0</v>
      </c>
      <c r="Q165" t="s">
        <v>231</v>
      </c>
      <c r="R165" s="1" t="s">
        <v>275</v>
      </c>
      <c r="S165" t="s">
        <v>77</v>
      </c>
      <c r="T165" t="s">
        <v>78</v>
      </c>
      <c r="U165">
        <v>24</v>
      </c>
      <c r="V165">
        <v>104.16</v>
      </c>
      <c r="W165">
        <v>73.7</v>
      </c>
      <c r="X165">
        <f t="shared" si="26"/>
        <v>1.4132971506105834</v>
      </c>
      <c r="Y165">
        <v>22.5</v>
      </c>
      <c r="Z165">
        <v>67.3</v>
      </c>
      <c r="AA165">
        <v>69.97</v>
      </c>
    </row>
    <row r="166" spans="1:27" x14ac:dyDescent="0.25">
      <c r="A166" t="s">
        <v>232</v>
      </c>
      <c r="B166" s="1" t="s">
        <v>275</v>
      </c>
      <c r="C166" t="s">
        <v>77</v>
      </c>
      <c r="D166" t="s">
        <v>80</v>
      </c>
      <c r="E166">
        <v>24.5</v>
      </c>
      <c r="F166">
        <v>126.21</v>
      </c>
      <c r="G166">
        <v>74.930000000000007</v>
      </c>
      <c r="H166">
        <f t="shared" si="25"/>
        <v>1.6843720806085678</v>
      </c>
      <c r="I166">
        <v>22</v>
      </c>
      <c r="J166">
        <v>49.54</v>
      </c>
      <c r="K166">
        <v>68.72</v>
      </c>
      <c r="L166" s="4">
        <f t="shared" si="22"/>
        <v>1</v>
      </c>
      <c r="M166" s="4">
        <f t="shared" si="23"/>
        <v>0</v>
      </c>
      <c r="N166" s="4">
        <f t="shared" si="24"/>
        <v>0</v>
      </c>
      <c r="Q166" t="s">
        <v>232</v>
      </c>
      <c r="R166" s="1" t="s">
        <v>275</v>
      </c>
      <c r="S166" t="s">
        <v>77</v>
      </c>
      <c r="T166" t="s">
        <v>78</v>
      </c>
      <c r="U166">
        <v>24</v>
      </c>
      <c r="V166">
        <v>160.12</v>
      </c>
      <c r="W166">
        <v>73.7</v>
      </c>
      <c r="X166">
        <f t="shared" si="26"/>
        <v>2.1725915875169606</v>
      </c>
      <c r="Y166">
        <v>22.5</v>
      </c>
      <c r="Z166">
        <v>54.86</v>
      </c>
      <c r="AA166">
        <v>69.97</v>
      </c>
    </row>
    <row r="167" spans="1:27" x14ac:dyDescent="0.25">
      <c r="A167" t="s">
        <v>233</v>
      </c>
      <c r="B167" s="1" t="s">
        <v>275</v>
      </c>
      <c r="C167" t="s">
        <v>77</v>
      </c>
      <c r="D167" t="s">
        <v>80</v>
      </c>
      <c r="E167">
        <v>23.5</v>
      </c>
      <c r="F167">
        <v>99.81</v>
      </c>
      <c r="G167">
        <v>72.459999999999994</v>
      </c>
      <c r="H167">
        <f t="shared" si="25"/>
        <v>1.377449627380624</v>
      </c>
      <c r="I167">
        <v>22.5</v>
      </c>
      <c r="J167">
        <v>53.36</v>
      </c>
      <c r="K167">
        <v>69.97</v>
      </c>
      <c r="L167" s="4">
        <f t="shared" si="22"/>
        <v>0</v>
      </c>
      <c r="M167" s="4">
        <f t="shared" si="23"/>
        <v>1</v>
      </c>
      <c r="N167" s="4">
        <f t="shared" si="24"/>
        <v>0</v>
      </c>
      <c r="Q167" t="s">
        <v>233</v>
      </c>
      <c r="R167" s="1" t="s">
        <v>275</v>
      </c>
      <c r="S167" t="s">
        <v>77</v>
      </c>
      <c r="T167" t="s">
        <v>78</v>
      </c>
      <c r="U167">
        <v>24</v>
      </c>
      <c r="V167">
        <v>121.02</v>
      </c>
      <c r="W167">
        <v>73.7</v>
      </c>
      <c r="X167">
        <f t="shared" si="26"/>
        <v>1.6420624151967433</v>
      </c>
      <c r="Y167">
        <v>23</v>
      </c>
      <c r="Z167">
        <v>62.63</v>
      </c>
      <c r="AA167">
        <v>71.22</v>
      </c>
    </row>
    <row r="168" spans="1:27" x14ac:dyDescent="0.25">
      <c r="A168" t="s">
        <v>234</v>
      </c>
      <c r="B168" s="1" t="s">
        <v>275</v>
      </c>
      <c r="C168" t="s">
        <v>77</v>
      </c>
      <c r="D168" t="s">
        <v>80</v>
      </c>
      <c r="E168">
        <v>24</v>
      </c>
      <c r="F168">
        <v>167.07</v>
      </c>
      <c r="G168">
        <v>73.7</v>
      </c>
      <c r="H168">
        <f t="shared" si="25"/>
        <v>2.2668928086838531</v>
      </c>
      <c r="I168">
        <v>21.5</v>
      </c>
      <c r="J168">
        <v>54.86</v>
      </c>
      <c r="K168">
        <v>67.47</v>
      </c>
      <c r="L168" s="4">
        <f t="shared" si="22"/>
        <v>1</v>
      </c>
      <c r="M168" s="4">
        <f t="shared" si="23"/>
        <v>0</v>
      </c>
      <c r="N168" s="4">
        <f t="shared" si="24"/>
        <v>0</v>
      </c>
      <c r="Q168" t="s">
        <v>234</v>
      </c>
      <c r="R168" s="1" t="s">
        <v>275</v>
      </c>
      <c r="S168" t="s">
        <v>77</v>
      </c>
      <c r="T168" t="s">
        <v>78</v>
      </c>
      <c r="U168">
        <v>24</v>
      </c>
      <c r="V168">
        <v>175.86</v>
      </c>
      <c r="W168">
        <v>73.7</v>
      </c>
      <c r="X168">
        <f t="shared" si="26"/>
        <v>2.3861601085481685</v>
      </c>
      <c r="Y168">
        <v>22</v>
      </c>
      <c r="Z168">
        <v>48.93</v>
      </c>
      <c r="AA168">
        <v>68.72</v>
      </c>
    </row>
    <row r="169" spans="1:27" x14ac:dyDescent="0.25">
      <c r="A169" t="s">
        <v>235</v>
      </c>
      <c r="B169" s="1" t="s">
        <v>275</v>
      </c>
      <c r="C169" t="s">
        <v>77</v>
      </c>
      <c r="D169" t="s">
        <v>80</v>
      </c>
      <c r="E169">
        <v>24</v>
      </c>
      <c r="F169">
        <v>113.64</v>
      </c>
      <c r="G169">
        <v>73.7</v>
      </c>
      <c r="H169">
        <f t="shared" si="25"/>
        <v>1.5419267299864314</v>
      </c>
      <c r="I169">
        <v>22.5</v>
      </c>
      <c r="J169">
        <v>58.79</v>
      </c>
      <c r="K169">
        <v>69.97</v>
      </c>
      <c r="L169" s="4">
        <f t="shared" si="22"/>
        <v>1</v>
      </c>
      <c r="M169" s="4">
        <f t="shared" si="23"/>
        <v>0</v>
      </c>
      <c r="N169" s="4">
        <f t="shared" si="24"/>
        <v>0</v>
      </c>
      <c r="Q169" t="s">
        <v>235</v>
      </c>
      <c r="R169" s="1" t="s">
        <v>275</v>
      </c>
      <c r="S169" t="s">
        <v>77</v>
      </c>
      <c r="T169" t="s">
        <v>78</v>
      </c>
      <c r="U169">
        <v>24</v>
      </c>
      <c r="V169">
        <v>123.02</v>
      </c>
      <c r="W169">
        <v>73.7</v>
      </c>
      <c r="X169">
        <f t="shared" si="26"/>
        <v>1.6691994572591586</v>
      </c>
      <c r="Y169">
        <v>22.5</v>
      </c>
      <c r="Z169">
        <v>57.76</v>
      </c>
      <c r="AA169">
        <v>69.97</v>
      </c>
    </row>
    <row r="170" spans="1:27" x14ac:dyDescent="0.25">
      <c r="A170" t="s">
        <v>236</v>
      </c>
      <c r="B170" s="1" t="s">
        <v>275</v>
      </c>
      <c r="C170" t="s">
        <v>77</v>
      </c>
      <c r="D170" t="s">
        <v>80</v>
      </c>
      <c r="E170">
        <v>24</v>
      </c>
      <c r="F170">
        <v>79.44</v>
      </c>
      <c r="G170">
        <v>73.7</v>
      </c>
      <c r="H170">
        <f t="shared" si="25"/>
        <v>1.0778833107191315</v>
      </c>
      <c r="I170">
        <v>23.5</v>
      </c>
      <c r="J170">
        <v>69.34</v>
      </c>
      <c r="K170">
        <v>72.459999999999994</v>
      </c>
      <c r="L170" s="4">
        <f t="shared" si="22"/>
        <v>0</v>
      </c>
      <c r="M170" s="4">
        <f t="shared" si="23"/>
        <v>1</v>
      </c>
      <c r="N170" s="4">
        <f t="shared" si="24"/>
        <v>0</v>
      </c>
      <c r="Q170" t="s">
        <v>236</v>
      </c>
      <c r="R170" s="1" t="s">
        <v>275</v>
      </c>
      <c r="S170" t="s">
        <v>77</v>
      </c>
      <c r="T170" t="s">
        <v>78</v>
      </c>
      <c r="U170">
        <v>24</v>
      </c>
      <c r="V170">
        <v>95.62</v>
      </c>
      <c r="W170">
        <v>73.7</v>
      </c>
      <c r="X170">
        <f t="shared" si="26"/>
        <v>1.2974219810040706</v>
      </c>
      <c r="Y170">
        <v>23</v>
      </c>
      <c r="Z170">
        <v>60.98</v>
      </c>
      <c r="AA170">
        <v>71.22</v>
      </c>
    </row>
    <row r="171" spans="1:27" x14ac:dyDescent="0.25">
      <c r="A171" t="s">
        <v>237</v>
      </c>
      <c r="B171" s="1" t="s">
        <v>275</v>
      </c>
      <c r="C171" t="s">
        <v>77</v>
      </c>
      <c r="D171" t="s">
        <v>80</v>
      </c>
      <c r="E171">
        <v>24</v>
      </c>
      <c r="F171">
        <v>160.99</v>
      </c>
      <c r="G171">
        <v>73.7</v>
      </c>
      <c r="H171">
        <f t="shared" si="25"/>
        <v>2.1843962008141111</v>
      </c>
      <c r="I171">
        <v>22</v>
      </c>
      <c r="J171">
        <v>45.78</v>
      </c>
      <c r="K171">
        <v>68.72</v>
      </c>
      <c r="L171" s="4">
        <f t="shared" si="22"/>
        <v>1</v>
      </c>
      <c r="M171" s="4">
        <f t="shared" si="23"/>
        <v>0</v>
      </c>
      <c r="N171" s="4">
        <f t="shared" si="24"/>
        <v>0</v>
      </c>
      <c r="Q171" t="s">
        <v>237</v>
      </c>
      <c r="R171" s="1" t="s">
        <v>275</v>
      </c>
      <c r="S171" t="s">
        <v>77</v>
      </c>
      <c r="T171" t="s">
        <v>78</v>
      </c>
      <c r="U171">
        <v>24</v>
      </c>
      <c r="V171">
        <v>100.78</v>
      </c>
      <c r="W171">
        <v>73.7</v>
      </c>
      <c r="X171">
        <f t="shared" si="26"/>
        <v>1.3674355495251018</v>
      </c>
      <c r="Y171">
        <v>23.5</v>
      </c>
      <c r="Z171">
        <v>65.55</v>
      </c>
      <c r="AA171">
        <v>72.459999999999994</v>
      </c>
    </row>
    <row r="172" spans="1:27" x14ac:dyDescent="0.25">
      <c r="A172" t="s">
        <v>238</v>
      </c>
      <c r="B172" s="1" t="s">
        <v>275</v>
      </c>
      <c r="C172" t="s">
        <v>77</v>
      </c>
      <c r="D172" t="s">
        <v>80</v>
      </c>
      <c r="E172">
        <v>23.5</v>
      </c>
      <c r="F172">
        <v>146.52000000000001</v>
      </c>
      <c r="G172">
        <v>72.459999999999994</v>
      </c>
      <c r="H172">
        <f t="shared" si="25"/>
        <v>2.0220811482197076</v>
      </c>
      <c r="I172">
        <v>21.5</v>
      </c>
      <c r="J172">
        <v>48.67</v>
      </c>
      <c r="K172">
        <v>67.47</v>
      </c>
      <c r="L172" s="4">
        <f t="shared" si="22"/>
        <v>1</v>
      </c>
      <c r="M172" s="4">
        <f t="shared" si="23"/>
        <v>0</v>
      </c>
      <c r="N172" s="4">
        <f t="shared" si="24"/>
        <v>0</v>
      </c>
      <c r="Q172" t="s">
        <v>238</v>
      </c>
      <c r="R172" s="1" t="s">
        <v>275</v>
      </c>
      <c r="S172" t="s">
        <v>77</v>
      </c>
      <c r="T172" t="s">
        <v>78</v>
      </c>
      <c r="U172">
        <v>24</v>
      </c>
      <c r="V172">
        <v>148.74</v>
      </c>
      <c r="W172">
        <v>73.7</v>
      </c>
      <c r="X172">
        <f t="shared" si="26"/>
        <v>2.0181818181818181</v>
      </c>
      <c r="Y172">
        <v>22.5</v>
      </c>
      <c r="Z172">
        <v>59.23</v>
      </c>
      <c r="AA172">
        <v>69.97</v>
      </c>
    </row>
    <row r="173" spans="1:27" x14ac:dyDescent="0.25">
      <c r="A173" t="s">
        <v>239</v>
      </c>
      <c r="B173" s="1" t="s">
        <v>275</v>
      </c>
      <c r="C173" t="s">
        <v>77</v>
      </c>
      <c r="D173" t="s">
        <v>80</v>
      </c>
      <c r="E173">
        <v>24</v>
      </c>
      <c r="F173">
        <v>185.86</v>
      </c>
      <c r="G173">
        <v>73.7</v>
      </c>
      <c r="H173">
        <f t="shared" si="25"/>
        <v>2.5218453188602443</v>
      </c>
      <c r="I173">
        <v>22</v>
      </c>
      <c r="J173">
        <v>64.13</v>
      </c>
      <c r="K173">
        <v>68.72</v>
      </c>
      <c r="L173" s="4">
        <f t="shared" si="22"/>
        <v>1</v>
      </c>
      <c r="M173" s="4">
        <f t="shared" si="23"/>
        <v>0</v>
      </c>
      <c r="N173" s="4">
        <f t="shared" si="24"/>
        <v>0</v>
      </c>
      <c r="Q173" t="s">
        <v>239</v>
      </c>
      <c r="R173" s="1" t="s">
        <v>275</v>
      </c>
      <c r="S173" t="s">
        <v>77</v>
      </c>
      <c r="T173" t="s">
        <v>78</v>
      </c>
      <c r="U173">
        <v>24</v>
      </c>
      <c r="V173">
        <v>116.65</v>
      </c>
      <c r="W173">
        <v>73.7</v>
      </c>
      <c r="X173">
        <f t="shared" si="26"/>
        <v>1.5827679782903663</v>
      </c>
      <c r="Y173">
        <v>22.5</v>
      </c>
      <c r="Z173">
        <v>56.11</v>
      </c>
      <c r="AA173">
        <v>69.97</v>
      </c>
    </row>
    <row r="174" spans="1:27" x14ac:dyDescent="0.25">
      <c r="A174" t="s">
        <v>240</v>
      </c>
      <c r="B174" s="1" t="s">
        <v>275</v>
      </c>
      <c r="C174" t="s">
        <v>77</v>
      </c>
      <c r="D174" t="s">
        <v>80</v>
      </c>
      <c r="E174">
        <v>24.5</v>
      </c>
      <c r="F174">
        <v>97.78</v>
      </c>
      <c r="G174">
        <v>74.930000000000007</v>
      </c>
      <c r="H174">
        <f t="shared" si="25"/>
        <v>1.3049512878686773</v>
      </c>
      <c r="I174">
        <v>22.5</v>
      </c>
      <c r="J174">
        <v>40.31</v>
      </c>
      <c r="K174">
        <v>69.97</v>
      </c>
      <c r="L174" s="4">
        <f t="shared" si="22"/>
        <v>0</v>
      </c>
      <c r="M174" s="4">
        <f t="shared" si="23"/>
        <v>1</v>
      </c>
      <c r="N174" s="4">
        <f t="shared" si="24"/>
        <v>0</v>
      </c>
      <c r="Q174" t="s">
        <v>240</v>
      </c>
      <c r="R174" s="1" t="s">
        <v>275</v>
      </c>
      <c r="S174" t="s">
        <v>77</v>
      </c>
      <c r="T174" t="s">
        <v>78</v>
      </c>
      <c r="U174">
        <v>24</v>
      </c>
      <c r="V174">
        <v>122.14</v>
      </c>
      <c r="W174">
        <v>73.7</v>
      </c>
      <c r="X174">
        <f t="shared" si="26"/>
        <v>1.657259158751696</v>
      </c>
      <c r="Y174">
        <v>22</v>
      </c>
      <c r="Z174">
        <v>67.709999999999994</v>
      </c>
      <c r="AA174">
        <v>68.72</v>
      </c>
    </row>
    <row r="175" spans="1:27" x14ac:dyDescent="0.25">
      <c r="A175" t="s">
        <v>241</v>
      </c>
      <c r="B175" s="1" t="s">
        <v>275</v>
      </c>
      <c r="C175" t="s">
        <v>77</v>
      </c>
      <c r="D175" t="s">
        <v>80</v>
      </c>
      <c r="E175">
        <v>24</v>
      </c>
      <c r="F175">
        <v>209.7</v>
      </c>
      <c r="G175">
        <v>73.7</v>
      </c>
      <c r="H175">
        <f t="shared" si="25"/>
        <v>2.845318860244233</v>
      </c>
      <c r="I175">
        <v>22</v>
      </c>
      <c r="J175">
        <v>62.01</v>
      </c>
      <c r="K175">
        <v>68.72</v>
      </c>
      <c r="L175" s="4">
        <f t="shared" si="22"/>
        <v>1</v>
      </c>
      <c r="M175" s="4">
        <f t="shared" si="23"/>
        <v>0</v>
      </c>
      <c r="N175" s="4">
        <f t="shared" si="24"/>
        <v>0</v>
      </c>
      <c r="Q175" t="s">
        <v>241</v>
      </c>
      <c r="R175" s="1" t="s">
        <v>275</v>
      </c>
      <c r="S175" t="s">
        <v>77</v>
      </c>
      <c r="T175" t="s">
        <v>78</v>
      </c>
      <c r="U175">
        <v>24</v>
      </c>
      <c r="V175">
        <v>172.65</v>
      </c>
      <c r="W175">
        <v>73.7</v>
      </c>
      <c r="X175">
        <f t="shared" si="26"/>
        <v>2.3426051560379917</v>
      </c>
      <c r="Y175">
        <v>35</v>
      </c>
      <c r="Z175">
        <v>101.74</v>
      </c>
      <c r="AA175">
        <v>100.44</v>
      </c>
    </row>
    <row r="176" spans="1:27" x14ac:dyDescent="0.25">
      <c r="A176" t="s">
        <v>242</v>
      </c>
      <c r="B176" s="1" t="s">
        <v>275</v>
      </c>
      <c r="C176" t="s">
        <v>77</v>
      </c>
      <c r="D176" t="s">
        <v>80</v>
      </c>
      <c r="E176">
        <v>24</v>
      </c>
      <c r="F176">
        <v>122</v>
      </c>
      <c r="G176">
        <v>73.7</v>
      </c>
      <c r="H176">
        <f t="shared" si="25"/>
        <v>1.655359565807327</v>
      </c>
      <c r="I176">
        <v>22</v>
      </c>
      <c r="J176">
        <v>60.4</v>
      </c>
      <c r="K176">
        <v>68.72</v>
      </c>
      <c r="L176" s="4">
        <f t="shared" si="22"/>
        <v>1</v>
      </c>
      <c r="M176" s="4">
        <f t="shared" si="23"/>
        <v>0</v>
      </c>
      <c r="N176" s="4">
        <f t="shared" si="24"/>
        <v>0</v>
      </c>
      <c r="Q176" t="s">
        <v>242</v>
      </c>
      <c r="R176" s="1" t="s">
        <v>275</v>
      </c>
      <c r="S176" t="s">
        <v>77</v>
      </c>
      <c r="T176" t="s">
        <v>78</v>
      </c>
      <c r="U176">
        <v>24</v>
      </c>
      <c r="V176">
        <v>144.9</v>
      </c>
      <c r="W176">
        <v>73.7</v>
      </c>
      <c r="X176">
        <f t="shared" si="26"/>
        <v>1.966078697421981</v>
      </c>
      <c r="Y176">
        <v>22.5</v>
      </c>
      <c r="Z176">
        <v>58.22</v>
      </c>
      <c r="AA176">
        <v>69.97</v>
      </c>
    </row>
    <row r="177" spans="1:27" x14ac:dyDescent="0.25">
      <c r="A177" t="s">
        <v>259</v>
      </c>
      <c r="B177" s="1" t="s">
        <v>275</v>
      </c>
      <c r="C177" t="s">
        <v>77</v>
      </c>
      <c r="D177" t="s">
        <v>81</v>
      </c>
      <c r="E177">
        <v>24</v>
      </c>
      <c r="F177">
        <v>110.36</v>
      </c>
      <c r="G177">
        <v>73.7</v>
      </c>
      <c r="H177">
        <f t="shared" si="25"/>
        <v>1.4974219810040705</v>
      </c>
      <c r="I177">
        <v>23</v>
      </c>
      <c r="J177">
        <v>68.67</v>
      </c>
      <c r="K177">
        <v>71.22</v>
      </c>
      <c r="L177" s="4">
        <f t="shared" si="22"/>
        <v>0</v>
      </c>
      <c r="M177" s="4">
        <f t="shared" si="23"/>
        <v>1</v>
      </c>
      <c r="N177" s="4">
        <f t="shared" si="24"/>
        <v>0</v>
      </c>
      <c r="Q177" t="s">
        <v>259</v>
      </c>
      <c r="R177" s="1" t="s">
        <v>275</v>
      </c>
      <c r="S177" t="s">
        <v>77</v>
      </c>
      <c r="T177" t="s">
        <v>79</v>
      </c>
      <c r="U177">
        <v>24</v>
      </c>
      <c r="V177">
        <v>155.9</v>
      </c>
      <c r="W177">
        <v>73.7</v>
      </c>
      <c r="X177">
        <f t="shared" si="26"/>
        <v>2.1153324287652646</v>
      </c>
      <c r="Y177">
        <v>22</v>
      </c>
      <c r="Z177">
        <v>59.04</v>
      </c>
      <c r="AA177">
        <v>68.72</v>
      </c>
    </row>
    <row r="178" spans="1:27" x14ac:dyDescent="0.25">
      <c r="A178" t="s">
        <v>260</v>
      </c>
      <c r="B178" s="1" t="s">
        <v>275</v>
      </c>
      <c r="C178" t="s">
        <v>77</v>
      </c>
      <c r="D178" t="s">
        <v>81</v>
      </c>
      <c r="E178">
        <v>24</v>
      </c>
      <c r="F178">
        <v>163.66999999999999</v>
      </c>
      <c r="G178">
        <v>73.7</v>
      </c>
      <c r="H178">
        <f t="shared" si="25"/>
        <v>2.2207598371777473</v>
      </c>
      <c r="I178">
        <v>22.5</v>
      </c>
      <c r="J178">
        <v>68.2</v>
      </c>
      <c r="K178">
        <v>69.97</v>
      </c>
      <c r="L178" s="4">
        <f t="shared" si="22"/>
        <v>1</v>
      </c>
      <c r="M178" s="4">
        <f t="shared" si="23"/>
        <v>0</v>
      </c>
      <c r="N178" s="4">
        <f t="shared" si="24"/>
        <v>0</v>
      </c>
      <c r="Q178" t="s">
        <v>260</v>
      </c>
      <c r="R178" s="1" t="s">
        <v>275</v>
      </c>
      <c r="S178" t="s">
        <v>77</v>
      </c>
      <c r="T178" t="s">
        <v>79</v>
      </c>
      <c r="U178">
        <v>24</v>
      </c>
      <c r="V178">
        <v>146.85</v>
      </c>
      <c r="W178">
        <v>73.7</v>
      </c>
      <c r="X178">
        <f t="shared" si="26"/>
        <v>1.9925373134328357</v>
      </c>
      <c r="Y178">
        <v>22</v>
      </c>
      <c r="Z178">
        <v>62.04</v>
      </c>
      <c r="AA178">
        <v>68.72</v>
      </c>
    </row>
    <row r="179" spans="1:27" x14ac:dyDescent="0.25">
      <c r="A179" t="s">
        <v>261</v>
      </c>
      <c r="B179" s="1" t="s">
        <v>275</v>
      </c>
      <c r="C179" t="s">
        <v>77</v>
      </c>
      <c r="D179" t="s">
        <v>81</v>
      </c>
      <c r="E179">
        <v>24</v>
      </c>
      <c r="F179">
        <v>86.2</v>
      </c>
      <c r="G179">
        <v>73.7</v>
      </c>
      <c r="H179">
        <f t="shared" si="25"/>
        <v>1.169606512890095</v>
      </c>
      <c r="I179">
        <v>23</v>
      </c>
      <c r="J179">
        <v>60.93</v>
      </c>
      <c r="K179">
        <v>71.22</v>
      </c>
      <c r="L179" s="4">
        <f t="shared" si="22"/>
        <v>0</v>
      </c>
      <c r="M179" s="4">
        <f t="shared" si="23"/>
        <v>1</v>
      </c>
      <c r="N179" s="4">
        <f t="shared" si="24"/>
        <v>0</v>
      </c>
      <c r="Q179" t="s">
        <v>261</v>
      </c>
      <c r="R179" s="1" t="s">
        <v>275</v>
      </c>
      <c r="S179" t="s">
        <v>77</v>
      </c>
      <c r="T179" t="s">
        <v>79</v>
      </c>
      <c r="U179">
        <v>24</v>
      </c>
      <c r="V179">
        <v>114.51</v>
      </c>
      <c r="W179">
        <v>73.7</v>
      </c>
      <c r="X179">
        <f t="shared" si="26"/>
        <v>1.5537313432835822</v>
      </c>
      <c r="Y179">
        <v>23</v>
      </c>
      <c r="Z179">
        <v>66.290000000000006</v>
      </c>
      <c r="AA179">
        <v>71.22</v>
      </c>
    </row>
    <row r="180" spans="1:27" x14ac:dyDescent="0.25">
      <c r="A180" t="s">
        <v>263</v>
      </c>
      <c r="B180" s="1" t="s">
        <v>275</v>
      </c>
      <c r="C180" t="s">
        <v>77</v>
      </c>
      <c r="D180" t="s">
        <v>81</v>
      </c>
      <c r="E180">
        <v>24</v>
      </c>
      <c r="F180">
        <v>115.11</v>
      </c>
      <c r="G180">
        <v>73.7</v>
      </c>
      <c r="H180">
        <f t="shared" si="25"/>
        <v>1.5618724559023065</v>
      </c>
      <c r="I180">
        <v>22.5</v>
      </c>
      <c r="J180">
        <v>61.18</v>
      </c>
      <c r="K180">
        <v>69.97</v>
      </c>
      <c r="L180" s="4">
        <f t="shared" si="22"/>
        <v>1</v>
      </c>
      <c r="M180" s="4">
        <f t="shared" si="23"/>
        <v>0</v>
      </c>
      <c r="N180" s="4">
        <f t="shared" si="24"/>
        <v>0</v>
      </c>
      <c r="Q180" t="s">
        <v>263</v>
      </c>
      <c r="R180" s="1" t="s">
        <v>275</v>
      </c>
      <c r="S180" t="s">
        <v>77</v>
      </c>
      <c r="T180" t="s">
        <v>79</v>
      </c>
      <c r="U180">
        <v>24</v>
      </c>
      <c r="V180">
        <v>120.7</v>
      </c>
      <c r="W180">
        <v>73.7</v>
      </c>
      <c r="X180">
        <f t="shared" si="26"/>
        <v>1.6377204884667571</v>
      </c>
      <c r="Y180">
        <v>22</v>
      </c>
      <c r="Z180">
        <v>60.09</v>
      </c>
      <c r="AA180">
        <v>68.72</v>
      </c>
    </row>
    <row r="181" spans="1:27" x14ac:dyDescent="0.25">
      <c r="A181" t="s">
        <v>264</v>
      </c>
      <c r="B181" s="1" t="s">
        <v>275</v>
      </c>
      <c r="C181" t="s">
        <v>77</v>
      </c>
      <c r="D181" t="s">
        <v>81</v>
      </c>
      <c r="E181">
        <v>24.5</v>
      </c>
      <c r="F181">
        <v>109.83</v>
      </c>
      <c r="G181">
        <v>74.930000000000007</v>
      </c>
      <c r="H181">
        <f t="shared" si="25"/>
        <v>1.465768050180168</v>
      </c>
      <c r="I181">
        <v>23.5</v>
      </c>
      <c r="J181">
        <v>68.5</v>
      </c>
      <c r="K181">
        <v>72.459999999999994</v>
      </c>
      <c r="L181" s="4">
        <f t="shared" si="22"/>
        <v>0</v>
      </c>
      <c r="M181" s="4">
        <f t="shared" si="23"/>
        <v>1</v>
      </c>
      <c r="N181" s="4">
        <f t="shared" si="24"/>
        <v>0</v>
      </c>
      <c r="Q181" t="s">
        <v>264</v>
      </c>
      <c r="R181" s="1" t="s">
        <v>275</v>
      </c>
      <c r="S181" t="s">
        <v>77</v>
      </c>
      <c r="T181" t="s">
        <v>79</v>
      </c>
      <c r="U181">
        <v>24</v>
      </c>
      <c r="V181">
        <v>131.13</v>
      </c>
      <c r="W181">
        <v>73.7</v>
      </c>
      <c r="X181">
        <f t="shared" si="26"/>
        <v>1.7792401628222523</v>
      </c>
      <c r="Y181">
        <v>22</v>
      </c>
      <c r="Z181">
        <v>63.28</v>
      </c>
      <c r="AA181">
        <v>68.72</v>
      </c>
    </row>
    <row r="182" spans="1:27" x14ac:dyDescent="0.25">
      <c r="A182" t="s">
        <v>265</v>
      </c>
      <c r="B182" s="1" t="s">
        <v>275</v>
      </c>
      <c r="C182" t="s">
        <v>77</v>
      </c>
      <c r="D182" t="s">
        <v>81</v>
      </c>
      <c r="E182">
        <v>23.5</v>
      </c>
      <c r="F182">
        <v>86.73</v>
      </c>
      <c r="G182">
        <v>72.459999999999994</v>
      </c>
      <c r="H182">
        <f t="shared" si="25"/>
        <v>1.1969362406845157</v>
      </c>
      <c r="I182">
        <v>22</v>
      </c>
      <c r="J182">
        <v>65.95</v>
      </c>
      <c r="K182">
        <v>68.72</v>
      </c>
      <c r="L182" s="4">
        <f t="shared" si="22"/>
        <v>0</v>
      </c>
      <c r="M182" s="4">
        <f t="shared" si="23"/>
        <v>1</v>
      </c>
      <c r="N182" s="4">
        <f t="shared" si="24"/>
        <v>0</v>
      </c>
      <c r="Q182" t="s">
        <v>265</v>
      </c>
      <c r="R182" s="1" t="s">
        <v>275</v>
      </c>
      <c r="S182" t="s">
        <v>77</v>
      </c>
      <c r="T182" t="s">
        <v>79</v>
      </c>
      <c r="U182">
        <v>24</v>
      </c>
      <c r="V182">
        <v>127.75</v>
      </c>
      <c r="W182">
        <v>73.7</v>
      </c>
      <c r="X182">
        <f t="shared" si="26"/>
        <v>1.7333785617367705</v>
      </c>
      <c r="Y182">
        <v>23</v>
      </c>
      <c r="Z182">
        <v>60.66</v>
      </c>
      <c r="AA182">
        <v>71.22</v>
      </c>
    </row>
    <row r="183" spans="1:27" x14ac:dyDescent="0.25">
      <c r="A183" t="s">
        <v>266</v>
      </c>
      <c r="B183" s="1" t="s">
        <v>275</v>
      </c>
      <c r="C183" t="s">
        <v>77</v>
      </c>
      <c r="D183" t="s">
        <v>81</v>
      </c>
      <c r="E183">
        <v>24.5</v>
      </c>
      <c r="F183">
        <v>150.66</v>
      </c>
      <c r="G183">
        <v>74.930000000000007</v>
      </c>
      <c r="H183">
        <f t="shared" si="25"/>
        <v>2.0106766315227542</v>
      </c>
      <c r="I183">
        <v>22.5</v>
      </c>
      <c r="J183">
        <v>55.39</v>
      </c>
      <c r="K183">
        <v>69.97</v>
      </c>
      <c r="L183" s="4">
        <f t="shared" si="22"/>
        <v>1</v>
      </c>
      <c r="M183" s="4">
        <f t="shared" si="23"/>
        <v>0</v>
      </c>
      <c r="N183" s="4">
        <f t="shared" si="24"/>
        <v>0</v>
      </c>
      <c r="Q183" t="s">
        <v>266</v>
      </c>
      <c r="R183" s="1" t="s">
        <v>275</v>
      </c>
      <c r="S183" t="s">
        <v>77</v>
      </c>
      <c r="T183" t="s">
        <v>79</v>
      </c>
      <c r="U183">
        <v>24</v>
      </c>
      <c r="V183">
        <v>137.12</v>
      </c>
      <c r="W183">
        <v>73.7</v>
      </c>
      <c r="X183">
        <f t="shared" si="26"/>
        <v>1.8605156037991859</v>
      </c>
      <c r="Y183">
        <v>22.5</v>
      </c>
      <c r="Z183">
        <v>53.95</v>
      </c>
      <c r="AA183">
        <v>69.97</v>
      </c>
    </row>
    <row r="184" spans="1:27" x14ac:dyDescent="0.25">
      <c r="A184" t="s">
        <v>267</v>
      </c>
      <c r="B184" s="1" t="s">
        <v>275</v>
      </c>
      <c r="C184" t="s">
        <v>77</v>
      </c>
      <c r="D184" t="s">
        <v>81</v>
      </c>
      <c r="E184">
        <v>24.5</v>
      </c>
      <c r="F184">
        <v>106.06</v>
      </c>
      <c r="G184">
        <v>74.930000000000007</v>
      </c>
      <c r="H184">
        <f t="shared" si="25"/>
        <v>1.4154544241291871</v>
      </c>
      <c r="I184">
        <v>24</v>
      </c>
      <c r="J184">
        <v>69.099999999999994</v>
      </c>
      <c r="K184">
        <v>73.7</v>
      </c>
      <c r="L184" s="4">
        <f t="shared" si="22"/>
        <v>0</v>
      </c>
      <c r="M184" s="4">
        <f t="shared" si="23"/>
        <v>1</v>
      </c>
      <c r="N184" s="4">
        <f t="shared" si="24"/>
        <v>0</v>
      </c>
      <c r="Q184" t="s">
        <v>267</v>
      </c>
      <c r="R184" s="1" t="s">
        <v>275</v>
      </c>
      <c r="S184" t="s">
        <v>77</v>
      </c>
      <c r="T184" t="s">
        <v>79</v>
      </c>
      <c r="U184">
        <v>24</v>
      </c>
      <c r="V184">
        <v>104.81</v>
      </c>
      <c r="W184">
        <v>73.7</v>
      </c>
      <c r="X184">
        <f t="shared" si="26"/>
        <v>1.4221166892808683</v>
      </c>
      <c r="Y184">
        <v>22.5</v>
      </c>
      <c r="Z184">
        <v>59.95</v>
      </c>
      <c r="AA184">
        <v>69.97</v>
      </c>
    </row>
    <row r="185" spans="1:27" x14ac:dyDescent="0.25">
      <c r="A185" t="s">
        <v>268</v>
      </c>
      <c r="B185" s="1" t="s">
        <v>275</v>
      </c>
      <c r="C185" t="s">
        <v>77</v>
      </c>
      <c r="D185" t="s">
        <v>81</v>
      </c>
      <c r="E185">
        <v>24</v>
      </c>
      <c r="F185">
        <v>136.13999999999999</v>
      </c>
      <c r="G185">
        <v>73.7</v>
      </c>
      <c r="H185">
        <f t="shared" si="25"/>
        <v>1.8472184531886022</v>
      </c>
      <c r="I185">
        <v>22.5</v>
      </c>
      <c r="J185">
        <v>59.52</v>
      </c>
      <c r="K185">
        <v>69.97</v>
      </c>
      <c r="L185" s="4">
        <f t="shared" si="22"/>
        <v>1</v>
      </c>
      <c r="M185" s="4">
        <f t="shared" si="23"/>
        <v>0</v>
      </c>
      <c r="N185" s="4">
        <f t="shared" si="24"/>
        <v>0</v>
      </c>
      <c r="Q185" t="s">
        <v>268</v>
      </c>
      <c r="R185" s="1" t="s">
        <v>275</v>
      </c>
      <c r="S185" t="s">
        <v>77</v>
      </c>
      <c r="T185" t="s">
        <v>79</v>
      </c>
      <c r="U185">
        <v>24</v>
      </c>
      <c r="V185">
        <v>162.38</v>
      </c>
      <c r="W185">
        <v>73.7</v>
      </c>
      <c r="X185">
        <f t="shared" si="26"/>
        <v>2.2032564450474896</v>
      </c>
      <c r="Y185">
        <v>22.5</v>
      </c>
      <c r="Z185">
        <v>65.84</v>
      </c>
      <c r="AA185">
        <v>69.97</v>
      </c>
    </row>
    <row r="186" spans="1:27" x14ac:dyDescent="0.25">
      <c r="A186" t="s">
        <v>269</v>
      </c>
      <c r="B186" s="1" t="s">
        <v>275</v>
      </c>
      <c r="C186" t="s">
        <v>77</v>
      </c>
      <c r="D186" t="s">
        <v>81</v>
      </c>
      <c r="E186">
        <v>24</v>
      </c>
      <c r="F186">
        <v>140.58000000000001</v>
      </c>
      <c r="G186">
        <v>73.7</v>
      </c>
      <c r="H186">
        <f t="shared" si="25"/>
        <v>1.9074626865671642</v>
      </c>
      <c r="I186">
        <v>22.5</v>
      </c>
      <c r="J186">
        <v>63.49</v>
      </c>
      <c r="K186">
        <v>69.97</v>
      </c>
      <c r="L186" s="4">
        <f t="shared" si="22"/>
        <v>1</v>
      </c>
      <c r="M186" s="4">
        <f t="shared" si="23"/>
        <v>0</v>
      </c>
      <c r="N186" s="4">
        <f t="shared" si="24"/>
        <v>0</v>
      </c>
      <c r="Q186" t="s">
        <v>269</v>
      </c>
      <c r="R186" s="1" t="s">
        <v>275</v>
      </c>
      <c r="S186" t="s">
        <v>77</v>
      </c>
      <c r="T186" t="s">
        <v>79</v>
      </c>
      <c r="U186">
        <v>24</v>
      </c>
      <c r="V186">
        <v>156.19999999999999</v>
      </c>
      <c r="W186">
        <v>73.7</v>
      </c>
      <c r="X186">
        <f t="shared" si="26"/>
        <v>2.1194029850746268</v>
      </c>
      <c r="Y186">
        <v>21.5</v>
      </c>
      <c r="Z186">
        <v>43.67</v>
      </c>
      <c r="AA186">
        <v>67.47</v>
      </c>
    </row>
    <row r="187" spans="1:27" x14ac:dyDescent="0.25">
      <c r="A187" t="s">
        <v>270</v>
      </c>
      <c r="B187" s="1" t="s">
        <v>275</v>
      </c>
      <c r="C187" t="s">
        <v>77</v>
      </c>
      <c r="D187" t="s">
        <v>81</v>
      </c>
      <c r="E187">
        <v>24</v>
      </c>
      <c r="F187">
        <v>165.12</v>
      </c>
      <c r="G187">
        <v>73.7</v>
      </c>
      <c r="H187">
        <f t="shared" si="25"/>
        <v>2.2404341926729985</v>
      </c>
      <c r="I187">
        <v>22</v>
      </c>
      <c r="J187">
        <v>61.48</v>
      </c>
      <c r="K187">
        <v>68.72</v>
      </c>
      <c r="L187" s="4">
        <f t="shared" si="22"/>
        <v>1</v>
      </c>
      <c r="M187" s="4">
        <f t="shared" si="23"/>
        <v>0</v>
      </c>
      <c r="N187" s="4">
        <f t="shared" si="24"/>
        <v>0</v>
      </c>
      <c r="Q187" t="s">
        <v>270</v>
      </c>
      <c r="R187" s="1" t="s">
        <v>275</v>
      </c>
      <c r="S187" t="s">
        <v>77</v>
      </c>
      <c r="T187" t="s">
        <v>79</v>
      </c>
      <c r="U187">
        <v>24</v>
      </c>
      <c r="V187">
        <v>153.65</v>
      </c>
      <c r="W187">
        <v>73.7</v>
      </c>
      <c r="X187">
        <f t="shared" si="26"/>
        <v>2.0848032564450474</v>
      </c>
      <c r="Y187">
        <v>21.5</v>
      </c>
      <c r="Z187">
        <v>48.99</v>
      </c>
      <c r="AA187">
        <v>67.47</v>
      </c>
    </row>
    <row r="188" spans="1:27" x14ac:dyDescent="0.25">
      <c r="A188" t="s">
        <v>271</v>
      </c>
      <c r="B188" s="1" t="s">
        <v>275</v>
      </c>
      <c r="C188" t="s">
        <v>77</v>
      </c>
      <c r="D188" t="s">
        <v>81</v>
      </c>
      <c r="E188">
        <v>24</v>
      </c>
      <c r="F188">
        <v>92.67</v>
      </c>
      <c r="G188">
        <v>73.7</v>
      </c>
      <c r="H188">
        <f t="shared" si="25"/>
        <v>1.2573948439620082</v>
      </c>
      <c r="I188">
        <v>23.5</v>
      </c>
      <c r="J188">
        <v>69.540000000000006</v>
      </c>
      <c r="K188">
        <v>72.459999999999994</v>
      </c>
      <c r="L188" s="4">
        <f t="shared" si="22"/>
        <v>0</v>
      </c>
      <c r="M188" s="4">
        <f t="shared" si="23"/>
        <v>1</v>
      </c>
      <c r="N188" s="4">
        <f t="shared" si="24"/>
        <v>0</v>
      </c>
      <c r="Q188" t="s">
        <v>271</v>
      </c>
      <c r="R188" s="1" t="s">
        <v>275</v>
      </c>
      <c r="S188" t="s">
        <v>77</v>
      </c>
      <c r="T188" t="s">
        <v>79</v>
      </c>
      <c r="U188">
        <v>24</v>
      </c>
      <c r="V188">
        <v>165.9</v>
      </c>
      <c r="W188">
        <v>73.7</v>
      </c>
      <c r="X188">
        <f t="shared" si="26"/>
        <v>2.2510176390773404</v>
      </c>
      <c r="Y188">
        <v>21.5</v>
      </c>
      <c r="Z188">
        <v>55.87</v>
      </c>
      <c r="AA188">
        <v>67.47</v>
      </c>
    </row>
    <row r="189" spans="1:27" x14ac:dyDescent="0.25">
      <c r="A189" t="s">
        <v>274</v>
      </c>
      <c r="B189" s="1" t="s">
        <v>275</v>
      </c>
      <c r="C189" t="s">
        <v>77</v>
      </c>
      <c r="D189" t="s">
        <v>81</v>
      </c>
      <c r="E189">
        <v>24.5</v>
      </c>
      <c r="F189">
        <v>115.86</v>
      </c>
      <c r="G189">
        <v>74.930000000000007</v>
      </c>
      <c r="H189">
        <f t="shared" si="25"/>
        <v>1.5462431602829305</v>
      </c>
      <c r="I189">
        <v>23</v>
      </c>
      <c r="J189">
        <v>59.03</v>
      </c>
      <c r="K189">
        <v>71.22</v>
      </c>
      <c r="L189" s="4">
        <f t="shared" si="22"/>
        <v>1</v>
      </c>
      <c r="M189" s="4">
        <f t="shared" si="23"/>
        <v>0</v>
      </c>
      <c r="N189" s="4">
        <f t="shared" si="24"/>
        <v>0</v>
      </c>
      <c r="Q189" t="s">
        <v>274</v>
      </c>
      <c r="R189" s="1" t="s">
        <v>275</v>
      </c>
      <c r="S189" t="s">
        <v>77</v>
      </c>
      <c r="T189" t="s">
        <v>79</v>
      </c>
      <c r="U189">
        <v>24</v>
      </c>
      <c r="V189">
        <v>123.62</v>
      </c>
      <c r="W189">
        <v>73.7</v>
      </c>
      <c r="X189">
        <f t="shared" si="26"/>
        <v>1.6773405698778834</v>
      </c>
      <c r="Y189">
        <v>22</v>
      </c>
      <c r="Z189">
        <v>61.14</v>
      </c>
      <c r="AA189">
        <v>68.72</v>
      </c>
    </row>
    <row r="190" spans="1:27" x14ac:dyDescent="0.25">
      <c r="A190" t="s">
        <v>99</v>
      </c>
      <c r="B190" s="1" t="s">
        <v>210</v>
      </c>
      <c r="C190" t="s">
        <v>77</v>
      </c>
      <c r="D190" t="s">
        <v>80</v>
      </c>
      <c r="E190">
        <v>22.5</v>
      </c>
      <c r="F190">
        <v>71.290000000000006</v>
      </c>
      <c r="G190">
        <v>69.97</v>
      </c>
      <c r="H190">
        <f t="shared" si="25"/>
        <v>1.0188652279548378</v>
      </c>
      <c r="I190">
        <v>22</v>
      </c>
      <c r="J190">
        <v>65.680000000000007</v>
      </c>
      <c r="K190">
        <v>68.72</v>
      </c>
      <c r="L190" s="4">
        <f t="shared" si="22"/>
        <v>0</v>
      </c>
      <c r="M190" s="4">
        <f t="shared" si="23"/>
        <v>1</v>
      </c>
      <c r="N190" s="4">
        <f t="shared" si="24"/>
        <v>0</v>
      </c>
      <c r="Q190" t="s">
        <v>99</v>
      </c>
      <c r="R190" s="1" t="s">
        <v>210</v>
      </c>
      <c r="S190" t="s">
        <v>77</v>
      </c>
      <c r="T190" t="s">
        <v>78</v>
      </c>
      <c r="U190">
        <v>24</v>
      </c>
      <c r="V190">
        <v>190.88</v>
      </c>
      <c r="W190">
        <v>73.7</v>
      </c>
      <c r="X190">
        <f t="shared" si="26"/>
        <v>2.5899592944369063</v>
      </c>
      <c r="Y190">
        <v>21.5</v>
      </c>
      <c r="Z190">
        <v>43.38</v>
      </c>
      <c r="AA190">
        <v>67.47</v>
      </c>
    </row>
    <row r="191" spans="1:27" x14ac:dyDescent="0.25">
      <c r="A191" t="s">
        <v>104</v>
      </c>
      <c r="B191" s="1" t="s">
        <v>210</v>
      </c>
      <c r="C191" t="s">
        <v>77</v>
      </c>
      <c r="D191" t="s">
        <v>80</v>
      </c>
      <c r="E191">
        <v>22</v>
      </c>
      <c r="F191">
        <v>123.93</v>
      </c>
      <c r="G191">
        <v>68.72</v>
      </c>
      <c r="H191">
        <f t="shared" si="25"/>
        <v>1.8034051222351573</v>
      </c>
      <c r="I191">
        <v>20</v>
      </c>
      <c r="J191">
        <v>51.82</v>
      </c>
      <c r="K191">
        <v>63.71</v>
      </c>
      <c r="L191" s="4">
        <f t="shared" si="22"/>
        <v>1</v>
      </c>
      <c r="M191" s="4">
        <f t="shared" si="23"/>
        <v>0</v>
      </c>
      <c r="N191" s="4">
        <f t="shared" si="24"/>
        <v>0</v>
      </c>
      <c r="Q191" t="s">
        <v>104</v>
      </c>
      <c r="R191" s="1" t="s">
        <v>210</v>
      </c>
      <c r="S191" t="s">
        <v>77</v>
      </c>
      <c r="T191" t="s">
        <v>78</v>
      </c>
      <c r="U191">
        <v>24</v>
      </c>
      <c r="V191">
        <v>170.74</v>
      </c>
      <c r="W191">
        <v>73.7</v>
      </c>
      <c r="X191">
        <f t="shared" si="26"/>
        <v>2.3166892808683852</v>
      </c>
      <c r="Y191">
        <v>22</v>
      </c>
      <c r="Z191">
        <v>60.92</v>
      </c>
      <c r="AA191">
        <v>68.72</v>
      </c>
    </row>
    <row r="192" spans="1:27" x14ac:dyDescent="0.25">
      <c r="A192" t="s">
        <v>105</v>
      </c>
      <c r="B192" s="1" t="s">
        <v>210</v>
      </c>
      <c r="C192" t="s">
        <v>77</v>
      </c>
      <c r="D192" t="s">
        <v>80</v>
      </c>
      <c r="E192">
        <v>22.5</v>
      </c>
      <c r="F192">
        <v>71.459999999999994</v>
      </c>
      <c r="G192">
        <v>69.97</v>
      </c>
      <c r="H192">
        <f t="shared" si="25"/>
        <v>1.021294840645991</v>
      </c>
      <c r="I192">
        <v>22</v>
      </c>
      <c r="J192">
        <v>62.1</v>
      </c>
      <c r="K192">
        <v>68.72</v>
      </c>
      <c r="L192" s="4">
        <f t="shared" si="22"/>
        <v>0</v>
      </c>
      <c r="M192" s="4">
        <f t="shared" si="23"/>
        <v>1</v>
      </c>
      <c r="N192" s="4">
        <f t="shared" si="24"/>
        <v>0</v>
      </c>
      <c r="Q192" t="s">
        <v>105</v>
      </c>
      <c r="R192" s="1" t="s">
        <v>210</v>
      </c>
      <c r="S192" t="s">
        <v>77</v>
      </c>
      <c r="T192" t="s">
        <v>78</v>
      </c>
      <c r="U192">
        <v>24</v>
      </c>
      <c r="V192">
        <v>121.17</v>
      </c>
      <c r="W192">
        <v>73.7</v>
      </c>
      <c r="X192">
        <f t="shared" si="26"/>
        <v>1.6440976933514246</v>
      </c>
      <c r="Y192">
        <v>22.5</v>
      </c>
      <c r="Z192">
        <v>61.75</v>
      </c>
      <c r="AA192">
        <v>69.97</v>
      </c>
    </row>
    <row r="193" spans="1:27" x14ac:dyDescent="0.25">
      <c r="A193" t="s">
        <v>109</v>
      </c>
      <c r="B193" s="1" t="s">
        <v>210</v>
      </c>
      <c r="C193" t="s">
        <v>77</v>
      </c>
      <c r="D193" t="s">
        <v>80</v>
      </c>
      <c r="E193">
        <v>26.5</v>
      </c>
      <c r="F193">
        <v>84.09</v>
      </c>
      <c r="G193">
        <v>79.86</v>
      </c>
      <c r="H193">
        <f t="shared" si="25"/>
        <v>1.0529676934635612</v>
      </c>
      <c r="I193">
        <v>24</v>
      </c>
      <c r="J193">
        <v>76.03</v>
      </c>
      <c r="K193">
        <v>73.7</v>
      </c>
      <c r="L193" s="4">
        <f t="shared" si="22"/>
        <v>0</v>
      </c>
      <c r="M193" s="4">
        <f t="shared" si="23"/>
        <v>1</v>
      </c>
      <c r="N193" s="4">
        <f t="shared" si="24"/>
        <v>0</v>
      </c>
      <c r="Q193" t="s">
        <v>109</v>
      </c>
      <c r="R193" s="1" t="s">
        <v>210</v>
      </c>
      <c r="S193" t="s">
        <v>77</v>
      </c>
      <c r="T193" t="s">
        <v>78</v>
      </c>
      <c r="U193">
        <v>24</v>
      </c>
      <c r="V193">
        <v>179.48</v>
      </c>
      <c r="W193">
        <v>73.7</v>
      </c>
      <c r="X193">
        <f t="shared" si="26"/>
        <v>2.4352781546811397</v>
      </c>
      <c r="Y193">
        <v>16</v>
      </c>
      <c r="Z193">
        <v>55.91</v>
      </c>
      <c r="AA193">
        <v>53.5</v>
      </c>
    </row>
    <row r="194" spans="1:27" x14ac:dyDescent="0.25">
      <c r="A194" t="s">
        <v>113</v>
      </c>
      <c r="B194" s="1" t="s">
        <v>210</v>
      </c>
      <c r="C194" t="s">
        <v>77</v>
      </c>
      <c r="D194" t="s">
        <v>80</v>
      </c>
      <c r="E194">
        <v>22.5</v>
      </c>
      <c r="F194">
        <v>80.069999999999993</v>
      </c>
      <c r="G194">
        <v>69.97</v>
      </c>
      <c r="H194">
        <f>F194/G194</f>
        <v>1.1443475775332284</v>
      </c>
      <c r="I194">
        <v>22</v>
      </c>
      <c r="J194">
        <v>64.989999999999995</v>
      </c>
      <c r="K194">
        <v>68.72</v>
      </c>
      <c r="L194" s="4">
        <f t="shared" si="22"/>
        <v>0</v>
      </c>
      <c r="M194" s="4">
        <f t="shared" si="23"/>
        <v>1</v>
      </c>
      <c r="N194" s="4">
        <f t="shared" si="24"/>
        <v>0</v>
      </c>
      <c r="Q194" t="s">
        <v>113</v>
      </c>
      <c r="R194" s="1" t="s">
        <v>210</v>
      </c>
      <c r="S194" t="s">
        <v>77</v>
      </c>
      <c r="T194" t="s">
        <v>78</v>
      </c>
      <c r="U194">
        <v>24</v>
      </c>
      <c r="V194">
        <v>162.68</v>
      </c>
      <c r="W194">
        <v>73.7</v>
      </c>
      <c r="X194">
        <f>V194/W194</f>
        <v>2.2073270013568522</v>
      </c>
      <c r="Y194">
        <v>21.5</v>
      </c>
      <c r="Z194">
        <v>49.88</v>
      </c>
      <c r="AA194">
        <v>67.47</v>
      </c>
    </row>
    <row r="195" spans="1:27" x14ac:dyDescent="0.25">
      <c r="A195" t="s">
        <v>170</v>
      </c>
      <c r="B195" s="1" t="s">
        <v>210</v>
      </c>
      <c r="C195" t="s">
        <v>77</v>
      </c>
      <c r="D195" t="s">
        <v>80</v>
      </c>
      <c r="E195">
        <v>23.5</v>
      </c>
      <c r="F195">
        <v>72.709999999999994</v>
      </c>
      <c r="G195">
        <v>72.459999999999994</v>
      </c>
      <c r="H195">
        <f>F195/G195</f>
        <v>1.0034501794093293</v>
      </c>
      <c r="I195">
        <v>23</v>
      </c>
      <c r="J195">
        <v>56.86</v>
      </c>
      <c r="K195">
        <v>71.22</v>
      </c>
      <c r="L195" s="4">
        <f>IF(H195&gt;1.5,1,0)</f>
        <v>0</v>
      </c>
      <c r="M195" s="4">
        <f>IF((AND(H195&gt;1,H195&lt;1.5)),1,0)</f>
        <v>1</v>
      </c>
      <c r="N195" s="4">
        <f>IF(H195&lt;1,1,0)</f>
        <v>0</v>
      </c>
      <c r="Q195" t="s">
        <v>170</v>
      </c>
      <c r="R195" s="1" t="s">
        <v>210</v>
      </c>
      <c r="S195" t="s">
        <v>77</v>
      </c>
      <c r="T195" t="s">
        <v>78</v>
      </c>
      <c r="U195">
        <v>24</v>
      </c>
      <c r="V195">
        <v>192.14</v>
      </c>
      <c r="W195">
        <v>73.7</v>
      </c>
      <c r="X195">
        <f>V195/W195</f>
        <v>2.6070556309362276</v>
      </c>
      <c r="Y195">
        <v>21.5</v>
      </c>
      <c r="Z195">
        <v>34.200000000000003</v>
      </c>
      <c r="AA195">
        <v>67.47</v>
      </c>
    </row>
    <row r="196" spans="1:27" x14ac:dyDescent="0.25">
      <c r="A196" t="s">
        <v>174</v>
      </c>
      <c r="B196" s="1" t="s">
        <v>210</v>
      </c>
      <c r="C196" t="s">
        <v>77</v>
      </c>
      <c r="D196" t="s">
        <v>80</v>
      </c>
      <c r="E196">
        <v>23</v>
      </c>
      <c r="F196">
        <v>80.37</v>
      </c>
      <c r="G196">
        <v>71.22</v>
      </c>
      <c r="H196">
        <f>F196/G196</f>
        <v>1.128475147430497</v>
      </c>
      <c r="I196">
        <v>21.5</v>
      </c>
      <c r="J196">
        <v>61.14</v>
      </c>
      <c r="K196">
        <v>67.47</v>
      </c>
      <c r="L196" s="4">
        <f>IF(H196&gt;1.5,1,0)</f>
        <v>0</v>
      </c>
      <c r="M196" s="4">
        <f>IF((AND(H196&gt;1,H196&lt;1.5)),1,0)</f>
        <v>1</v>
      </c>
      <c r="N196" s="4">
        <f>IF(H196&lt;1,1,0)</f>
        <v>0</v>
      </c>
      <c r="Q196" t="s">
        <v>174</v>
      </c>
      <c r="R196" s="1" t="s">
        <v>210</v>
      </c>
      <c r="S196" t="s">
        <v>77</v>
      </c>
      <c r="T196" t="s">
        <v>78</v>
      </c>
      <c r="U196">
        <v>24</v>
      </c>
      <c r="V196">
        <v>116.23</v>
      </c>
      <c r="W196">
        <v>73.7</v>
      </c>
      <c r="X196">
        <f>V196/W196</f>
        <v>1.5770691994572592</v>
      </c>
      <c r="Y196">
        <v>22.5</v>
      </c>
      <c r="Z196">
        <v>64.67</v>
      </c>
      <c r="AA196">
        <v>69.97</v>
      </c>
    </row>
    <row r="197" spans="1:27" x14ac:dyDescent="0.25">
      <c r="A197" t="s">
        <v>176</v>
      </c>
      <c r="B197" s="1" t="s">
        <v>210</v>
      </c>
      <c r="C197" t="s">
        <v>77</v>
      </c>
      <c r="D197" t="s">
        <v>80</v>
      </c>
      <c r="E197">
        <v>33</v>
      </c>
      <c r="F197">
        <v>101.39</v>
      </c>
      <c r="G197">
        <v>95.64</v>
      </c>
      <c r="H197">
        <f>F197/G197</f>
        <v>1.0601212881639481</v>
      </c>
      <c r="I197">
        <v>32.5</v>
      </c>
      <c r="J197">
        <v>81.510000000000005</v>
      </c>
      <c r="K197">
        <v>94.43</v>
      </c>
      <c r="L197" s="4">
        <f>IF(H197&gt;1.5,1,0)</f>
        <v>0</v>
      </c>
      <c r="M197" s="4">
        <f>IF((AND(H197&gt;1,H197&lt;1.5)),1,0)</f>
        <v>1</v>
      </c>
      <c r="N197" s="4">
        <f>IF(H197&lt;1,1,0)</f>
        <v>0</v>
      </c>
      <c r="Q197" t="s">
        <v>176</v>
      </c>
      <c r="R197" s="1" t="s">
        <v>210</v>
      </c>
      <c r="S197" t="s">
        <v>77</v>
      </c>
      <c r="T197" t="s">
        <v>78</v>
      </c>
      <c r="U197">
        <v>24</v>
      </c>
      <c r="V197">
        <v>178.85</v>
      </c>
      <c r="W197">
        <v>73.7</v>
      </c>
      <c r="X197">
        <f>V197/W197</f>
        <v>2.4267299864314786</v>
      </c>
      <c r="Y197">
        <v>22</v>
      </c>
      <c r="Z197">
        <v>64.92</v>
      </c>
      <c r="AA197">
        <v>68.72</v>
      </c>
    </row>
    <row r="198" spans="1:27" x14ac:dyDescent="0.25">
      <c r="A198" t="s">
        <v>177</v>
      </c>
      <c r="B198" s="1" t="s">
        <v>210</v>
      </c>
      <c r="C198" t="s">
        <v>77</v>
      </c>
      <c r="D198" t="s">
        <v>80</v>
      </c>
      <c r="E198">
        <v>24</v>
      </c>
      <c r="F198">
        <v>89.62</v>
      </c>
      <c r="G198">
        <v>73.7</v>
      </c>
      <c r="H198">
        <f>F198/G198</f>
        <v>1.2160108548168249</v>
      </c>
      <c r="I198">
        <v>21.5</v>
      </c>
      <c r="J198">
        <v>59.5</v>
      </c>
      <c r="K198">
        <v>67.47</v>
      </c>
      <c r="L198" s="4">
        <f>IF(H198&gt;1.5,1,0)</f>
        <v>0</v>
      </c>
      <c r="M198" s="4">
        <f>IF((AND(H198&gt;1,H198&lt;1.5)),1,0)</f>
        <v>1</v>
      </c>
      <c r="N198" s="4">
        <f>IF(H198&lt;1,1,0)</f>
        <v>0</v>
      </c>
      <c r="Q198" t="s">
        <v>177</v>
      </c>
      <c r="R198" s="1" t="s">
        <v>210</v>
      </c>
      <c r="S198" t="s">
        <v>77</v>
      </c>
      <c r="T198" t="s">
        <v>78</v>
      </c>
      <c r="U198">
        <v>24</v>
      </c>
      <c r="V198">
        <v>139.37</v>
      </c>
      <c r="W198">
        <v>73.7</v>
      </c>
      <c r="X198">
        <f>V198/W198</f>
        <v>1.8910447761194029</v>
      </c>
      <c r="Y198">
        <v>22.5</v>
      </c>
      <c r="Z198">
        <v>60.88</v>
      </c>
      <c r="AA198">
        <v>69.97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T168"/>
  <sheetViews>
    <sheetView topLeftCell="AY11" zoomScale="70" zoomScaleNormal="70" workbookViewId="0">
      <selection activeCell="BK26" sqref="BK26"/>
    </sheetView>
  </sheetViews>
  <sheetFormatPr defaultRowHeight="15" x14ac:dyDescent="0.25"/>
  <cols>
    <col min="3" max="3" width="15.140625" bestFit="1" customWidth="1"/>
    <col min="8" max="8" width="10.85546875" customWidth="1"/>
    <col min="11" max="12" width="10.28515625" bestFit="1" customWidth="1"/>
    <col min="38" max="38" width="11.7109375" bestFit="1" customWidth="1"/>
    <col min="44" max="44" width="15.140625" bestFit="1" customWidth="1"/>
    <col min="45" max="45" width="5.42578125" customWidth="1"/>
    <col min="46" max="46" width="15.28515625" bestFit="1" customWidth="1"/>
    <col min="47" max="47" width="9.85546875" bestFit="1" customWidth="1"/>
    <col min="48" max="48" width="9.5703125" bestFit="1" customWidth="1"/>
    <col min="49" max="49" width="16.85546875" bestFit="1" customWidth="1"/>
    <col min="50" max="50" width="15.28515625" bestFit="1" customWidth="1"/>
    <col min="55" max="55" width="15.140625" bestFit="1" customWidth="1"/>
    <col min="58" max="58" width="10" bestFit="1" customWidth="1"/>
    <col min="59" max="59" width="13.42578125" bestFit="1" customWidth="1"/>
    <col min="60" max="60" width="9.5703125" bestFit="1" customWidth="1"/>
    <col min="61" max="61" width="5.85546875" customWidth="1"/>
    <col min="62" max="62" width="15.28515625" bestFit="1" customWidth="1"/>
    <col min="63" max="63" width="9.85546875" bestFit="1" customWidth="1"/>
    <col min="64" max="64" width="9.5703125" bestFit="1" customWidth="1"/>
  </cols>
  <sheetData>
    <row r="3" spans="2:72" x14ac:dyDescent="0.25">
      <c r="B3" s="6" t="s">
        <v>476</v>
      </c>
      <c r="G3" s="6" t="s">
        <v>485</v>
      </c>
      <c r="M3" s="6" t="s">
        <v>494</v>
      </c>
      <c r="P3" t="s">
        <v>497</v>
      </c>
      <c r="BK3" s="6"/>
      <c r="BM3" s="6"/>
      <c r="BN3" s="6"/>
      <c r="BO3" s="6"/>
    </row>
    <row r="5" spans="2:72" x14ac:dyDescent="0.25">
      <c r="B5" t="s">
        <v>495</v>
      </c>
      <c r="C5" t="s">
        <v>477</v>
      </c>
      <c r="G5" t="s">
        <v>495</v>
      </c>
      <c r="H5" t="s">
        <v>486</v>
      </c>
      <c r="M5" t="s">
        <v>495</v>
      </c>
      <c r="N5" t="s">
        <v>477</v>
      </c>
      <c r="Q5" t="s">
        <v>495</v>
      </c>
      <c r="R5" t="s">
        <v>486</v>
      </c>
    </row>
    <row r="6" spans="2:72" x14ac:dyDescent="0.25">
      <c r="B6" t="s">
        <v>478</v>
      </c>
      <c r="C6">
        <v>0.1802</v>
      </c>
      <c r="G6" t="s">
        <v>478</v>
      </c>
      <c r="H6">
        <v>5.0000000000000001E-4</v>
      </c>
      <c r="I6" t="s">
        <v>488</v>
      </c>
      <c r="M6" t="s">
        <v>478</v>
      </c>
      <c r="N6">
        <v>3.9644565960355503E-2</v>
      </c>
      <c r="O6" t="s">
        <v>496</v>
      </c>
      <c r="Q6" t="s">
        <v>478</v>
      </c>
      <c r="R6">
        <v>1.91335115281809E-3</v>
      </c>
      <c r="S6" t="s">
        <v>480</v>
      </c>
    </row>
    <row r="7" spans="2:72" x14ac:dyDescent="0.25">
      <c r="B7" t="s">
        <v>479</v>
      </c>
      <c r="C7" s="5">
        <v>9.1000000000000004E-3</v>
      </c>
      <c r="D7" t="s">
        <v>480</v>
      </c>
      <c r="G7" t="s">
        <v>479</v>
      </c>
      <c r="H7">
        <v>6.7999999999999996E-3</v>
      </c>
      <c r="I7" t="s">
        <v>480</v>
      </c>
      <c r="M7" t="s">
        <v>479</v>
      </c>
      <c r="N7">
        <v>9.3975273615871102E-2</v>
      </c>
      <c r="Q7" t="s">
        <v>479</v>
      </c>
      <c r="R7">
        <v>9.4225333153856207E-3</v>
      </c>
      <c r="S7" t="s">
        <v>480</v>
      </c>
    </row>
    <row r="8" spans="2:72" x14ac:dyDescent="0.25">
      <c r="B8" t="s">
        <v>481</v>
      </c>
      <c r="C8" s="5">
        <v>0.91969999999999996</v>
      </c>
      <c r="G8" t="s">
        <v>481</v>
      </c>
      <c r="H8">
        <v>2.0000000000000001E-4</v>
      </c>
      <c r="I8" t="s">
        <v>488</v>
      </c>
      <c r="M8" t="s">
        <v>481</v>
      </c>
      <c r="N8">
        <v>0.999999999999994</v>
      </c>
      <c r="Q8" t="s">
        <v>481</v>
      </c>
      <c r="R8">
        <v>1.4422244870488E-6</v>
      </c>
      <c r="S8" t="s">
        <v>490</v>
      </c>
    </row>
    <row r="9" spans="2:72" x14ac:dyDescent="0.25">
      <c r="B9" t="s">
        <v>482</v>
      </c>
      <c r="C9" s="5">
        <v>0.62090000000000001</v>
      </c>
      <c r="G9" t="s">
        <v>482</v>
      </c>
      <c r="H9">
        <v>0.42630000000000001</v>
      </c>
      <c r="M9" t="s">
        <v>482</v>
      </c>
      <c r="N9">
        <v>0.68165917041479196</v>
      </c>
      <c r="Q9" t="s">
        <v>482</v>
      </c>
      <c r="R9">
        <v>0.999999999999997</v>
      </c>
    </row>
    <row r="10" spans="2:72" x14ac:dyDescent="0.25">
      <c r="B10" t="s">
        <v>483</v>
      </c>
      <c r="C10" s="5">
        <v>0.57189999999999996</v>
      </c>
      <c r="G10" t="s">
        <v>483</v>
      </c>
      <c r="H10">
        <v>5.1999999999999998E-3</v>
      </c>
      <c r="I10" t="s">
        <v>480</v>
      </c>
      <c r="M10" t="s">
        <v>483</v>
      </c>
      <c r="N10">
        <v>0.82034369811996999</v>
      </c>
      <c r="Q10" t="s">
        <v>483</v>
      </c>
      <c r="R10">
        <v>2.1300907853606599E-2</v>
      </c>
      <c r="S10" t="s">
        <v>496</v>
      </c>
      <c r="BL10" s="6"/>
      <c r="BM10" s="6"/>
      <c r="BN10" s="6"/>
      <c r="BO10" s="6"/>
      <c r="BP10" s="6"/>
      <c r="BQ10" s="6"/>
      <c r="BR10" s="6"/>
      <c r="BS10" s="6"/>
      <c r="BT10" s="6"/>
    </row>
    <row r="11" spans="2:72" x14ac:dyDescent="0.25">
      <c r="B11" t="s">
        <v>484</v>
      </c>
      <c r="C11" s="5">
        <v>0.36049999999999999</v>
      </c>
      <c r="G11" t="s">
        <v>484</v>
      </c>
      <c r="H11" t="s">
        <v>489</v>
      </c>
      <c r="I11" t="s">
        <v>490</v>
      </c>
      <c r="M11" t="s">
        <v>484</v>
      </c>
      <c r="N11">
        <v>0.368081438747976</v>
      </c>
      <c r="Q11" t="s">
        <v>484</v>
      </c>
      <c r="R11" s="7">
        <v>1.5429550403192099E-10</v>
      </c>
      <c r="S11" t="s">
        <v>490</v>
      </c>
      <c r="BK11" s="6"/>
    </row>
    <row r="12" spans="2:72" x14ac:dyDescent="0.25">
      <c r="B12" t="s">
        <v>698</v>
      </c>
      <c r="C12" s="5" t="s">
        <v>701</v>
      </c>
    </row>
    <row r="13" spans="2:72" x14ac:dyDescent="0.25">
      <c r="B13" t="s">
        <v>700</v>
      </c>
      <c r="C13" s="5">
        <v>1.5900000000000001E-2</v>
      </c>
      <c r="D13" t="s">
        <v>496</v>
      </c>
      <c r="BK13" s="6"/>
    </row>
    <row r="14" spans="2:72" x14ac:dyDescent="0.25">
      <c r="B14" t="s">
        <v>699</v>
      </c>
      <c r="C14" s="5" t="s">
        <v>701</v>
      </c>
      <c r="G14" t="s">
        <v>495</v>
      </c>
      <c r="H14" t="s">
        <v>487</v>
      </c>
      <c r="Q14" t="s">
        <v>495</v>
      </c>
      <c r="R14" t="s">
        <v>487</v>
      </c>
      <c r="BG14" s="6"/>
      <c r="BH14" s="6"/>
      <c r="BI14" s="6"/>
      <c r="BJ14" s="6"/>
      <c r="BK14" s="6"/>
    </row>
    <row r="15" spans="2:72" x14ac:dyDescent="0.25">
      <c r="C15" s="5"/>
      <c r="G15" t="s">
        <v>478</v>
      </c>
      <c r="H15">
        <v>0.84570000000000001</v>
      </c>
      <c r="Q15" t="s">
        <v>478</v>
      </c>
      <c r="R15">
        <v>0.21052631578947401</v>
      </c>
      <c r="BF15" s="6"/>
      <c r="BK15" s="6"/>
    </row>
    <row r="16" spans="2:72" x14ac:dyDescent="0.25">
      <c r="C16" s="5"/>
      <c r="G16" t="s">
        <v>479</v>
      </c>
      <c r="H16">
        <v>0.2412</v>
      </c>
      <c r="Q16" t="s">
        <v>479</v>
      </c>
      <c r="R16">
        <v>0.79040098113996604</v>
      </c>
      <c r="BK16" s="6"/>
      <c r="BL16" s="6" t="s">
        <v>492</v>
      </c>
      <c r="BM16" t="s">
        <v>405</v>
      </c>
      <c r="BO16">
        <v>1</v>
      </c>
      <c r="BP16">
        <v>10</v>
      </c>
      <c r="BQ16">
        <v>1</v>
      </c>
    </row>
    <row r="17" spans="1:72" x14ac:dyDescent="0.25">
      <c r="C17" s="5"/>
      <c r="G17" t="s">
        <v>481</v>
      </c>
      <c r="H17">
        <v>4.5999999999999999E-3</v>
      </c>
      <c r="I17" t="s">
        <v>480</v>
      </c>
      <c r="Q17" t="s">
        <v>481</v>
      </c>
      <c r="R17">
        <v>6.7573024633194399E-3</v>
      </c>
      <c r="S17" t="s">
        <v>480</v>
      </c>
      <c r="BK17" s="6"/>
    </row>
    <row r="18" spans="1:72" x14ac:dyDescent="0.25">
      <c r="G18" t="s">
        <v>482</v>
      </c>
      <c r="H18">
        <v>8.3299999999999999E-2</v>
      </c>
      <c r="Q18" t="s">
        <v>482</v>
      </c>
      <c r="R18">
        <v>0.16858237547892499</v>
      </c>
      <c r="BF18" s="6"/>
      <c r="BK18" s="6"/>
    </row>
    <row r="19" spans="1:72" x14ac:dyDescent="0.25">
      <c r="G19" t="s">
        <v>483</v>
      </c>
      <c r="H19">
        <v>2.8999999999999998E-3</v>
      </c>
      <c r="I19" t="s">
        <v>480</v>
      </c>
      <c r="Q19" t="s">
        <v>483</v>
      </c>
      <c r="R19">
        <v>8.04953560371508E-2</v>
      </c>
      <c r="BF19" s="6" t="s">
        <v>474</v>
      </c>
      <c r="BG19" t="s">
        <v>405</v>
      </c>
      <c r="BH19">
        <v>0</v>
      </c>
      <c r="BI19">
        <v>4</v>
      </c>
      <c r="BJ19">
        <v>8</v>
      </c>
      <c r="BK19" t="s">
        <v>1780</v>
      </c>
      <c r="BL19" s="6" t="s">
        <v>493</v>
      </c>
      <c r="BM19" t="s">
        <v>405</v>
      </c>
      <c r="BO19">
        <v>5</v>
      </c>
      <c r="BP19">
        <v>6</v>
      </c>
      <c r="BQ19">
        <v>3</v>
      </c>
    </row>
    <row r="20" spans="1:72" x14ac:dyDescent="0.25">
      <c r="G20" t="s">
        <v>484</v>
      </c>
      <c r="H20">
        <v>5.0000000000000001E-4</v>
      </c>
      <c r="I20" t="s">
        <v>488</v>
      </c>
      <c r="Q20" t="s">
        <v>484</v>
      </c>
      <c r="R20">
        <v>4.8059102602863002E-2</v>
      </c>
      <c r="S20" t="s">
        <v>496</v>
      </c>
      <c r="BF20" s="6" t="s">
        <v>474</v>
      </c>
      <c r="BG20" t="s">
        <v>696</v>
      </c>
      <c r="BH20">
        <v>1</v>
      </c>
      <c r="BI20">
        <v>11</v>
      </c>
      <c r="BJ20">
        <v>16</v>
      </c>
      <c r="BK20" t="s">
        <v>1780</v>
      </c>
      <c r="BL20" s="6" t="s">
        <v>493</v>
      </c>
      <c r="BM20" t="s">
        <v>696</v>
      </c>
      <c r="BO20">
        <v>8</v>
      </c>
      <c r="BP20">
        <v>8</v>
      </c>
      <c r="BQ20">
        <v>1</v>
      </c>
    </row>
    <row r="21" spans="1:72" x14ac:dyDescent="0.25">
      <c r="N21" s="6" t="s">
        <v>474</v>
      </c>
      <c r="O21" s="6"/>
      <c r="P21" s="6" t="s">
        <v>471</v>
      </c>
      <c r="Q21" s="6" t="s">
        <v>472</v>
      </c>
      <c r="R21" s="6" t="s">
        <v>473</v>
      </c>
      <c r="S21" s="6" t="s">
        <v>708</v>
      </c>
      <c r="T21" s="6" t="s">
        <v>709</v>
      </c>
      <c r="U21" s="6" t="s">
        <v>7</v>
      </c>
      <c r="V21" s="6" t="s">
        <v>710</v>
      </c>
      <c r="Y21" s="6" t="s">
        <v>492</v>
      </c>
      <c r="Z21" s="6"/>
      <c r="AA21" s="6" t="s">
        <v>471</v>
      </c>
      <c r="AB21" s="6" t="s">
        <v>472</v>
      </c>
      <c r="AC21" s="6" t="s">
        <v>473</v>
      </c>
      <c r="AD21" s="6" t="s">
        <v>708</v>
      </c>
      <c r="AE21" s="6" t="s">
        <v>709</v>
      </c>
      <c r="AF21" s="6" t="s">
        <v>7</v>
      </c>
      <c r="AG21" s="6" t="s">
        <v>710</v>
      </c>
      <c r="AR21" s="6" t="s">
        <v>474</v>
      </c>
      <c r="AS21" s="6"/>
      <c r="AT21" s="6" t="s">
        <v>471</v>
      </c>
      <c r="AU21" s="6" t="s">
        <v>472</v>
      </c>
      <c r="AV21" s="6" t="s">
        <v>473</v>
      </c>
      <c r="AY21" s="6" t="s">
        <v>493</v>
      </c>
      <c r="AZ21" t="s">
        <v>470</v>
      </c>
      <c r="BB21">
        <v>1</v>
      </c>
      <c r="BC21">
        <v>6</v>
      </c>
      <c r="BD21">
        <v>3</v>
      </c>
      <c r="BF21" s="6" t="s">
        <v>475</v>
      </c>
      <c r="BG21" t="s">
        <v>696</v>
      </c>
      <c r="BH21">
        <v>0</v>
      </c>
      <c r="BI21">
        <v>9</v>
      </c>
      <c r="BJ21">
        <v>8</v>
      </c>
      <c r="BK21" s="6" t="s">
        <v>1780</v>
      </c>
      <c r="BL21" s="6" t="s">
        <v>493</v>
      </c>
      <c r="BM21" t="s">
        <v>1141</v>
      </c>
      <c r="BO21">
        <v>14</v>
      </c>
      <c r="BP21">
        <v>6</v>
      </c>
      <c r="BQ21">
        <v>1</v>
      </c>
    </row>
    <row r="22" spans="1:72" x14ac:dyDescent="0.25">
      <c r="B22" s="6" t="s">
        <v>476</v>
      </c>
      <c r="G22" s="6" t="s">
        <v>476</v>
      </c>
      <c r="M22" s="6" t="s">
        <v>76</v>
      </c>
      <c r="N22" t="s">
        <v>470</v>
      </c>
      <c r="P22">
        <v>0</v>
      </c>
      <c r="Q22">
        <v>7</v>
      </c>
      <c r="R22">
        <v>5</v>
      </c>
      <c r="S22">
        <v>23.714285714285715</v>
      </c>
      <c r="T22">
        <v>0.13766058737991879</v>
      </c>
      <c r="U22">
        <v>1.1005334205775881</v>
      </c>
      <c r="V22">
        <v>5.3351439217680735E-2</v>
      </c>
      <c r="W22" t="s">
        <v>474</v>
      </c>
      <c r="X22" s="6" t="s">
        <v>76</v>
      </c>
      <c r="Y22" t="s">
        <v>470</v>
      </c>
      <c r="AA22">
        <v>6</v>
      </c>
      <c r="AB22">
        <v>6</v>
      </c>
      <c r="AC22">
        <v>0</v>
      </c>
      <c r="AD22">
        <v>24</v>
      </c>
      <c r="AE22">
        <v>0</v>
      </c>
      <c r="AF22">
        <v>1.5810606060606061</v>
      </c>
      <c r="AG22">
        <v>9.6032226015322741E-2</v>
      </c>
      <c r="AH22" t="s">
        <v>492</v>
      </c>
      <c r="AQ22" t="s">
        <v>475</v>
      </c>
      <c r="AR22" t="s">
        <v>491</v>
      </c>
      <c r="AT22">
        <v>0</v>
      </c>
      <c r="AU22">
        <v>2</v>
      </c>
      <c r="AV22">
        <v>11</v>
      </c>
      <c r="AY22" s="6" t="s">
        <v>493</v>
      </c>
      <c r="AZ22" t="s">
        <v>210</v>
      </c>
      <c r="BB22">
        <v>4</v>
      </c>
      <c r="BC22">
        <v>11</v>
      </c>
      <c r="BD22">
        <v>7</v>
      </c>
      <c r="BE22" s="6"/>
      <c r="BF22" s="6" t="s">
        <v>475</v>
      </c>
      <c r="BG22" t="s">
        <v>405</v>
      </c>
      <c r="BH22">
        <v>3</v>
      </c>
      <c r="BI22">
        <v>7</v>
      </c>
      <c r="BJ22">
        <v>4</v>
      </c>
      <c r="BK22" s="6" t="s">
        <v>1780</v>
      </c>
      <c r="BL22" s="6" t="s">
        <v>492</v>
      </c>
      <c r="BM22" t="s">
        <v>696</v>
      </c>
      <c r="BO22">
        <v>19</v>
      </c>
      <c r="BP22">
        <v>7</v>
      </c>
      <c r="BQ22">
        <v>2</v>
      </c>
    </row>
    <row r="23" spans="1:72" x14ac:dyDescent="0.25">
      <c r="B23" t="s">
        <v>697</v>
      </c>
      <c r="G23" t="s">
        <v>697</v>
      </c>
      <c r="M23" s="6" t="s">
        <v>76</v>
      </c>
      <c r="N23" t="s">
        <v>405</v>
      </c>
      <c r="P23">
        <v>0</v>
      </c>
      <c r="Q23">
        <v>4</v>
      </c>
      <c r="R23">
        <v>8</v>
      </c>
      <c r="S23">
        <v>23.75</v>
      </c>
      <c r="T23">
        <v>0.27950849718747373</v>
      </c>
      <c r="U23">
        <v>0.99784607816434312</v>
      </c>
      <c r="V23">
        <v>5.0627123447881013E-2</v>
      </c>
      <c r="W23" t="s">
        <v>474</v>
      </c>
      <c r="X23" s="6" t="s">
        <v>76</v>
      </c>
      <c r="Y23" t="s">
        <v>405</v>
      </c>
      <c r="AA23">
        <v>1</v>
      </c>
      <c r="AB23">
        <v>10</v>
      </c>
      <c r="AC23">
        <v>1</v>
      </c>
      <c r="AD23">
        <v>23.954545454545453</v>
      </c>
      <c r="AE23">
        <v>4.3339208602072368E-2</v>
      </c>
      <c r="AF23">
        <v>1.3475629280890855</v>
      </c>
      <c r="AG23">
        <v>7.4544762884091939E-2</v>
      </c>
      <c r="AH23" t="s">
        <v>492</v>
      </c>
      <c r="AQ23" t="s">
        <v>474</v>
      </c>
      <c r="AR23" t="s">
        <v>491</v>
      </c>
      <c r="AT23">
        <v>0</v>
      </c>
      <c r="AU23">
        <v>2</v>
      </c>
      <c r="AV23">
        <v>11</v>
      </c>
      <c r="AY23" s="6" t="s">
        <v>493</v>
      </c>
      <c r="AZ23" t="s">
        <v>491</v>
      </c>
      <c r="BB23">
        <v>2</v>
      </c>
      <c r="BC23">
        <v>8</v>
      </c>
      <c r="BD23">
        <v>3</v>
      </c>
      <c r="BK23" s="6"/>
    </row>
    <row r="24" spans="1:72" x14ac:dyDescent="0.25">
      <c r="A24" t="s">
        <v>474</v>
      </c>
      <c r="B24" t="s">
        <v>478</v>
      </c>
      <c r="C24">
        <v>0.27029999999999998</v>
      </c>
      <c r="F24" t="s">
        <v>492</v>
      </c>
      <c r="G24" t="s">
        <v>478</v>
      </c>
      <c r="H24">
        <v>0.13489999999999999</v>
      </c>
      <c r="M24" s="6" t="s">
        <v>76</v>
      </c>
      <c r="N24" t="s">
        <v>491</v>
      </c>
      <c r="P24">
        <v>0</v>
      </c>
      <c r="Q24">
        <v>2</v>
      </c>
      <c r="R24">
        <v>11</v>
      </c>
      <c r="S24" t="s">
        <v>1149</v>
      </c>
      <c r="T24" t="s">
        <v>1149</v>
      </c>
      <c r="U24">
        <v>0.93970105681391525</v>
      </c>
      <c r="V24">
        <v>3.1990534444095574E-2</v>
      </c>
      <c r="W24" t="s">
        <v>474</v>
      </c>
      <c r="X24" s="6" t="s">
        <v>76</v>
      </c>
      <c r="Y24" t="s">
        <v>491</v>
      </c>
      <c r="AA24">
        <v>9</v>
      </c>
      <c r="AB24">
        <v>4</v>
      </c>
      <c r="AC24">
        <v>0</v>
      </c>
      <c r="AD24">
        <v>24</v>
      </c>
      <c r="AE24">
        <v>0</v>
      </c>
      <c r="AF24">
        <v>1.6499530320425844</v>
      </c>
      <c r="AG24">
        <v>8.0349413628894667E-2</v>
      </c>
      <c r="AH24" t="s">
        <v>492</v>
      </c>
      <c r="AQ24" t="s">
        <v>474</v>
      </c>
      <c r="AR24" t="s">
        <v>210</v>
      </c>
      <c r="AT24">
        <v>0</v>
      </c>
      <c r="AU24">
        <v>11</v>
      </c>
      <c r="AV24">
        <v>15</v>
      </c>
      <c r="AY24" s="6" t="s">
        <v>492</v>
      </c>
      <c r="AZ24" t="s">
        <v>470</v>
      </c>
      <c r="BB24">
        <v>6</v>
      </c>
      <c r="BC24">
        <v>6</v>
      </c>
      <c r="BD24">
        <v>0</v>
      </c>
      <c r="BF24" s="6" t="s">
        <v>474</v>
      </c>
      <c r="BG24" t="s">
        <v>1779</v>
      </c>
      <c r="BH24">
        <v>10</v>
      </c>
      <c r="BI24">
        <v>2</v>
      </c>
      <c r="BJ24">
        <v>0</v>
      </c>
      <c r="BK24" s="6" t="s">
        <v>1781</v>
      </c>
    </row>
    <row r="25" spans="1:72" x14ac:dyDescent="0.25">
      <c r="B25" t="s">
        <v>479</v>
      </c>
      <c r="C25">
        <v>0.18279999999999999</v>
      </c>
      <c r="G25" t="s">
        <v>479</v>
      </c>
      <c r="H25">
        <v>3.0999999999999999E-3</v>
      </c>
      <c r="I25" s="6" t="s">
        <v>480</v>
      </c>
      <c r="M25" s="6" t="s">
        <v>76</v>
      </c>
      <c r="N25" t="s">
        <v>340</v>
      </c>
      <c r="P25">
        <v>10</v>
      </c>
      <c r="Q25">
        <v>3</v>
      </c>
      <c r="R25">
        <v>1</v>
      </c>
      <c r="S25">
        <v>24.03846153846154</v>
      </c>
      <c r="T25">
        <v>0.12711568673929488</v>
      </c>
      <c r="U25">
        <v>1.8244652851999354</v>
      </c>
      <c r="V25">
        <v>0.14206649054434109</v>
      </c>
      <c r="W25" t="s">
        <v>474</v>
      </c>
      <c r="X25" s="6" t="s">
        <v>76</v>
      </c>
      <c r="Y25" t="s">
        <v>340</v>
      </c>
      <c r="AA25">
        <v>11</v>
      </c>
      <c r="AB25">
        <v>2</v>
      </c>
      <c r="AC25">
        <v>1</v>
      </c>
      <c r="AD25">
        <v>24.03846153846154</v>
      </c>
      <c r="AE25">
        <v>3.6952650878097022E-2</v>
      </c>
      <c r="AF25">
        <v>1.9456263235070654</v>
      </c>
      <c r="AG25">
        <v>0.11010870736183892</v>
      </c>
      <c r="AH25" t="s">
        <v>492</v>
      </c>
      <c r="AQ25" t="s">
        <v>475</v>
      </c>
      <c r="AR25" t="s">
        <v>210</v>
      </c>
      <c r="AT25">
        <v>1</v>
      </c>
      <c r="AU25">
        <v>6</v>
      </c>
      <c r="AV25">
        <v>15</v>
      </c>
      <c r="BF25" s="6" t="s">
        <v>475</v>
      </c>
      <c r="BG25" t="s">
        <v>1779</v>
      </c>
      <c r="BH25">
        <v>15</v>
      </c>
      <c r="BI25">
        <v>4</v>
      </c>
      <c r="BJ25">
        <v>2</v>
      </c>
      <c r="BK25" s="6" t="s">
        <v>1781</v>
      </c>
      <c r="BL25" s="6"/>
    </row>
    <row r="26" spans="1:72" x14ac:dyDescent="0.25">
      <c r="B26" t="s">
        <v>481</v>
      </c>
      <c r="C26">
        <v>0.30220000000000002</v>
      </c>
      <c r="G26" t="s">
        <v>481</v>
      </c>
      <c r="H26">
        <v>0.1048</v>
      </c>
      <c r="M26" s="6" t="s">
        <v>76</v>
      </c>
      <c r="N26" t="s">
        <v>275</v>
      </c>
      <c r="P26">
        <v>3</v>
      </c>
      <c r="Q26">
        <v>10</v>
      </c>
      <c r="R26">
        <v>1</v>
      </c>
      <c r="S26">
        <v>23.5</v>
      </c>
      <c r="T26">
        <v>0.14390989949130545</v>
      </c>
      <c r="U26">
        <v>1.3367843360375991</v>
      </c>
      <c r="V26">
        <v>0.1024887658525559</v>
      </c>
      <c r="W26" t="s">
        <v>474</v>
      </c>
      <c r="X26" s="6" t="s">
        <v>76</v>
      </c>
      <c r="Y26" t="s">
        <v>275</v>
      </c>
      <c r="AA26">
        <v>10</v>
      </c>
      <c r="AB26">
        <v>4</v>
      </c>
      <c r="AC26">
        <v>0</v>
      </c>
      <c r="AD26">
        <v>24</v>
      </c>
      <c r="AE26">
        <v>0</v>
      </c>
      <c r="AF26">
        <v>1.8599631711572009</v>
      </c>
      <c r="AG26">
        <v>8.3151177585187516E-2</v>
      </c>
      <c r="AH26" t="s">
        <v>492</v>
      </c>
      <c r="AQ26" t="s">
        <v>474</v>
      </c>
      <c r="AR26" t="s">
        <v>470</v>
      </c>
      <c r="AT26">
        <v>0</v>
      </c>
      <c r="AU26">
        <v>7</v>
      </c>
      <c r="AV26">
        <v>5</v>
      </c>
      <c r="BF26" s="6"/>
      <c r="BK26" s="6"/>
      <c r="BL26" s="6"/>
    </row>
    <row r="27" spans="1:72" x14ac:dyDescent="0.25">
      <c r="B27" t="s">
        <v>482</v>
      </c>
      <c r="C27">
        <v>0.70450000000000002</v>
      </c>
      <c r="G27" t="s">
        <v>482</v>
      </c>
      <c r="H27">
        <v>8.4900000000000003E-2</v>
      </c>
      <c r="M27" s="6" t="s">
        <v>76</v>
      </c>
      <c r="N27" t="s">
        <v>210</v>
      </c>
      <c r="P27">
        <v>0</v>
      </c>
      <c r="Q27">
        <v>11</v>
      </c>
      <c r="R27">
        <v>15</v>
      </c>
      <c r="S27">
        <v>22.045454545454547</v>
      </c>
      <c r="T27">
        <v>0.62804479973432492</v>
      </c>
      <c r="U27">
        <v>0.99594523979505289</v>
      </c>
      <c r="V27">
        <v>2.9911928579819343E-2</v>
      </c>
      <c r="W27" t="s">
        <v>474</v>
      </c>
      <c r="X27" s="6" t="s">
        <v>76</v>
      </c>
      <c r="Y27" t="s">
        <v>210</v>
      </c>
      <c r="AA27">
        <v>19</v>
      </c>
      <c r="AB27">
        <v>7</v>
      </c>
      <c r="AC27">
        <v>0</v>
      </c>
      <c r="AD27">
        <v>23.96153846153846</v>
      </c>
      <c r="AE27">
        <v>2.6129470018721439E-2</v>
      </c>
      <c r="AF27">
        <v>1.7964525788990962</v>
      </c>
      <c r="AG27">
        <v>8.1250549171627898E-2</v>
      </c>
      <c r="AH27" t="s">
        <v>492</v>
      </c>
      <c r="AQ27" t="s">
        <v>474</v>
      </c>
      <c r="AR27" t="s">
        <v>275</v>
      </c>
      <c r="AT27">
        <v>3</v>
      </c>
      <c r="AU27">
        <v>10</v>
      </c>
      <c r="AV27">
        <v>1</v>
      </c>
      <c r="AY27" s="6" t="s">
        <v>492</v>
      </c>
      <c r="AZ27" t="s">
        <v>491</v>
      </c>
      <c r="BB27">
        <v>9</v>
      </c>
      <c r="BC27">
        <v>4</v>
      </c>
      <c r="BD27">
        <v>0</v>
      </c>
      <c r="BK27" s="6"/>
      <c r="BL27" s="6"/>
    </row>
    <row r="28" spans="1:72" x14ac:dyDescent="0.25">
      <c r="B28" t="s">
        <v>483</v>
      </c>
      <c r="C28">
        <v>5.1000000000000004E-3</v>
      </c>
      <c r="D28" s="6" t="s">
        <v>480</v>
      </c>
      <c r="G28" t="s">
        <v>483</v>
      </c>
      <c r="H28">
        <v>0.2172</v>
      </c>
      <c r="M28" s="6" t="s">
        <v>76</v>
      </c>
      <c r="N28" t="s">
        <v>562</v>
      </c>
      <c r="P28">
        <v>3</v>
      </c>
      <c r="Q28">
        <v>5</v>
      </c>
      <c r="R28">
        <v>1</v>
      </c>
      <c r="S28">
        <v>24.125</v>
      </c>
      <c r="T28">
        <v>0.60434623768167861</v>
      </c>
      <c r="U28">
        <v>1.5481765031133623</v>
      </c>
      <c r="V28">
        <v>0.23025988318377488</v>
      </c>
      <c r="W28" t="s">
        <v>474</v>
      </c>
      <c r="X28" s="6" t="s">
        <v>76</v>
      </c>
      <c r="Y28" t="s">
        <v>562</v>
      </c>
      <c r="AA28">
        <v>8</v>
      </c>
      <c r="AB28">
        <v>1</v>
      </c>
      <c r="AC28">
        <v>0</v>
      </c>
      <c r="AD28">
        <v>24</v>
      </c>
      <c r="AE28">
        <v>0</v>
      </c>
      <c r="AF28">
        <v>2.0270013568521028</v>
      </c>
      <c r="AG28">
        <v>0.1061701231200845</v>
      </c>
      <c r="AH28" t="s">
        <v>492</v>
      </c>
      <c r="AQ28" t="s">
        <v>475</v>
      </c>
      <c r="AR28" t="s">
        <v>470</v>
      </c>
      <c r="AT28">
        <v>1</v>
      </c>
      <c r="AU28">
        <v>9</v>
      </c>
      <c r="AV28">
        <v>0</v>
      </c>
      <c r="AY28" s="6" t="s">
        <v>492</v>
      </c>
      <c r="AZ28" t="s">
        <v>275</v>
      </c>
      <c r="BB28">
        <v>10</v>
      </c>
      <c r="BC28">
        <v>4</v>
      </c>
      <c r="BD28">
        <v>0</v>
      </c>
      <c r="BF28" s="6"/>
      <c r="BK28" s="6"/>
      <c r="BL28" s="6"/>
    </row>
    <row r="29" spans="1:72" x14ac:dyDescent="0.25">
      <c r="B29" t="s">
        <v>484</v>
      </c>
      <c r="C29">
        <v>0.31630000000000003</v>
      </c>
      <c r="G29" t="s">
        <v>484</v>
      </c>
      <c r="H29">
        <v>2.5000000000000001E-3</v>
      </c>
      <c r="I29" s="6" t="s">
        <v>480</v>
      </c>
      <c r="M29" s="6" t="s">
        <v>76</v>
      </c>
      <c r="N29" t="s">
        <v>631</v>
      </c>
      <c r="P29">
        <v>0</v>
      </c>
      <c r="Q29">
        <v>6</v>
      </c>
      <c r="R29">
        <v>7</v>
      </c>
      <c r="S29">
        <v>23.916666666666668</v>
      </c>
      <c r="T29">
        <v>0.24767436805731957</v>
      </c>
      <c r="U29">
        <v>1.0012490273205201</v>
      </c>
      <c r="V29">
        <v>3.2604976136392627E-2</v>
      </c>
      <c r="W29" t="s">
        <v>474</v>
      </c>
      <c r="X29" s="6" t="s">
        <v>76</v>
      </c>
      <c r="Y29" t="s">
        <v>631</v>
      </c>
      <c r="AA29">
        <v>9</v>
      </c>
      <c r="AB29">
        <v>4</v>
      </c>
      <c r="AC29">
        <v>0</v>
      </c>
      <c r="AD29">
        <v>23.96153846153846</v>
      </c>
      <c r="AE29">
        <v>3.6952650878097022E-2</v>
      </c>
      <c r="AF29">
        <v>1.6901830904809385</v>
      </c>
      <c r="AG29">
        <v>0.1125641166594806</v>
      </c>
      <c r="AH29" t="s">
        <v>492</v>
      </c>
      <c r="AY29" s="6" t="s">
        <v>493</v>
      </c>
      <c r="AZ29" t="s">
        <v>275</v>
      </c>
      <c r="BB29">
        <v>9</v>
      </c>
      <c r="BC29">
        <v>2</v>
      </c>
      <c r="BD29">
        <v>0</v>
      </c>
      <c r="BF29" s="6"/>
      <c r="BK29" s="6"/>
      <c r="BL29" s="6"/>
    </row>
    <row r="30" spans="1:72" x14ac:dyDescent="0.25">
      <c r="B30" t="s">
        <v>698</v>
      </c>
      <c r="C30">
        <v>0.66069999999999995</v>
      </c>
      <c r="G30" t="s">
        <v>698</v>
      </c>
      <c r="H30">
        <v>0.90480000000000005</v>
      </c>
      <c r="M30" s="6" t="s">
        <v>76</v>
      </c>
      <c r="N30" t="s">
        <v>696</v>
      </c>
      <c r="P30">
        <v>1</v>
      </c>
      <c r="Q30">
        <v>11</v>
      </c>
      <c r="R30">
        <v>16</v>
      </c>
      <c r="S30">
        <v>23.375</v>
      </c>
      <c r="T30">
        <v>0.40019526483955309</v>
      </c>
      <c r="U30">
        <v>1.0435598339298904</v>
      </c>
      <c r="V30">
        <v>3.6156614325005075E-2</v>
      </c>
      <c r="W30" t="s">
        <v>474</v>
      </c>
      <c r="X30" s="6" t="s">
        <v>76</v>
      </c>
      <c r="Y30" t="s">
        <v>696</v>
      </c>
      <c r="AA30">
        <v>19</v>
      </c>
      <c r="AB30">
        <v>7</v>
      </c>
      <c r="AC30">
        <v>2</v>
      </c>
      <c r="AD30">
        <v>24</v>
      </c>
      <c r="AE30">
        <v>0</v>
      </c>
      <c r="AF30">
        <v>1.701788134064208</v>
      </c>
      <c r="AG30">
        <v>8.4616603202379376E-2</v>
      </c>
      <c r="AH30" t="s">
        <v>492</v>
      </c>
      <c r="AY30" s="6" t="s">
        <v>493</v>
      </c>
      <c r="AZ30" t="s">
        <v>1141</v>
      </c>
      <c r="BB30">
        <v>14</v>
      </c>
      <c r="BC30">
        <v>6</v>
      </c>
      <c r="BD30">
        <v>1</v>
      </c>
      <c r="BF30" s="6"/>
      <c r="BK30" s="6"/>
      <c r="BL30" s="6"/>
    </row>
    <row r="31" spans="1:72" x14ac:dyDescent="0.25">
      <c r="B31" t="s">
        <v>700</v>
      </c>
      <c r="C31">
        <v>0.26240000000000002</v>
      </c>
      <c r="G31" t="s">
        <v>700</v>
      </c>
      <c r="H31">
        <v>0.69479999999999997</v>
      </c>
      <c r="M31" s="6" t="s">
        <v>76</v>
      </c>
      <c r="N31" t="s">
        <v>1141</v>
      </c>
      <c r="P31">
        <v>14</v>
      </c>
      <c r="Q31">
        <v>5</v>
      </c>
      <c r="R31">
        <v>3</v>
      </c>
      <c r="S31">
        <v>23.684210526315791</v>
      </c>
      <c r="T31">
        <v>0.13526687643767141</v>
      </c>
      <c r="U31">
        <v>1.7344171408323361</v>
      </c>
      <c r="V31">
        <v>0.11652169285561312</v>
      </c>
      <c r="W31" t="s">
        <v>474</v>
      </c>
      <c r="X31" s="6" t="s">
        <v>76</v>
      </c>
      <c r="Y31" t="s">
        <v>1141</v>
      </c>
      <c r="AA31">
        <v>19</v>
      </c>
      <c r="AB31">
        <v>3</v>
      </c>
      <c r="AC31">
        <v>0</v>
      </c>
      <c r="AD31">
        <v>23.977272727272727</v>
      </c>
      <c r="AE31">
        <v>2.2204736839054419E-2</v>
      </c>
      <c r="AF31">
        <v>2.0568955531660262</v>
      </c>
      <c r="AG31">
        <v>0.10258666482743314</v>
      </c>
      <c r="AH31" t="s">
        <v>492</v>
      </c>
      <c r="AQ31" t="s">
        <v>475</v>
      </c>
      <c r="AR31" t="s">
        <v>275</v>
      </c>
      <c r="AT31">
        <v>4</v>
      </c>
      <c r="AU31">
        <v>6</v>
      </c>
      <c r="AV31">
        <v>1</v>
      </c>
      <c r="AY31" s="6" t="s">
        <v>492</v>
      </c>
      <c r="AZ31" t="s">
        <v>210</v>
      </c>
      <c r="BB31">
        <v>19</v>
      </c>
      <c r="BC31">
        <v>7</v>
      </c>
      <c r="BD31">
        <v>0</v>
      </c>
      <c r="BE31" s="6"/>
      <c r="BF31" s="6"/>
    </row>
    <row r="32" spans="1:72" x14ac:dyDescent="0.25">
      <c r="B32" t="s">
        <v>699</v>
      </c>
      <c r="C32">
        <v>9.2700000000000005E-2</v>
      </c>
      <c r="G32" t="s">
        <v>699</v>
      </c>
      <c r="H32">
        <v>9.2700000000000005E-2</v>
      </c>
      <c r="M32" s="6" t="s">
        <v>77</v>
      </c>
      <c r="N32" t="s">
        <v>470</v>
      </c>
      <c r="P32">
        <v>0</v>
      </c>
      <c r="Q32">
        <v>4</v>
      </c>
      <c r="R32">
        <v>4</v>
      </c>
      <c r="S32">
        <v>22.75</v>
      </c>
      <c r="T32">
        <v>0.45069390943299864</v>
      </c>
      <c r="U32">
        <v>0.97813555922330109</v>
      </c>
      <c r="V32">
        <v>4.7588244592929672E-2</v>
      </c>
      <c r="W32" t="s">
        <v>474</v>
      </c>
      <c r="X32" s="6" t="s">
        <v>77</v>
      </c>
      <c r="Y32" t="s">
        <v>470</v>
      </c>
      <c r="AA32">
        <v>2</v>
      </c>
      <c r="AB32">
        <v>6</v>
      </c>
      <c r="AC32">
        <v>0</v>
      </c>
      <c r="AD32">
        <v>24.3125</v>
      </c>
      <c r="AE32">
        <v>0.23280725665236465</v>
      </c>
      <c r="AF32">
        <v>1.3321638313904884</v>
      </c>
      <c r="AG32">
        <v>7.195482904586456E-2</v>
      </c>
      <c r="AH32" t="s">
        <v>492</v>
      </c>
      <c r="BF32" s="6"/>
      <c r="BT32" s="6"/>
    </row>
    <row r="33" spans="1:72" x14ac:dyDescent="0.25">
      <c r="B33" t="s">
        <v>697</v>
      </c>
      <c r="G33" t="s">
        <v>697</v>
      </c>
      <c r="M33" s="6" t="s">
        <v>77</v>
      </c>
      <c r="N33" t="s">
        <v>405</v>
      </c>
      <c r="P33">
        <v>0</v>
      </c>
      <c r="Q33">
        <v>8</v>
      </c>
      <c r="R33">
        <v>7</v>
      </c>
      <c r="S33">
        <v>23.4375</v>
      </c>
      <c r="T33">
        <v>0.28555729503901661</v>
      </c>
      <c r="U33">
        <v>1.0582071480575181</v>
      </c>
      <c r="V33">
        <v>3.6265781393476478E-2</v>
      </c>
      <c r="W33" t="s">
        <v>474</v>
      </c>
      <c r="X33" s="6" t="s">
        <v>77</v>
      </c>
      <c r="Y33" t="s">
        <v>405</v>
      </c>
      <c r="AA33">
        <v>0</v>
      </c>
      <c r="AB33">
        <v>9</v>
      </c>
      <c r="AC33">
        <v>6</v>
      </c>
      <c r="AD33">
        <v>24</v>
      </c>
      <c r="AE33">
        <v>0</v>
      </c>
      <c r="AF33">
        <v>1.0656395195665642</v>
      </c>
      <c r="AG33">
        <v>4.4315661989460596E-2</v>
      </c>
      <c r="AH33" t="s">
        <v>492</v>
      </c>
      <c r="AR33" s="6"/>
      <c r="AS33" s="6"/>
      <c r="AT33" s="6"/>
      <c r="AU33" s="6"/>
      <c r="AV33" s="6"/>
      <c r="BF33" s="6" t="s">
        <v>474</v>
      </c>
      <c r="BG33" t="s">
        <v>1141</v>
      </c>
      <c r="BH33">
        <v>14</v>
      </c>
      <c r="BI33">
        <v>5</v>
      </c>
      <c r="BJ33">
        <v>3</v>
      </c>
      <c r="BK33" s="6"/>
    </row>
    <row r="34" spans="1:72" x14ac:dyDescent="0.25">
      <c r="A34" t="s">
        <v>475</v>
      </c>
      <c r="B34" t="s">
        <v>478</v>
      </c>
      <c r="C34">
        <v>2.1399999999999999E-2</v>
      </c>
      <c r="D34" s="6" t="s">
        <v>496</v>
      </c>
      <c r="F34" t="s">
        <v>493</v>
      </c>
      <c r="G34" t="s">
        <v>478</v>
      </c>
      <c r="H34">
        <v>0.44579999999999997</v>
      </c>
      <c r="M34" s="6" t="s">
        <v>77</v>
      </c>
      <c r="N34" t="s">
        <v>491</v>
      </c>
      <c r="P34">
        <v>0</v>
      </c>
      <c r="Q34">
        <v>1</v>
      </c>
      <c r="R34">
        <v>13</v>
      </c>
      <c r="S34" t="s">
        <v>1149</v>
      </c>
      <c r="T34" t="s">
        <v>1149</v>
      </c>
      <c r="U34">
        <v>0.8810286408871747</v>
      </c>
      <c r="V34">
        <v>1.9406639763595555E-2</v>
      </c>
      <c r="W34" t="s">
        <v>474</v>
      </c>
      <c r="X34" s="6" t="s">
        <v>77</v>
      </c>
      <c r="Y34" t="s">
        <v>491</v>
      </c>
      <c r="AA34">
        <v>6</v>
      </c>
      <c r="AB34">
        <v>6</v>
      </c>
      <c r="AC34">
        <v>2</v>
      </c>
      <c r="AD34">
        <v>23.875</v>
      </c>
      <c r="AE34">
        <v>6.25E-2</v>
      </c>
      <c r="AF34">
        <v>1.4623866012600921</v>
      </c>
      <c r="AG34">
        <v>9.1057312375808011E-2</v>
      </c>
      <c r="AH34" t="s">
        <v>492</v>
      </c>
      <c r="AY34" s="6"/>
    </row>
    <row r="35" spans="1:72" x14ac:dyDescent="0.25">
      <c r="B35" t="s">
        <v>479</v>
      </c>
      <c r="C35">
        <v>0.32869999999999999</v>
      </c>
      <c r="G35" t="s">
        <v>479</v>
      </c>
      <c r="H35">
        <v>0.4274</v>
      </c>
      <c r="M35" s="6" t="s">
        <v>77</v>
      </c>
      <c r="N35" t="s">
        <v>340</v>
      </c>
      <c r="P35">
        <v>10</v>
      </c>
      <c r="Q35">
        <v>2</v>
      </c>
      <c r="R35">
        <v>0</v>
      </c>
      <c r="S35">
        <v>24.708333333333332</v>
      </c>
      <c r="T35">
        <v>0.2390543677508126</v>
      </c>
      <c r="U35">
        <v>1.9705810430318038</v>
      </c>
      <c r="V35">
        <v>0.11112465664531475</v>
      </c>
      <c r="W35" t="s">
        <v>474</v>
      </c>
      <c r="X35" s="6" t="s">
        <v>77</v>
      </c>
      <c r="Y35" t="s">
        <v>340</v>
      </c>
      <c r="AA35">
        <v>11</v>
      </c>
      <c r="AB35">
        <v>1</v>
      </c>
      <c r="AC35">
        <v>0</v>
      </c>
      <c r="AD35">
        <v>24</v>
      </c>
      <c r="AE35">
        <v>0</v>
      </c>
      <c r="AF35">
        <v>2.2038331071913162</v>
      </c>
      <c r="AG35">
        <v>9.0406486349791343E-2</v>
      </c>
      <c r="AH35" t="s">
        <v>492</v>
      </c>
      <c r="AQ35" t="s">
        <v>474</v>
      </c>
      <c r="AR35" t="s">
        <v>1141</v>
      </c>
      <c r="AT35">
        <v>14</v>
      </c>
      <c r="AU35">
        <v>5</v>
      </c>
      <c r="AV35">
        <v>3</v>
      </c>
      <c r="BF35" s="6" t="s">
        <v>475</v>
      </c>
      <c r="BG35" t="s">
        <v>1141</v>
      </c>
      <c r="BH35">
        <v>15</v>
      </c>
      <c r="BI35">
        <v>4</v>
      </c>
      <c r="BJ35">
        <v>2</v>
      </c>
    </row>
    <row r="36" spans="1:72" x14ac:dyDescent="0.25">
      <c r="B36" t="s">
        <v>481</v>
      </c>
      <c r="C36">
        <v>0.1056</v>
      </c>
      <c r="G36" t="s">
        <v>481</v>
      </c>
      <c r="H36">
        <v>0.53090000000000004</v>
      </c>
      <c r="M36" s="6" t="s">
        <v>77</v>
      </c>
      <c r="N36" t="s">
        <v>275</v>
      </c>
      <c r="P36">
        <v>10</v>
      </c>
      <c r="Q36">
        <v>5</v>
      </c>
      <c r="R36">
        <v>0</v>
      </c>
      <c r="S36">
        <v>23.933333333333334</v>
      </c>
      <c r="T36">
        <v>7.9814599982524326E-2</v>
      </c>
      <c r="U36">
        <v>1.7746640915729204</v>
      </c>
      <c r="V36">
        <v>0.12626441087758034</v>
      </c>
      <c r="W36" t="s">
        <v>474</v>
      </c>
      <c r="X36" s="6" t="s">
        <v>77</v>
      </c>
      <c r="Y36" t="s">
        <v>275</v>
      </c>
      <c r="AA36">
        <v>10</v>
      </c>
      <c r="AB36">
        <v>4</v>
      </c>
      <c r="AC36">
        <v>1</v>
      </c>
      <c r="AD36">
        <v>24</v>
      </c>
      <c r="AE36">
        <v>0</v>
      </c>
      <c r="AF36">
        <v>1.6905350625308972</v>
      </c>
      <c r="AG36">
        <v>0.10752553362555911</v>
      </c>
      <c r="AH36" t="s">
        <v>492</v>
      </c>
      <c r="BL36" s="6" t="s">
        <v>492</v>
      </c>
      <c r="BM36" t="s">
        <v>1141</v>
      </c>
      <c r="BO36">
        <v>19</v>
      </c>
      <c r="BP36">
        <v>3</v>
      </c>
      <c r="BQ36">
        <v>0</v>
      </c>
    </row>
    <row r="37" spans="1:72" x14ac:dyDescent="0.25">
      <c r="B37" t="s">
        <v>482</v>
      </c>
      <c r="C37">
        <v>0.74370000000000003</v>
      </c>
      <c r="G37" t="s">
        <v>482</v>
      </c>
      <c r="H37">
        <v>3.2899999999999999E-2</v>
      </c>
      <c r="I37" s="6" t="s">
        <v>496</v>
      </c>
      <c r="M37" s="6" t="s">
        <v>77</v>
      </c>
      <c r="N37" t="s">
        <v>210</v>
      </c>
      <c r="P37">
        <v>1</v>
      </c>
      <c r="Q37">
        <v>8</v>
      </c>
      <c r="R37">
        <v>16</v>
      </c>
      <c r="S37">
        <v>24.388888888888889</v>
      </c>
      <c r="T37">
        <v>1.09932015404858</v>
      </c>
      <c r="U37">
        <v>0.95717772150000446</v>
      </c>
      <c r="V37">
        <v>4.6070227713731038E-2</v>
      </c>
      <c r="W37" t="s">
        <v>474</v>
      </c>
      <c r="X37" s="6" t="s">
        <v>77</v>
      </c>
      <c r="Y37" t="s">
        <v>210</v>
      </c>
      <c r="AA37">
        <v>24</v>
      </c>
      <c r="AB37">
        <v>1</v>
      </c>
      <c r="AC37">
        <v>0</v>
      </c>
      <c r="AD37">
        <v>24</v>
      </c>
      <c r="AE37">
        <v>0</v>
      </c>
      <c r="AF37">
        <v>2.1507571234735412</v>
      </c>
      <c r="AG37">
        <v>6.7583745789395105E-2</v>
      </c>
      <c r="AH37" t="s">
        <v>492</v>
      </c>
    </row>
    <row r="38" spans="1:72" x14ac:dyDescent="0.25">
      <c r="B38" t="s">
        <v>483</v>
      </c>
      <c r="C38">
        <v>0.2225</v>
      </c>
      <c r="G38" t="s">
        <v>483</v>
      </c>
      <c r="H38">
        <v>0.46679999999999999</v>
      </c>
      <c r="M38" s="6" t="s">
        <v>77</v>
      </c>
      <c r="N38" t="s">
        <v>562</v>
      </c>
      <c r="P38">
        <v>5</v>
      </c>
      <c r="Q38">
        <v>3</v>
      </c>
      <c r="R38">
        <v>2</v>
      </c>
      <c r="S38">
        <v>23.6875</v>
      </c>
      <c r="T38">
        <v>0.12303137303143453</v>
      </c>
      <c r="U38">
        <v>1.7448740072872533</v>
      </c>
      <c r="V38">
        <v>0.22693558108227493</v>
      </c>
      <c r="W38" t="s">
        <v>474</v>
      </c>
      <c r="X38" s="6" t="s">
        <v>77</v>
      </c>
      <c r="Y38" t="s">
        <v>562</v>
      </c>
      <c r="AA38">
        <v>9</v>
      </c>
      <c r="AB38">
        <v>1</v>
      </c>
      <c r="AC38">
        <v>0</v>
      </c>
      <c r="AD38">
        <v>24</v>
      </c>
      <c r="AE38">
        <v>0</v>
      </c>
      <c r="AF38">
        <v>2.0003527815468116</v>
      </c>
      <c r="AG38">
        <v>9.259447296990804E-2</v>
      </c>
      <c r="AH38" t="s">
        <v>492</v>
      </c>
    </row>
    <row r="39" spans="1:72" x14ac:dyDescent="0.25">
      <c r="B39" t="s">
        <v>484</v>
      </c>
      <c r="C39">
        <v>1.8E-3</v>
      </c>
      <c r="D39" s="6" t="s">
        <v>480</v>
      </c>
      <c r="G39" t="s">
        <v>484</v>
      </c>
      <c r="H39">
        <v>4.8999999999999998E-3</v>
      </c>
      <c r="I39" s="6" t="s">
        <v>480</v>
      </c>
      <c r="M39" s="6" t="s">
        <v>77</v>
      </c>
      <c r="N39" t="s">
        <v>631</v>
      </c>
      <c r="P39">
        <v>2</v>
      </c>
      <c r="Q39">
        <v>3</v>
      </c>
      <c r="R39">
        <v>4</v>
      </c>
      <c r="S39">
        <v>23.7</v>
      </c>
      <c r="T39">
        <v>0.10954451150103321</v>
      </c>
      <c r="U39">
        <v>1.3055846645830398</v>
      </c>
      <c r="V39">
        <v>0.18334787504794561</v>
      </c>
      <c r="W39" t="s">
        <v>474</v>
      </c>
      <c r="X39" s="6" t="s">
        <v>77</v>
      </c>
      <c r="Y39" t="s">
        <v>631</v>
      </c>
      <c r="AA39">
        <v>5</v>
      </c>
      <c r="AB39">
        <v>3</v>
      </c>
      <c r="AC39">
        <v>1</v>
      </c>
      <c r="AD39">
        <v>25.375</v>
      </c>
      <c r="AE39">
        <v>1.2861947267035423</v>
      </c>
      <c r="AF39">
        <v>1.5951027065373706</v>
      </c>
      <c r="AG39">
        <v>0.15849822393536336</v>
      </c>
      <c r="AH39" t="s">
        <v>492</v>
      </c>
      <c r="AY39" s="6"/>
    </row>
    <row r="40" spans="1:72" x14ac:dyDescent="0.25">
      <c r="B40" t="s">
        <v>698</v>
      </c>
      <c r="C40">
        <v>0.55730000000000002</v>
      </c>
      <c r="G40" t="s">
        <v>698</v>
      </c>
      <c r="H40">
        <v>0.55730000000000002</v>
      </c>
      <c r="M40" s="6" t="s">
        <v>77</v>
      </c>
      <c r="N40" t="s">
        <v>696</v>
      </c>
      <c r="P40">
        <v>0</v>
      </c>
      <c r="Q40">
        <v>7</v>
      </c>
      <c r="R40">
        <v>40</v>
      </c>
      <c r="S40">
        <v>23.928571428571427</v>
      </c>
      <c r="T40">
        <v>0.56630354798006566</v>
      </c>
      <c r="U40">
        <v>0.9210694737939582</v>
      </c>
      <c r="V40">
        <v>2.1774757525637657E-2</v>
      </c>
      <c r="W40" t="s">
        <v>474</v>
      </c>
      <c r="X40" s="6" t="s">
        <v>77</v>
      </c>
      <c r="Y40" t="s">
        <v>696</v>
      </c>
      <c r="AA40">
        <v>16</v>
      </c>
      <c r="AB40">
        <v>27</v>
      </c>
      <c r="AC40">
        <v>4</v>
      </c>
      <c r="AD40">
        <v>23.848837209302324</v>
      </c>
      <c r="AE40">
        <v>4.5139300410741642E-2</v>
      </c>
      <c r="AF40">
        <v>1.4016003602118403</v>
      </c>
      <c r="AG40">
        <v>4.5333367798088969E-2</v>
      </c>
      <c r="AH40" t="s">
        <v>492</v>
      </c>
      <c r="AY40" s="6"/>
    </row>
    <row r="41" spans="1:72" x14ac:dyDescent="0.25">
      <c r="B41" t="s">
        <v>700</v>
      </c>
      <c r="C41">
        <v>0.85060000000000002</v>
      </c>
      <c r="G41" t="s">
        <v>700</v>
      </c>
      <c r="H41">
        <v>0.85060000000000002</v>
      </c>
      <c r="M41" s="6" t="s">
        <v>77</v>
      </c>
      <c r="N41" t="s">
        <v>1141</v>
      </c>
      <c r="P41">
        <v>19</v>
      </c>
      <c r="Q41">
        <v>5</v>
      </c>
      <c r="R41">
        <v>3</v>
      </c>
      <c r="S41">
        <v>23.833333333333332</v>
      </c>
      <c r="T41">
        <v>8.6736083311088882E-2</v>
      </c>
      <c r="U41">
        <v>1.8065378018042284</v>
      </c>
      <c r="V41">
        <v>0.10090983880606499</v>
      </c>
      <c r="W41" t="s">
        <v>474</v>
      </c>
      <c r="X41" s="6" t="s">
        <v>77</v>
      </c>
      <c r="Y41" t="s">
        <v>1141</v>
      </c>
      <c r="AA41">
        <v>21</v>
      </c>
      <c r="AB41">
        <v>5</v>
      </c>
      <c r="AC41">
        <v>1</v>
      </c>
      <c r="AD41">
        <v>23.96153846153846</v>
      </c>
      <c r="AE41">
        <v>3.7714641372727717E-2</v>
      </c>
      <c r="AF41">
        <v>1.8206996122967571</v>
      </c>
      <c r="AG41">
        <v>8.2081599606055378E-2</v>
      </c>
      <c r="AH41" t="s">
        <v>492</v>
      </c>
      <c r="AY41" s="6"/>
    </row>
    <row r="42" spans="1:72" x14ac:dyDescent="0.25">
      <c r="B42" t="s">
        <v>699</v>
      </c>
      <c r="C42">
        <v>0.93710000000000004</v>
      </c>
      <c r="G42" t="s">
        <v>699</v>
      </c>
      <c r="H42">
        <v>0.57340000000000002</v>
      </c>
    </row>
    <row r="43" spans="1:72" x14ac:dyDescent="0.25">
      <c r="N43" s="6" t="s">
        <v>475</v>
      </c>
      <c r="O43" s="6"/>
      <c r="P43" s="6" t="s">
        <v>471</v>
      </c>
      <c r="Q43" s="6" t="s">
        <v>472</v>
      </c>
      <c r="R43" s="6" t="s">
        <v>473</v>
      </c>
      <c r="S43" s="6" t="s">
        <v>708</v>
      </c>
      <c r="T43" s="6" t="s">
        <v>709</v>
      </c>
      <c r="U43" s="6" t="s">
        <v>7</v>
      </c>
      <c r="V43" s="6" t="s">
        <v>710</v>
      </c>
      <c r="Y43" s="6" t="s">
        <v>493</v>
      </c>
      <c r="Z43" s="6"/>
      <c r="AA43" s="6" t="s">
        <v>471</v>
      </c>
      <c r="AB43" s="6" t="s">
        <v>472</v>
      </c>
      <c r="AC43" s="6" t="s">
        <v>473</v>
      </c>
      <c r="AD43" s="6" t="s">
        <v>708</v>
      </c>
      <c r="AE43" s="6" t="s">
        <v>709</v>
      </c>
      <c r="AF43" s="6" t="s">
        <v>7</v>
      </c>
      <c r="AG43" s="6" t="s">
        <v>710</v>
      </c>
      <c r="AQ43" t="s">
        <v>475</v>
      </c>
      <c r="AR43" t="s">
        <v>1141</v>
      </c>
      <c r="AT43">
        <v>15</v>
      </c>
      <c r="AU43">
        <v>4</v>
      </c>
      <c r="AV43">
        <v>2</v>
      </c>
      <c r="BF43" s="6"/>
      <c r="BG43" s="6"/>
    </row>
    <row r="44" spans="1:72" x14ac:dyDescent="0.25">
      <c r="M44" s="6" t="s">
        <v>76</v>
      </c>
      <c r="N44" t="s">
        <v>470</v>
      </c>
      <c r="P44">
        <v>1</v>
      </c>
      <c r="Q44">
        <v>9</v>
      </c>
      <c r="R44">
        <v>0</v>
      </c>
      <c r="S44">
        <v>23.5</v>
      </c>
      <c r="T44">
        <v>0.15811388300841897</v>
      </c>
      <c r="U44">
        <v>1.2146557616718519</v>
      </c>
      <c r="V44">
        <v>8.2708128913356119E-2</v>
      </c>
      <c r="W44" t="s">
        <v>475</v>
      </c>
      <c r="X44" s="6" t="s">
        <v>76</v>
      </c>
      <c r="Y44" t="s">
        <v>470</v>
      </c>
      <c r="AA44">
        <v>1</v>
      </c>
      <c r="AB44">
        <v>6</v>
      </c>
      <c r="AC44">
        <v>3</v>
      </c>
      <c r="AD44">
        <v>24.071428571428573</v>
      </c>
      <c r="AE44">
        <v>6.6130007126610824E-2</v>
      </c>
      <c r="AF44">
        <v>1.1487331706152484</v>
      </c>
      <c r="AG44">
        <v>7.3861470973790991E-2</v>
      </c>
      <c r="AH44" t="s">
        <v>493</v>
      </c>
      <c r="AY44" s="6" t="s">
        <v>492</v>
      </c>
      <c r="AZ44" t="s">
        <v>1141</v>
      </c>
      <c r="BB44">
        <v>19</v>
      </c>
      <c r="BC44">
        <v>3</v>
      </c>
      <c r="BD44">
        <v>0</v>
      </c>
    </row>
    <row r="45" spans="1:72" x14ac:dyDescent="0.25">
      <c r="M45" s="6" t="s">
        <v>76</v>
      </c>
      <c r="N45" t="s">
        <v>405</v>
      </c>
      <c r="P45">
        <v>3</v>
      </c>
      <c r="Q45">
        <v>7</v>
      </c>
      <c r="R45">
        <v>4</v>
      </c>
      <c r="S45">
        <v>23.05</v>
      </c>
      <c r="T45">
        <v>0.14916433890176298</v>
      </c>
      <c r="U45">
        <v>1.3123464491631285</v>
      </c>
      <c r="V45">
        <v>9.425536875703365E-2</v>
      </c>
      <c r="W45" t="s">
        <v>475</v>
      </c>
      <c r="X45" s="6" t="s">
        <v>76</v>
      </c>
      <c r="Y45" t="s">
        <v>405</v>
      </c>
      <c r="AA45">
        <v>5</v>
      </c>
      <c r="AB45">
        <v>6</v>
      </c>
      <c r="AC45">
        <v>3</v>
      </c>
      <c r="AD45">
        <v>24.045454545454547</v>
      </c>
      <c r="AE45">
        <v>4.3339208602072368E-2</v>
      </c>
      <c r="AF45">
        <v>1.4031926856570727</v>
      </c>
      <c r="AG45">
        <v>0.10353916351152241</v>
      </c>
      <c r="AH45" t="s">
        <v>493</v>
      </c>
      <c r="BO45" s="6" t="s">
        <v>474</v>
      </c>
      <c r="BP45" t="s">
        <v>631</v>
      </c>
      <c r="BR45">
        <v>0</v>
      </c>
      <c r="BS45">
        <v>6</v>
      </c>
      <c r="BT45">
        <v>7</v>
      </c>
    </row>
    <row r="46" spans="1:72" x14ac:dyDescent="0.25">
      <c r="M46" s="6" t="s">
        <v>76</v>
      </c>
      <c r="N46" t="s">
        <v>491</v>
      </c>
      <c r="P46">
        <v>0</v>
      </c>
      <c r="Q46">
        <v>2</v>
      </c>
      <c r="R46">
        <v>11</v>
      </c>
      <c r="S46" t="s">
        <v>1149</v>
      </c>
      <c r="T46" t="s">
        <v>1149</v>
      </c>
      <c r="U46">
        <v>0.91653446334424526</v>
      </c>
      <c r="V46">
        <v>2.2722529339763674E-2</v>
      </c>
      <c r="W46" t="s">
        <v>475</v>
      </c>
      <c r="X46" s="6" t="s">
        <v>76</v>
      </c>
      <c r="Y46" t="s">
        <v>491</v>
      </c>
      <c r="AA46">
        <v>2</v>
      </c>
      <c r="AB46">
        <v>8</v>
      </c>
      <c r="AC46">
        <v>3</v>
      </c>
      <c r="AD46">
        <v>24</v>
      </c>
      <c r="AE46">
        <v>0</v>
      </c>
      <c r="AF46">
        <v>1.2455329349273871</v>
      </c>
      <c r="AG46">
        <v>7.0742881487207046E-2</v>
      </c>
      <c r="AH46" t="s">
        <v>493</v>
      </c>
    </row>
    <row r="47" spans="1:72" x14ac:dyDescent="0.25">
      <c r="M47" s="6" t="s">
        <v>76</v>
      </c>
      <c r="N47" t="s">
        <v>340</v>
      </c>
      <c r="P47">
        <v>10</v>
      </c>
      <c r="Q47">
        <v>5</v>
      </c>
      <c r="R47">
        <v>0</v>
      </c>
      <c r="S47">
        <v>24.6</v>
      </c>
      <c r="T47">
        <v>0.2319003617456811</v>
      </c>
      <c r="U47">
        <v>1.718993859926355</v>
      </c>
      <c r="V47">
        <v>0.12049593110861273</v>
      </c>
      <c r="W47" t="s">
        <v>475</v>
      </c>
      <c r="X47" s="6" t="s">
        <v>76</v>
      </c>
      <c r="Y47" t="s">
        <v>340</v>
      </c>
      <c r="AA47">
        <v>14</v>
      </c>
      <c r="AB47">
        <v>1</v>
      </c>
      <c r="AC47">
        <v>0</v>
      </c>
      <c r="AD47">
        <v>23.966666666666665</v>
      </c>
      <c r="AE47">
        <v>3.2203059435976532E-2</v>
      </c>
      <c r="AF47">
        <v>1.9840190336301831</v>
      </c>
      <c r="AG47">
        <v>9.0893104034100974E-2</v>
      </c>
      <c r="AH47" t="s">
        <v>493</v>
      </c>
      <c r="BO47" s="6" t="s">
        <v>475</v>
      </c>
      <c r="BP47" t="s">
        <v>631</v>
      </c>
      <c r="BR47">
        <v>1</v>
      </c>
      <c r="BS47">
        <v>6</v>
      </c>
      <c r="BT47">
        <v>1</v>
      </c>
    </row>
    <row r="48" spans="1:72" x14ac:dyDescent="0.25">
      <c r="M48" s="6" t="s">
        <v>76</v>
      </c>
      <c r="N48" t="s">
        <v>275</v>
      </c>
      <c r="P48">
        <v>4</v>
      </c>
      <c r="Q48">
        <v>6</v>
      </c>
      <c r="R48">
        <v>1</v>
      </c>
      <c r="S48">
        <v>23.35</v>
      </c>
      <c r="T48">
        <v>0.10124228365658292</v>
      </c>
      <c r="U48">
        <v>1.3753185885076622</v>
      </c>
      <c r="V48">
        <v>9.3734885093386441E-2</v>
      </c>
      <c r="W48" t="s">
        <v>475</v>
      </c>
      <c r="X48" s="6" t="s">
        <v>76</v>
      </c>
      <c r="Y48" t="s">
        <v>275</v>
      </c>
      <c r="AA48">
        <v>9</v>
      </c>
      <c r="AB48">
        <v>2</v>
      </c>
      <c r="AC48">
        <v>0</v>
      </c>
      <c r="AD48">
        <v>24.09090909090909</v>
      </c>
      <c r="AE48">
        <v>5.8145649915166485E-2</v>
      </c>
      <c r="AF48">
        <v>1.7323948139187544</v>
      </c>
      <c r="AG48">
        <v>7.9367231964139529E-2</v>
      </c>
      <c r="AH48" t="s">
        <v>493</v>
      </c>
    </row>
    <row r="49" spans="13:72" x14ac:dyDescent="0.25">
      <c r="M49" s="6" t="s">
        <v>76</v>
      </c>
      <c r="N49" t="s">
        <v>210</v>
      </c>
      <c r="P49">
        <v>1</v>
      </c>
      <c r="Q49">
        <v>6</v>
      </c>
      <c r="R49">
        <v>15</v>
      </c>
      <c r="S49">
        <v>23.357142857142858</v>
      </c>
      <c r="T49">
        <v>1.2277168361383699</v>
      </c>
      <c r="U49">
        <v>0.95426616084551408</v>
      </c>
      <c r="V49">
        <v>4.9275579208898454E-2</v>
      </c>
      <c r="W49" t="s">
        <v>475</v>
      </c>
      <c r="X49" s="6" t="s">
        <v>76</v>
      </c>
      <c r="Y49" t="s">
        <v>210</v>
      </c>
      <c r="AA49">
        <v>4</v>
      </c>
      <c r="AB49">
        <v>11</v>
      </c>
      <c r="AC49">
        <v>7</v>
      </c>
      <c r="AD49">
        <v>24.033333333333335</v>
      </c>
      <c r="AE49">
        <v>3.2203059435976532E-2</v>
      </c>
      <c r="AF49">
        <v>1.2212722881092761</v>
      </c>
      <c r="AG49">
        <v>7.000471086800146E-2</v>
      </c>
      <c r="AH49" t="s">
        <v>493</v>
      </c>
      <c r="BO49" s="6" t="s">
        <v>474</v>
      </c>
      <c r="BP49" t="s">
        <v>562</v>
      </c>
      <c r="BR49">
        <v>3</v>
      </c>
      <c r="BS49">
        <v>5</v>
      </c>
      <c r="BT49">
        <v>1</v>
      </c>
    </row>
    <row r="50" spans="13:72" x14ac:dyDescent="0.25">
      <c r="M50" s="6" t="s">
        <v>76</v>
      </c>
      <c r="N50" t="s">
        <v>562</v>
      </c>
      <c r="P50">
        <v>5</v>
      </c>
      <c r="Q50">
        <v>3</v>
      </c>
      <c r="R50">
        <v>3</v>
      </c>
      <c r="S50">
        <v>23.5625</v>
      </c>
      <c r="T50">
        <v>0.18619336387207788</v>
      </c>
      <c r="U50">
        <v>1.5855365085521633</v>
      </c>
      <c r="V50">
        <v>0.17650702713485439</v>
      </c>
      <c r="W50" t="s">
        <v>475</v>
      </c>
      <c r="X50" s="6" t="s">
        <v>76</v>
      </c>
      <c r="Y50" t="s">
        <v>562</v>
      </c>
      <c r="AA50">
        <v>8</v>
      </c>
      <c r="AB50">
        <v>3</v>
      </c>
      <c r="AC50">
        <v>0</v>
      </c>
      <c r="AD50">
        <v>24</v>
      </c>
      <c r="AE50">
        <v>0</v>
      </c>
      <c r="AF50">
        <v>1.8578142346120636</v>
      </c>
      <c r="AG50">
        <v>0.13657902053463758</v>
      </c>
      <c r="AH50" t="s">
        <v>493</v>
      </c>
      <c r="BO50" s="6" t="s">
        <v>475</v>
      </c>
      <c r="BP50" t="s">
        <v>562</v>
      </c>
      <c r="BR50">
        <v>5</v>
      </c>
      <c r="BS50">
        <v>3</v>
      </c>
      <c r="BT50">
        <v>3</v>
      </c>
    </row>
    <row r="51" spans="13:72" x14ac:dyDescent="0.25">
      <c r="M51" s="6" t="s">
        <v>76</v>
      </c>
      <c r="N51" t="s">
        <v>631</v>
      </c>
      <c r="P51">
        <v>1</v>
      </c>
      <c r="Q51">
        <v>6</v>
      </c>
      <c r="R51">
        <v>1</v>
      </c>
      <c r="S51">
        <v>24</v>
      </c>
      <c r="T51">
        <v>0.36421567954234174</v>
      </c>
      <c r="U51">
        <v>1.2111764529227214</v>
      </c>
      <c r="V51">
        <v>6.3136465329281244E-2</v>
      </c>
      <c r="W51" t="s">
        <v>475</v>
      </c>
      <c r="X51" s="6" t="s">
        <v>76</v>
      </c>
      <c r="Y51" t="s">
        <v>631</v>
      </c>
      <c r="AA51">
        <v>4</v>
      </c>
      <c r="AB51">
        <v>4</v>
      </c>
      <c r="AC51">
        <v>0</v>
      </c>
      <c r="AD51">
        <v>24</v>
      </c>
      <c r="AE51">
        <v>0</v>
      </c>
      <c r="AF51">
        <v>1.4828188602442334</v>
      </c>
      <c r="AG51">
        <v>0.12138716903013415</v>
      </c>
      <c r="AH51" t="s">
        <v>493</v>
      </c>
    </row>
    <row r="52" spans="13:72" x14ac:dyDescent="0.25">
      <c r="M52" s="6" t="s">
        <v>76</v>
      </c>
      <c r="N52" t="s">
        <v>696</v>
      </c>
      <c r="P52">
        <v>0</v>
      </c>
      <c r="Q52">
        <v>9</v>
      </c>
      <c r="R52">
        <v>8</v>
      </c>
      <c r="S52">
        <v>22.833333333333332</v>
      </c>
      <c r="T52">
        <v>0.57735026918962573</v>
      </c>
      <c r="U52">
        <v>1.0436963484497495</v>
      </c>
      <c r="V52">
        <v>4.4206813678750373E-2</v>
      </c>
      <c r="W52" t="s">
        <v>475</v>
      </c>
      <c r="X52" s="6" t="s">
        <v>76</v>
      </c>
      <c r="Y52" t="s">
        <v>696</v>
      </c>
      <c r="AA52">
        <v>8</v>
      </c>
      <c r="AB52">
        <v>8</v>
      </c>
      <c r="AC52">
        <v>1</v>
      </c>
      <c r="AD52">
        <v>24.0625</v>
      </c>
      <c r="AE52">
        <v>7.6546554461974309E-2</v>
      </c>
      <c r="AF52">
        <v>1.4366527379687453</v>
      </c>
      <c r="AG52">
        <v>7.4589699343437704E-2</v>
      </c>
      <c r="AH52" t="s">
        <v>493</v>
      </c>
    </row>
    <row r="53" spans="13:72" x14ac:dyDescent="0.25">
      <c r="M53" s="6" t="s">
        <v>76</v>
      </c>
      <c r="N53" t="s">
        <v>1141</v>
      </c>
      <c r="P53">
        <v>15</v>
      </c>
      <c r="Q53">
        <v>4</v>
      </c>
      <c r="R53">
        <v>2</v>
      </c>
      <c r="S53">
        <v>23.657894736842106</v>
      </c>
      <c r="T53">
        <v>9.8834142797292385E-2</v>
      </c>
      <c r="U53">
        <v>1.8636177818668229</v>
      </c>
      <c r="V53">
        <v>0.12496782566105953</v>
      </c>
      <c r="W53" t="s">
        <v>475</v>
      </c>
      <c r="X53" s="6" t="s">
        <v>76</v>
      </c>
      <c r="Y53" t="s">
        <v>1141</v>
      </c>
      <c r="AA53">
        <v>14</v>
      </c>
      <c r="AB53">
        <v>6</v>
      </c>
      <c r="AC53">
        <v>1</v>
      </c>
      <c r="AD53">
        <v>24.024999999999999</v>
      </c>
      <c r="AE53">
        <v>4.2938910093294161E-2</v>
      </c>
      <c r="AF53">
        <v>1.6789311293819682</v>
      </c>
      <c r="AG53">
        <v>8.3389618007255209E-2</v>
      </c>
      <c r="AH53" t="s">
        <v>493</v>
      </c>
    </row>
    <row r="54" spans="13:72" x14ac:dyDescent="0.25">
      <c r="M54" s="6" t="s">
        <v>77</v>
      </c>
      <c r="N54" t="s">
        <v>470</v>
      </c>
      <c r="P54">
        <v>0</v>
      </c>
      <c r="Q54">
        <v>6</v>
      </c>
      <c r="R54">
        <v>7</v>
      </c>
      <c r="S54">
        <v>23.583333333333332</v>
      </c>
      <c r="T54">
        <v>0.24767436805731957</v>
      </c>
      <c r="U54">
        <v>0.99901762062490596</v>
      </c>
      <c r="V54">
        <v>5.5086250107079696E-2</v>
      </c>
      <c r="W54" t="s">
        <v>475</v>
      </c>
      <c r="X54" s="6" t="s">
        <v>77</v>
      </c>
      <c r="Y54" t="s">
        <v>470</v>
      </c>
      <c r="AA54">
        <v>3</v>
      </c>
      <c r="AB54">
        <v>8</v>
      </c>
      <c r="AC54">
        <v>2</v>
      </c>
      <c r="AD54">
        <v>24.181818181818183</v>
      </c>
      <c r="AE54">
        <v>0.13287549744473989</v>
      </c>
      <c r="AF54">
        <v>1.2768039786895982</v>
      </c>
      <c r="AG54">
        <v>0.10130690429927347</v>
      </c>
      <c r="AH54" t="s">
        <v>493</v>
      </c>
      <c r="BO54" s="6" t="s">
        <v>474</v>
      </c>
      <c r="BP54" t="s">
        <v>1141</v>
      </c>
      <c r="BR54">
        <v>14</v>
      </c>
      <c r="BS54">
        <v>5</v>
      </c>
      <c r="BT54">
        <v>3</v>
      </c>
    </row>
    <row r="55" spans="13:72" x14ac:dyDescent="0.25">
      <c r="M55" s="6" t="s">
        <v>77</v>
      </c>
      <c r="N55" t="s">
        <v>405</v>
      </c>
      <c r="P55">
        <v>1</v>
      </c>
      <c r="Q55">
        <v>9</v>
      </c>
      <c r="R55">
        <v>4</v>
      </c>
      <c r="S55">
        <v>24.05</v>
      </c>
      <c r="T55">
        <v>0.14916433890176298</v>
      </c>
      <c r="U55">
        <v>1.155075760728502</v>
      </c>
      <c r="V55">
        <v>6.5852688339975249E-2</v>
      </c>
      <c r="W55" t="s">
        <v>475</v>
      </c>
      <c r="X55" s="6" t="s">
        <v>77</v>
      </c>
      <c r="Y55" t="s">
        <v>405</v>
      </c>
      <c r="AA55">
        <v>2</v>
      </c>
      <c r="AB55">
        <v>11</v>
      </c>
      <c r="AC55">
        <v>1</v>
      </c>
      <c r="AD55">
        <v>24.115384615384617</v>
      </c>
      <c r="AE55">
        <v>7.9826849486580143E-2</v>
      </c>
      <c r="AF55">
        <v>1.2574315007978989</v>
      </c>
      <c r="AG55">
        <v>6.0535110091773169E-2</v>
      </c>
      <c r="AH55" t="s">
        <v>493</v>
      </c>
      <c r="BO55" s="6" t="s">
        <v>475</v>
      </c>
      <c r="BP55" t="s">
        <v>1141</v>
      </c>
      <c r="BR55">
        <v>15</v>
      </c>
      <c r="BS55">
        <v>4</v>
      </c>
      <c r="BT55">
        <v>2</v>
      </c>
    </row>
    <row r="56" spans="13:72" x14ac:dyDescent="0.25">
      <c r="M56" s="6" t="s">
        <v>77</v>
      </c>
      <c r="N56" t="s">
        <v>491</v>
      </c>
      <c r="P56">
        <v>0</v>
      </c>
      <c r="Q56">
        <v>1</v>
      </c>
      <c r="R56">
        <v>10</v>
      </c>
      <c r="S56" t="s">
        <v>1149</v>
      </c>
      <c r="T56" t="s">
        <v>1149</v>
      </c>
      <c r="U56">
        <v>0.82331049066839657</v>
      </c>
      <c r="V56">
        <v>4.1144787061802433E-2</v>
      </c>
      <c r="W56" t="s">
        <v>475</v>
      </c>
      <c r="X56" s="6" t="s">
        <v>77</v>
      </c>
      <c r="Y56" t="s">
        <v>491</v>
      </c>
      <c r="AA56">
        <v>4</v>
      </c>
      <c r="AB56">
        <v>6</v>
      </c>
      <c r="AC56">
        <v>1</v>
      </c>
      <c r="AD56">
        <v>23.5</v>
      </c>
      <c r="AE56">
        <v>0.18708286933869706</v>
      </c>
      <c r="AF56">
        <v>1.3345914579227658</v>
      </c>
      <c r="AG56">
        <v>8.9955583922632018E-2</v>
      </c>
      <c r="AH56" t="s">
        <v>493</v>
      </c>
    </row>
    <row r="57" spans="13:72" x14ac:dyDescent="0.25">
      <c r="M57" s="6" t="s">
        <v>77</v>
      </c>
      <c r="N57" t="s">
        <v>340</v>
      </c>
      <c r="P57">
        <v>12</v>
      </c>
      <c r="Q57">
        <v>2</v>
      </c>
      <c r="R57">
        <v>1</v>
      </c>
      <c r="S57">
        <v>24</v>
      </c>
      <c r="T57">
        <v>0.1336306209562122</v>
      </c>
      <c r="U57">
        <v>1.7906520072370633</v>
      </c>
      <c r="V57">
        <v>0.12708300172242354</v>
      </c>
      <c r="W57" t="s">
        <v>475</v>
      </c>
      <c r="X57" s="6" t="s">
        <v>77</v>
      </c>
      <c r="Y57" t="s">
        <v>340</v>
      </c>
      <c r="AA57">
        <v>15</v>
      </c>
      <c r="AB57">
        <v>0</v>
      </c>
      <c r="AC57">
        <v>0</v>
      </c>
      <c r="AD57">
        <v>24</v>
      </c>
      <c r="AE57">
        <v>0</v>
      </c>
      <c r="AF57">
        <v>2.288747173224785</v>
      </c>
      <c r="AG57">
        <v>6.2775117658315477E-2</v>
      </c>
      <c r="AH57" t="s">
        <v>493</v>
      </c>
    </row>
    <row r="58" spans="13:72" x14ac:dyDescent="0.25">
      <c r="M58" s="6" t="s">
        <v>77</v>
      </c>
      <c r="N58" t="s">
        <v>275</v>
      </c>
      <c r="P58">
        <v>7</v>
      </c>
      <c r="Q58">
        <v>6</v>
      </c>
      <c r="R58">
        <v>1</v>
      </c>
      <c r="S58">
        <v>24.115384615384617</v>
      </c>
      <c r="T58">
        <v>7.9826849486580143E-2</v>
      </c>
      <c r="U58">
        <v>1.5733775251450288</v>
      </c>
      <c r="V58">
        <v>0.11225732755409001</v>
      </c>
      <c r="W58" t="s">
        <v>475</v>
      </c>
      <c r="X58" s="6" t="s">
        <v>77</v>
      </c>
      <c r="Y58" t="s">
        <v>275</v>
      </c>
      <c r="AA58">
        <v>12</v>
      </c>
      <c r="AB58">
        <v>2</v>
      </c>
      <c r="AC58">
        <v>0</v>
      </c>
      <c r="AD58">
        <v>24</v>
      </c>
      <c r="AE58">
        <v>0</v>
      </c>
      <c r="AF58">
        <v>1.8393487109905018</v>
      </c>
      <c r="AG58">
        <v>7.650794793460533E-2</v>
      </c>
      <c r="AH58" t="s">
        <v>493</v>
      </c>
    </row>
    <row r="59" spans="13:72" x14ac:dyDescent="0.25">
      <c r="M59" s="6" t="s">
        <v>77</v>
      </c>
      <c r="N59" t="s">
        <v>210</v>
      </c>
      <c r="P59">
        <v>0</v>
      </c>
      <c r="Q59">
        <v>0</v>
      </c>
      <c r="R59">
        <v>22</v>
      </c>
      <c r="S59" t="s">
        <v>1149</v>
      </c>
      <c r="T59" t="s">
        <v>1149</v>
      </c>
      <c r="U59">
        <v>0.74543392068877745</v>
      </c>
      <c r="V59">
        <v>4.280547321505046E-2</v>
      </c>
      <c r="W59" t="s">
        <v>475</v>
      </c>
      <c r="X59" s="6" t="s">
        <v>77</v>
      </c>
      <c r="Y59" t="s">
        <v>210</v>
      </c>
      <c r="AA59">
        <v>14</v>
      </c>
      <c r="AB59">
        <v>7</v>
      </c>
      <c r="AC59">
        <v>1</v>
      </c>
      <c r="AD59">
        <v>23.904761904761905</v>
      </c>
      <c r="AE59">
        <v>9.8854250456858569E-2</v>
      </c>
      <c r="AF59">
        <v>1.5684058977960662</v>
      </c>
      <c r="AG59">
        <v>8.0281067739509507E-2</v>
      </c>
      <c r="AH59" t="s">
        <v>493</v>
      </c>
    </row>
    <row r="60" spans="13:72" x14ac:dyDescent="0.25">
      <c r="M60" s="6" t="s">
        <v>77</v>
      </c>
      <c r="N60" t="s">
        <v>562</v>
      </c>
      <c r="P60">
        <v>6</v>
      </c>
      <c r="Q60">
        <v>3</v>
      </c>
      <c r="R60">
        <v>1</v>
      </c>
      <c r="S60">
        <v>24.055555555555557</v>
      </c>
      <c r="T60">
        <v>0.14581496062984836</v>
      </c>
      <c r="U60">
        <v>1.7353760619707042</v>
      </c>
      <c r="V60">
        <v>0.18070567829661352</v>
      </c>
      <c r="W60" t="s">
        <v>475</v>
      </c>
      <c r="X60" s="6" t="s">
        <v>77</v>
      </c>
      <c r="Y60" t="s">
        <v>562</v>
      </c>
      <c r="AA60">
        <v>8</v>
      </c>
      <c r="AB60">
        <v>1</v>
      </c>
      <c r="AC60">
        <v>1</v>
      </c>
      <c r="AD60">
        <v>24</v>
      </c>
      <c r="AE60">
        <v>0</v>
      </c>
      <c r="AF60">
        <v>2.0153602406458746</v>
      </c>
      <c r="AG60">
        <v>0.1513766136943325</v>
      </c>
      <c r="AH60" t="s">
        <v>493</v>
      </c>
    </row>
    <row r="61" spans="13:72" x14ac:dyDescent="0.25">
      <c r="M61" s="6" t="s">
        <v>77</v>
      </c>
      <c r="N61" t="s">
        <v>631</v>
      </c>
      <c r="P61">
        <v>3</v>
      </c>
      <c r="Q61">
        <v>5</v>
      </c>
      <c r="R61">
        <v>4</v>
      </c>
      <c r="S61">
        <v>25.25</v>
      </c>
      <c r="T61">
        <v>0.94372930440884362</v>
      </c>
      <c r="U61">
        <v>1.2564882721038766</v>
      </c>
      <c r="V61">
        <v>0.11128794245399819</v>
      </c>
      <c r="W61" t="s">
        <v>475</v>
      </c>
      <c r="X61" s="6" t="s">
        <v>77</v>
      </c>
      <c r="Y61" t="s">
        <v>631</v>
      </c>
      <c r="AA61">
        <v>6</v>
      </c>
      <c r="AB61">
        <v>5</v>
      </c>
      <c r="AC61">
        <v>1</v>
      </c>
      <c r="AD61">
        <v>23.954545454545453</v>
      </c>
      <c r="AE61">
        <v>7.7527533220221989E-2</v>
      </c>
      <c r="AF61">
        <v>1.4934668974692551</v>
      </c>
      <c r="AG61">
        <v>0.10670927516156255</v>
      </c>
      <c r="AH61" t="s">
        <v>493</v>
      </c>
      <c r="BO61" s="6"/>
    </row>
    <row r="62" spans="13:72" x14ac:dyDescent="0.25">
      <c r="M62" s="6" t="s">
        <v>77</v>
      </c>
      <c r="N62" t="s">
        <v>696</v>
      </c>
      <c r="P62">
        <v>2</v>
      </c>
      <c r="Q62">
        <v>13</v>
      </c>
      <c r="R62">
        <v>28</v>
      </c>
      <c r="S62">
        <v>23.466666666666665</v>
      </c>
      <c r="T62">
        <v>0.41757678380193797</v>
      </c>
      <c r="U62">
        <v>0.99217410788616067</v>
      </c>
      <c r="V62">
        <v>3.4692407734748451E-2</v>
      </c>
      <c r="W62" t="s">
        <v>475</v>
      </c>
      <c r="X62" s="6" t="s">
        <v>77</v>
      </c>
      <c r="Y62" t="s">
        <v>696</v>
      </c>
      <c r="AA62">
        <v>9</v>
      </c>
      <c r="AB62">
        <v>27</v>
      </c>
      <c r="AC62">
        <v>7</v>
      </c>
      <c r="AD62">
        <v>24.041666666666668</v>
      </c>
      <c r="AE62">
        <v>7.9482799599025003E-2</v>
      </c>
      <c r="AF62">
        <v>1.2473232687054914</v>
      </c>
      <c r="AG62">
        <v>4.2341487864948277E-2</v>
      </c>
      <c r="AH62" t="s">
        <v>493</v>
      </c>
      <c r="BO62" s="6"/>
    </row>
    <row r="63" spans="13:72" x14ac:dyDescent="0.25">
      <c r="M63" s="6" t="s">
        <v>77</v>
      </c>
      <c r="N63" t="s">
        <v>1141</v>
      </c>
      <c r="P63">
        <v>13</v>
      </c>
      <c r="Q63">
        <v>9</v>
      </c>
      <c r="R63">
        <v>2</v>
      </c>
      <c r="S63">
        <v>23.84090909090909</v>
      </c>
      <c r="T63">
        <v>0.11759629268856508</v>
      </c>
      <c r="U63">
        <v>1.5641071826294441</v>
      </c>
      <c r="V63">
        <v>9.6561786357329454E-2</v>
      </c>
      <c r="W63" t="s">
        <v>475</v>
      </c>
      <c r="X63" s="6" t="s">
        <v>77</v>
      </c>
      <c r="Y63" t="s">
        <v>1141</v>
      </c>
      <c r="AA63">
        <v>17</v>
      </c>
      <c r="AB63">
        <v>5</v>
      </c>
      <c r="AC63">
        <v>2</v>
      </c>
      <c r="AD63">
        <v>24.113636363636363</v>
      </c>
      <c r="AE63">
        <v>6.3732218244575131E-2</v>
      </c>
      <c r="AF63">
        <v>1.6551390048720647</v>
      </c>
      <c r="AG63">
        <v>8.0573805170596619E-2</v>
      </c>
      <c r="AH63" t="s">
        <v>493</v>
      </c>
      <c r="BO63" s="6"/>
    </row>
    <row r="64" spans="13:72" x14ac:dyDescent="0.25">
      <c r="AQ64" s="19"/>
      <c r="AR64" s="18" t="s">
        <v>1</v>
      </c>
      <c r="AS64" s="18" t="s">
        <v>702</v>
      </c>
      <c r="AT64" s="18" t="s">
        <v>1347</v>
      </c>
      <c r="AU64" s="18" t="s">
        <v>706</v>
      </c>
      <c r="AV64" s="18" t="s">
        <v>707</v>
      </c>
      <c r="AW64" s="18" t="s">
        <v>1411</v>
      </c>
      <c r="AX64" s="18" t="s">
        <v>1412</v>
      </c>
      <c r="AZ64" s="19"/>
      <c r="BA64" s="18" t="s">
        <v>1</v>
      </c>
      <c r="BB64" s="18" t="s">
        <v>702</v>
      </c>
      <c r="BC64" s="18" t="s">
        <v>1347</v>
      </c>
      <c r="BD64" s="18" t="s">
        <v>706</v>
      </c>
      <c r="BE64" s="18" t="s">
        <v>707</v>
      </c>
      <c r="BG64" s="19"/>
      <c r="BH64" s="18" t="s">
        <v>1</v>
      </c>
      <c r="BI64" s="18" t="s">
        <v>702</v>
      </c>
      <c r="BJ64" s="18" t="s">
        <v>1347</v>
      </c>
      <c r="BK64" s="18" t="s">
        <v>706</v>
      </c>
      <c r="BL64" s="18" t="s">
        <v>707</v>
      </c>
      <c r="BO64" s="6"/>
    </row>
    <row r="65" spans="3:72" x14ac:dyDescent="0.25">
      <c r="AQ65" s="20" t="s">
        <v>474</v>
      </c>
      <c r="AR65" s="19" t="s">
        <v>1422</v>
      </c>
      <c r="AS65" s="24">
        <v>12</v>
      </c>
      <c r="AT65" s="24" t="s">
        <v>1349</v>
      </c>
      <c r="AU65" s="24" t="s">
        <v>1348</v>
      </c>
      <c r="AV65" s="24" t="s">
        <v>721</v>
      </c>
      <c r="AW65" s="24" t="s">
        <v>1377</v>
      </c>
      <c r="AX65" s="24" t="s">
        <v>1384</v>
      </c>
      <c r="AZ65" s="20" t="s">
        <v>474</v>
      </c>
      <c r="BA65" s="19" t="s">
        <v>1422</v>
      </c>
      <c r="BB65" s="24">
        <v>12</v>
      </c>
      <c r="BC65" s="24" t="s">
        <v>1349</v>
      </c>
      <c r="BD65" s="24" t="s">
        <v>1348</v>
      </c>
      <c r="BE65" s="24" t="s">
        <v>721</v>
      </c>
      <c r="BG65" s="20" t="s">
        <v>474</v>
      </c>
      <c r="BH65" s="19" t="s">
        <v>1416</v>
      </c>
      <c r="BI65" s="24">
        <v>12</v>
      </c>
      <c r="BJ65" s="24" t="s">
        <v>1397</v>
      </c>
      <c r="BK65" s="24" t="s">
        <v>1299</v>
      </c>
      <c r="BL65" s="24" t="s">
        <v>722</v>
      </c>
      <c r="BO65" s="6" t="s">
        <v>493</v>
      </c>
      <c r="BP65" t="s">
        <v>631</v>
      </c>
      <c r="BR65">
        <v>4</v>
      </c>
      <c r="BS65">
        <v>4</v>
      </c>
      <c r="BT65">
        <v>0</v>
      </c>
    </row>
    <row r="66" spans="3:72" x14ac:dyDescent="0.25">
      <c r="AQ66" s="21"/>
      <c r="AR66" s="19" t="s">
        <v>1413</v>
      </c>
      <c r="AS66" s="24">
        <v>14</v>
      </c>
      <c r="AT66" s="24" t="s">
        <v>1350</v>
      </c>
      <c r="AU66" s="24" t="s">
        <v>1310</v>
      </c>
      <c r="AV66" s="24" t="s">
        <v>725</v>
      </c>
      <c r="AW66" s="24" t="s">
        <v>1389</v>
      </c>
      <c r="AX66" s="24" t="s">
        <v>1390</v>
      </c>
      <c r="AZ66" s="21"/>
      <c r="BA66" s="19" t="s">
        <v>1413</v>
      </c>
      <c r="BB66" s="24">
        <v>14</v>
      </c>
      <c r="BC66" s="24" t="s">
        <v>1350</v>
      </c>
      <c r="BD66" s="24" t="s">
        <v>1310</v>
      </c>
      <c r="BE66" s="24" t="s">
        <v>725</v>
      </c>
      <c r="BG66" s="21"/>
      <c r="BH66" s="19" t="s">
        <v>1417</v>
      </c>
      <c r="BI66" s="24">
        <v>28</v>
      </c>
      <c r="BJ66" s="24" t="s">
        <v>1401</v>
      </c>
      <c r="BK66" s="24" t="s">
        <v>1334</v>
      </c>
      <c r="BL66" s="24" t="s">
        <v>1341</v>
      </c>
      <c r="BO66" s="6"/>
    </row>
    <row r="67" spans="3:72" x14ac:dyDescent="0.25">
      <c r="AQ67" s="21"/>
      <c r="AR67" s="19" t="s">
        <v>1414</v>
      </c>
      <c r="AS67" s="24">
        <v>13</v>
      </c>
      <c r="AT67" s="24" t="s">
        <v>1351</v>
      </c>
      <c r="AU67" s="24" t="s">
        <v>1149</v>
      </c>
      <c r="AV67" s="24" t="s">
        <v>723</v>
      </c>
      <c r="AW67" s="24" t="s">
        <v>1378</v>
      </c>
      <c r="AX67" s="24" t="s">
        <v>1378</v>
      </c>
      <c r="AZ67" s="21"/>
      <c r="BA67" s="19" t="s">
        <v>1414</v>
      </c>
      <c r="BB67" s="24">
        <v>13</v>
      </c>
      <c r="BC67" s="24" t="s">
        <v>1351</v>
      </c>
      <c r="BD67" s="24" t="s">
        <v>1149</v>
      </c>
      <c r="BE67" s="24" t="s">
        <v>723</v>
      </c>
      <c r="BG67" s="21"/>
      <c r="BH67" s="19" t="s">
        <v>1421</v>
      </c>
      <c r="BI67" s="24">
        <v>22</v>
      </c>
      <c r="BJ67" s="24" t="s">
        <v>1353</v>
      </c>
      <c r="BK67" s="24" t="s">
        <v>1328</v>
      </c>
      <c r="BL67" s="24" t="s">
        <v>1157</v>
      </c>
      <c r="BO67" s="6" t="s">
        <v>492</v>
      </c>
      <c r="BP67" t="s">
        <v>562</v>
      </c>
      <c r="BR67">
        <v>8</v>
      </c>
      <c r="BS67">
        <v>1</v>
      </c>
      <c r="BT67">
        <v>0</v>
      </c>
    </row>
    <row r="68" spans="3:72" x14ac:dyDescent="0.25">
      <c r="AQ68" s="21"/>
      <c r="AR68" s="19" t="s">
        <v>1415</v>
      </c>
      <c r="AS68" s="24">
        <v>26</v>
      </c>
      <c r="AT68" s="24" t="s">
        <v>1352</v>
      </c>
      <c r="AU68" s="24" t="s">
        <v>1313</v>
      </c>
      <c r="AV68" s="24" t="s">
        <v>726</v>
      </c>
      <c r="AW68" s="24" t="s">
        <v>1378</v>
      </c>
      <c r="AX68" s="24" t="s">
        <v>1378</v>
      </c>
      <c r="AZ68" s="21"/>
      <c r="BA68" s="19" t="s">
        <v>1415</v>
      </c>
      <c r="BB68" s="24">
        <v>26</v>
      </c>
      <c r="BC68" s="24" t="s">
        <v>1352</v>
      </c>
      <c r="BD68" s="24" t="s">
        <v>1313</v>
      </c>
      <c r="BE68" s="24" t="s">
        <v>726</v>
      </c>
      <c r="BG68" s="20" t="s">
        <v>475</v>
      </c>
      <c r="BH68" s="19" t="s">
        <v>1416</v>
      </c>
      <c r="BI68" s="24">
        <v>14</v>
      </c>
      <c r="BJ68" s="24" t="s">
        <v>1398</v>
      </c>
      <c r="BK68" s="24" t="s">
        <v>1301</v>
      </c>
      <c r="BL68" s="24" t="s">
        <v>737</v>
      </c>
      <c r="BO68" s="6" t="s">
        <v>492</v>
      </c>
      <c r="BP68" t="s">
        <v>631</v>
      </c>
      <c r="BR68">
        <v>9</v>
      </c>
      <c r="BS68">
        <v>4</v>
      </c>
      <c r="BT68">
        <v>0</v>
      </c>
    </row>
    <row r="69" spans="3:72" x14ac:dyDescent="0.25">
      <c r="AQ69" s="23"/>
      <c r="AR69" s="19" t="s">
        <v>1416</v>
      </c>
      <c r="AS69" s="24">
        <v>12</v>
      </c>
      <c r="AT69" s="24" t="s">
        <v>1397</v>
      </c>
      <c r="AU69" s="24" t="s">
        <v>1299</v>
      </c>
      <c r="AV69" s="24" t="s">
        <v>722</v>
      </c>
      <c r="AW69" s="24" t="s">
        <v>1405</v>
      </c>
      <c r="AX69" s="24" t="s">
        <v>1405</v>
      </c>
      <c r="AZ69" s="21"/>
      <c r="BA69" s="19" t="s">
        <v>1421</v>
      </c>
      <c r="BB69" s="24">
        <v>22</v>
      </c>
      <c r="BC69" s="24" t="s">
        <v>1353</v>
      </c>
      <c r="BD69" s="24" t="s">
        <v>1328</v>
      </c>
      <c r="BE69" s="24" t="s">
        <v>1157</v>
      </c>
      <c r="BG69" s="23"/>
      <c r="BH69" s="19" t="s">
        <v>1417</v>
      </c>
      <c r="BI69" s="24">
        <v>17</v>
      </c>
      <c r="BJ69" s="24" t="s">
        <v>1402</v>
      </c>
      <c r="BK69" s="24" t="s">
        <v>1336</v>
      </c>
      <c r="BL69" s="24" t="s">
        <v>1341</v>
      </c>
      <c r="BO69" s="6"/>
    </row>
    <row r="70" spans="3:72" x14ac:dyDescent="0.25">
      <c r="AQ70" s="23"/>
      <c r="AR70" s="19" t="s">
        <v>1417</v>
      </c>
      <c r="AS70" s="24">
        <v>28</v>
      </c>
      <c r="AT70" s="24" t="s">
        <v>1401</v>
      </c>
      <c r="AU70" s="24" t="s">
        <v>1334</v>
      </c>
      <c r="AV70" s="24" t="s">
        <v>1341</v>
      </c>
      <c r="AW70" s="24" t="s">
        <v>1378</v>
      </c>
      <c r="AX70" s="24" t="s">
        <v>1378</v>
      </c>
      <c r="AZ70" s="20" t="s">
        <v>475</v>
      </c>
      <c r="BA70" s="19" t="s">
        <v>1422</v>
      </c>
      <c r="BB70" s="24">
        <v>10</v>
      </c>
      <c r="BC70" s="24" t="s">
        <v>1354</v>
      </c>
      <c r="BD70" s="24" t="s">
        <v>713</v>
      </c>
      <c r="BE70" s="24" t="s">
        <v>736</v>
      </c>
      <c r="BG70" s="23"/>
      <c r="BH70" s="19" t="s">
        <v>1421</v>
      </c>
      <c r="BI70" s="24">
        <v>21</v>
      </c>
      <c r="BJ70" s="24" t="s">
        <v>1357</v>
      </c>
      <c r="BK70" s="24" t="s">
        <v>1330</v>
      </c>
      <c r="BL70" s="24" t="s">
        <v>1159</v>
      </c>
    </row>
    <row r="71" spans="3:72" x14ac:dyDescent="0.25">
      <c r="AM71" t="s">
        <v>1163</v>
      </c>
      <c r="AN71" t="s">
        <v>1164</v>
      </c>
      <c r="AQ71" s="23"/>
      <c r="AR71" s="19" t="s">
        <v>1418</v>
      </c>
      <c r="AS71" s="24">
        <v>9</v>
      </c>
      <c r="AT71" s="24" t="s">
        <v>1368</v>
      </c>
      <c r="AU71" s="24" t="s">
        <v>1318</v>
      </c>
      <c r="AV71" s="24" t="s">
        <v>727</v>
      </c>
      <c r="AW71" s="24">
        <v>0.35610000000000003</v>
      </c>
      <c r="AX71" s="24">
        <v>0.1757</v>
      </c>
      <c r="AZ71" s="21"/>
      <c r="BA71" s="19" t="s">
        <v>1413</v>
      </c>
      <c r="BB71" s="24">
        <v>11</v>
      </c>
      <c r="BC71" s="24" t="s">
        <v>1355</v>
      </c>
      <c r="BD71" s="24" t="s">
        <v>1311</v>
      </c>
      <c r="BE71" s="24" t="s">
        <v>740</v>
      </c>
      <c r="BG71" s="20" t="s">
        <v>492</v>
      </c>
      <c r="BH71" s="19" t="s">
        <v>1416</v>
      </c>
      <c r="BI71" s="24">
        <v>12</v>
      </c>
      <c r="BJ71" s="24" t="s">
        <v>1399</v>
      </c>
      <c r="BK71" s="24" t="s">
        <v>716</v>
      </c>
      <c r="BL71" s="24" t="s">
        <v>753</v>
      </c>
      <c r="BO71" s="6"/>
    </row>
    <row r="72" spans="3:72" x14ac:dyDescent="0.25">
      <c r="AL72" s="6" t="s">
        <v>854</v>
      </c>
      <c r="AM72" s="6" t="s">
        <v>873</v>
      </c>
      <c r="AN72" s="6" t="s">
        <v>7</v>
      </c>
      <c r="AQ72" s="23"/>
      <c r="AR72" s="19" t="s">
        <v>1419</v>
      </c>
      <c r="AS72" s="24">
        <v>13</v>
      </c>
      <c r="AT72" s="24" t="s">
        <v>1371</v>
      </c>
      <c r="AU72" s="24" t="s">
        <v>1322</v>
      </c>
      <c r="AV72" s="24" t="s">
        <v>726</v>
      </c>
      <c r="AW72" s="24" t="s">
        <v>1385</v>
      </c>
      <c r="AX72" s="24" t="s">
        <v>1395</v>
      </c>
      <c r="AZ72" s="21"/>
      <c r="BA72" s="19" t="s">
        <v>1414</v>
      </c>
      <c r="BB72" s="24">
        <v>13</v>
      </c>
      <c r="BC72" s="24" t="s">
        <v>1351</v>
      </c>
      <c r="BD72" s="24" t="s">
        <v>1149</v>
      </c>
      <c r="BE72" s="24" t="s">
        <v>738</v>
      </c>
      <c r="BG72" s="23"/>
      <c r="BH72" s="19" t="s">
        <v>1417</v>
      </c>
      <c r="BI72" s="24">
        <v>28</v>
      </c>
      <c r="BJ72" s="24" t="s">
        <v>1403</v>
      </c>
      <c r="BK72" s="24" t="s">
        <v>715</v>
      </c>
      <c r="BL72" s="24" t="s">
        <v>1343</v>
      </c>
      <c r="BO72" s="6"/>
    </row>
    <row r="73" spans="3:72" x14ac:dyDescent="0.25">
      <c r="AL73" t="s">
        <v>855</v>
      </c>
      <c r="AM73" s="5" t="s">
        <v>878</v>
      </c>
      <c r="AN73" s="9">
        <v>0.18</v>
      </c>
      <c r="AQ73" s="23"/>
      <c r="AR73" s="19" t="s">
        <v>1420</v>
      </c>
      <c r="AS73" s="24">
        <v>14</v>
      </c>
      <c r="AT73" s="24" t="s">
        <v>1373</v>
      </c>
      <c r="AU73" s="24" t="s">
        <v>1307</v>
      </c>
      <c r="AV73" s="24" t="s">
        <v>724</v>
      </c>
      <c r="AW73" s="24">
        <v>0.57479999999999998</v>
      </c>
      <c r="AX73" s="24">
        <v>1</v>
      </c>
      <c r="AZ73" s="21"/>
      <c r="BA73" s="19" t="s">
        <v>1415</v>
      </c>
      <c r="BB73" s="24">
        <v>22</v>
      </c>
      <c r="BC73" s="24" t="s">
        <v>1356</v>
      </c>
      <c r="BD73" s="24" t="s">
        <v>1315</v>
      </c>
      <c r="BE73" s="24" t="s">
        <v>741</v>
      </c>
      <c r="BG73" s="23"/>
      <c r="BH73" s="19" t="s">
        <v>1421</v>
      </c>
      <c r="BI73" s="24">
        <v>22</v>
      </c>
      <c r="BJ73" s="24" t="s">
        <v>1362</v>
      </c>
      <c r="BK73" s="24" t="s">
        <v>1152</v>
      </c>
      <c r="BL73" s="24" t="s">
        <v>1156</v>
      </c>
      <c r="BO73" s="6" t="s">
        <v>493</v>
      </c>
      <c r="BP73" t="s">
        <v>562</v>
      </c>
      <c r="BR73">
        <v>8</v>
      </c>
      <c r="BS73">
        <v>3</v>
      </c>
      <c r="BT73">
        <v>0</v>
      </c>
    </row>
    <row r="74" spans="3:72" x14ac:dyDescent="0.25">
      <c r="R74" s="6"/>
      <c r="S74" s="6"/>
      <c r="T74" s="6"/>
      <c r="U74" s="6"/>
      <c r="V74" s="6"/>
      <c r="AL74" t="s">
        <v>856</v>
      </c>
      <c r="AM74" s="5">
        <v>1</v>
      </c>
      <c r="AN74" s="5">
        <v>0.97199999999999998</v>
      </c>
      <c r="AQ74" s="21"/>
      <c r="AR74" s="19" t="s">
        <v>1421</v>
      </c>
      <c r="AS74" s="24">
        <v>22</v>
      </c>
      <c r="AT74" s="24" t="s">
        <v>1353</v>
      </c>
      <c r="AU74" s="24" t="s">
        <v>1328</v>
      </c>
      <c r="AV74" s="24" t="s">
        <v>1157</v>
      </c>
      <c r="AW74" s="26" t="s">
        <v>1410</v>
      </c>
      <c r="AX74" s="26" t="s">
        <v>1410</v>
      </c>
      <c r="AZ74" s="21"/>
      <c r="BA74" s="19" t="s">
        <v>1421</v>
      </c>
      <c r="BB74" s="24">
        <v>21</v>
      </c>
      <c r="BC74" s="24" t="s">
        <v>1357</v>
      </c>
      <c r="BD74" s="24" t="s">
        <v>1330</v>
      </c>
      <c r="BE74" s="24" t="s">
        <v>1159</v>
      </c>
      <c r="BG74" s="20" t="s">
        <v>493</v>
      </c>
      <c r="BH74" s="19" t="s">
        <v>1416</v>
      </c>
      <c r="BI74" s="24">
        <v>14</v>
      </c>
      <c r="BJ74" s="24" t="s">
        <v>1400</v>
      </c>
      <c r="BK74" s="24" t="s">
        <v>1303</v>
      </c>
      <c r="BL74" s="24" t="s">
        <v>768</v>
      </c>
    </row>
    <row r="75" spans="3:72" x14ac:dyDescent="0.25">
      <c r="M75" s="6" t="s">
        <v>476</v>
      </c>
      <c r="O75" s="6" t="s">
        <v>1139</v>
      </c>
      <c r="Q75" s="6"/>
      <c r="AL75" t="s">
        <v>872</v>
      </c>
      <c r="AM75" s="10">
        <v>9.4E-2</v>
      </c>
      <c r="AN75" s="11" t="s">
        <v>876</v>
      </c>
      <c r="AQ75" s="20" t="s">
        <v>475</v>
      </c>
      <c r="AR75" s="19" t="s">
        <v>1422</v>
      </c>
      <c r="AS75" s="24">
        <v>10</v>
      </c>
      <c r="AT75" s="24" t="s">
        <v>1354</v>
      </c>
      <c r="AU75" s="24" t="s">
        <v>713</v>
      </c>
      <c r="AV75" s="24" t="s">
        <v>736</v>
      </c>
      <c r="AW75" s="24" t="s">
        <v>1379</v>
      </c>
      <c r="AX75" s="24" t="s">
        <v>1391</v>
      </c>
      <c r="AZ75" s="20" t="s">
        <v>492</v>
      </c>
      <c r="BA75" s="19" t="s">
        <v>1422</v>
      </c>
      <c r="BB75" s="24">
        <v>12</v>
      </c>
      <c r="BC75" s="24" t="s">
        <v>1358</v>
      </c>
      <c r="BD75" s="24" t="s">
        <v>715</v>
      </c>
      <c r="BE75" s="24" t="s">
        <v>752</v>
      </c>
      <c r="BG75" s="23"/>
      <c r="BH75" s="19" t="s">
        <v>1417</v>
      </c>
      <c r="BI75" s="24">
        <v>17</v>
      </c>
      <c r="BJ75" s="24" t="s">
        <v>1404</v>
      </c>
      <c r="BK75" s="24" t="s">
        <v>1339</v>
      </c>
      <c r="BL75" s="24" t="s">
        <v>1345</v>
      </c>
      <c r="BO75" s="6"/>
    </row>
    <row r="76" spans="3:72" x14ac:dyDescent="0.25">
      <c r="C76" s="6" t="s">
        <v>1</v>
      </c>
      <c r="D76" s="6" t="s">
        <v>702</v>
      </c>
      <c r="E76" s="6" t="s">
        <v>471</v>
      </c>
      <c r="F76" s="6" t="s">
        <v>472</v>
      </c>
      <c r="G76" s="6" t="s">
        <v>473</v>
      </c>
      <c r="H76" s="6" t="s">
        <v>703</v>
      </c>
      <c r="I76" s="6" t="s">
        <v>704</v>
      </c>
      <c r="J76" s="6" t="s">
        <v>705</v>
      </c>
      <c r="K76" s="6" t="s">
        <v>706</v>
      </c>
      <c r="L76" s="6" t="s">
        <v>707</v>
      </c>
      <c r="M76" s="6" t="s">
        <v>1138</v>
      </c>
      <c r="N76" s="6" t="s">
        <v>1140</v>
      </c>
      <c r="O76" s="6" t="s">
        <v>1138</v>
      </c>
      <c r="P76" s="6" t="s">
        <v>1140</v>
      </c>
      <c r="Q76" s="6"/>
      <c r="R76" s="6"/>
      <c r="S76" s="6"/>
      <c r="T76" s="6"/>
      <c r="V76" s="6"/>
      <c r="AL76" t="s">
        <v>871</v>
      </c>
      <c r="AM76" s="9">
        <v>0.45</v>
      </c>
      <c r="AN76" s="5">
        <v>0.33100000000000002</v>
      </c>
      <c r="AQ76" s="21"/>
      <c r="AR76" s="19" t="s">
        <v>1413</v>
      </c>
      <c r="AS76" s="24">
        <v>11</v>
      </c>
      <c r="AT76" s="24" t="s">
        <v>1355</v>
      </c>
      <c r="AU76" s="24" t="s">
        <v>1311</v>
      </c>
      <c r="AV76" s="24" t="s">
        <v>740</v>
      </c>
      <c r="AW76" s="24" t="s">
        <v>1380</v>
      </c>
      <c r="AX76" s="24">
        <v>0.1128</v>
      </c>
      <c r="AZ76" s="21"/>
      <c r="BA76" s="19" t="s">
        <v>1413</v>
      </c>
      <c r="BB76" s="24">
        <v>14</v>
      </c>
      <c r="BC76" s="24" t="s">
        <v>1359</v>
      </c>
      <c r="BD76" s="24" t="s">
        <v>715</v>
      </c>
      <c r="BE76" s="24" t="s">
        <v>756</v>
      </c>
      <c r="BG76" s="22"/>
      <c r="BH76" s="19" t="s">
        <v>1421</v>
      </c>
      <c r="BI76" s="24">
        <v>21</v>
      </c>
      <c r="BJ76" s="24" t="s">
        <v>1367</v>
      </c>
      <c r="BK76" s="24" t="s">
        <v>1332</v>
      </c>
      <c r="BL76" s="24" t="s">
        <v>1154</v>
      </c>
      <c r="BO76" s="6" t="s">
        <v>493</v>
      </c>
      <c r="BP76" t="s">
        <v>1141</v>
      </c>
      <c r="BR76">
        <v>14</v>
      </c>
      <c r="BS76">
        <v>6</v>
      </c>
      <c r="BT76">
        <v>1</v>
      </c>
    </row>
    <row r="77" spans="3:72" x14ac:dyDescent="0.25">
      <c r="C77" t="s">
        <v>783</v>
      </c>
      <c r="D77">
        <f>SUM(P22:R22)</f>
        <v>12</v>
      </c>
      <c r="E77">
        <v>0</v>
      </c>
      <c r="F77">
        <v>7</v>
      </c>
      <c r="G77">
        <v>5</v>
      </c>
      <c r="H77" s="8">
        <f>P22/D77*100</f>
        <v>0</v>
      </c>
      <c r="I77" s="8">
        <f>Q22/D77*100</f>
        <v>58.333333333333336</v>
      </c>
      <c r="J77" s="8">
        <f>R22/D77*100</f>
        <v>41.666666666666671</v>
      </c>
      <c r="K77" s="8" t="s">
        <v>1294</v>
      </c>
      <c r="L77" s="8" t="s">
        <v>721</v>
      </c>
      <c r="M77" s="12">
        <v>1.8E-3</v>
      </c>
      <c r="N77" t="s">
        <v>480</v>
      </c>
      <c r="O77">
        <v>3.7458646242489199E-4</v>
      </c>
      <c r="P77" t="s">
        <v>488</v>
      </c>
      <c r="X77" s="6"/>
      <c r="AL77" t="s">
        <v>870</v>
      </c>
      <c r="AM77" s="5">
        <v>1</v>
      </c>
      <c r="AN77" s="9">
        <v>0.92</v>
      </c>
      <c r="AQ77" s="21"/>
      <c r="AR77" s="19" t="s">
        <v>1414</v>
      </c>
      <c r="AS77" s="24">
        <v>13</v>
      </c>
      <c r="AT77" s="24" t="s">
        <v>1351</v>
      </c>
      <c r="AU77" s="24" t="s">
        <v>1149</v>
      </c>
      <c r="AV77" s="24" t="s">
        <v>738</v>
      </c>
      <c r="AW77" s="24" t="s">
        <v>1378</v>
      </c>
      <c r="AX77" s="24" t="s">
        <v>1378</v>
      </c>
      <c r="AZ77" s="21"/>
      <c r="BA77" s="19" t="s">
        <v>1414</v>
      </c>
      <c r="BB77" s="24">
        <v>13</v>
      </c>
      <c r="BC77" s="24" t="s">
        <v>1360</v>
      </c>
      <c r="BD77" s="24" t="s">
        <v>715</v>
      </c>
      <c r="BE77" s="24" t="s">
        <v>754</v>
      </c>
    </row>
    <row r="78" spans="3:72" x14ac:dyDescent="0.25">
      <c r="C78" t="s">
        <v>784</v>
      </c>
      <c r="D78">
        <f>SUM(P32:R32)</f>
        <v>8</v>
      </c>
      <c r="E78">
        <v>0</v>
      </c>
      <c r="F78">
        <v>4</v>
      </c>
      <c r="G78">
        <v>4</v>
      </c>
      <c r="H78" s="8">
        <f>P32/D78*100</f>
        <v>0</v>
      </c>
      <c r="I78" s="8">
        <f>Q32/D78*100</f>
        <v>50</v>
      </c>
      <c r="J78" s="8">
        <f>R32/D78*100</f>
        <v>50</v>
      </c>
      <c r="K78" s="8" t="s">
        <v>1295</v>
      </c>
      <c r="L78" s="8" t="s">
        <v>728</v>
      </c>
      <c r="M78" s="12">
        <v>1E-4</v>
      </c>
      <c r="N78" t="s">
        <v>488</v>
      </c>
      <c r="O78">
        <v>6.78412734291817E-4</v>
      </c>
      <c r="P78" t="s">
        <v>488</v>
      </c>
      <c r="X78" s="6"/>
      <c r="AL78" t="s">
        <v>869</v>
      </c>
      <c r="AM78" s="5">
        <v>1</v>
      </c>
      <c r="AN78" s="5">
        <v>0.46700000000000003</v>
      </c>
      <c r="AQ78" s="21"/>
      <c r="AR78" s="19" t="s">
        <v>1415</v>
      </c>
      <c r="AS78" s="24">
        <v>22</v>
      </c>
      <c r="AT78" s="24" t="s">
        <v>1356</v>
      </c>
      <c r="AU78" s="24" t="s">
        <v>1315</v>
      </c>
      <c r="AV78" s="24" t="s">
        <v>741</v>
      </c>
      <c r="AW78" s="24" t="s">
        <v>1378</v>
      </c>
      <c r="AX78" s="24" t="s">
        <v>1378</v>
      </c>
      <c r="AZ78" s="21"/>
      <c r="BA78" s="19" t="s">
        <v>1415</v>
      </c>
      <c r="BB78" s="24">
        <v>26</v>
      </c>
      <c r="BC78" s="24" t="s">
        <v>1361</v>
      </c>
      <c r="BD78" s="24" t="s">
        <v>717</v>
      </c>
      <c r="BE78" s="24" t="s">
        <v>757</v>
      </c>
    </row>
    <row r="79" spans="3:72" x14ac:dyDescent="0.25">
      <c r="C79" t="s">
        <v>785</v>
      </c>
      <c r="D79">
        <f>SUM(P44:R44)</f>
        <v>10</v>
      </c>
      <c r="E79">
        <v>1</v>
      </c>
      <c r="F79">
        <v>9</v>
      </c>
      <c r="G79">
        <v>0</v>
      </c>
      <c r="H79" s="8">
        <f>P44/D79*100</f>
        <v>10</v>
      </c>
      <c r="I79" s="8">
        <f>Q44/D79*100</f>
        <v>90</v>
      </c>
      <c r="J79" s="8">
        <f>R44/D79*100</f>
        <v>0</v>
      </c>
      <c r="K79" s="8" t="s">
        <v>713</v>
      </c>
      <c r="L79" s="8" t="s">
        <v>736</v>
      </c>
      <c r="M79" s="12">
        <v>3.0999999999999999E-3</v>
      </c>
      <c r="N79" t="s">
        <v>480</v>
      </c>
      <c r="O79">
        <v>5.0619851364639605E-4</v>
      </c>
      <c r="P79" t="s">
        <v>488</v>
      </c>
      <c r="X79" s="6"/>
      <c r="AL79" t="s">
        <v>867</v>
      </c>
      <c r="AM79" s="5">
        <v>0.68200000000000005</v>
      </c>
      <c r="AN79" s="5">
        <v>0.621</v>
      </c>
      <c r="AQ79" s="23"/>
      <c r="AR79" s="19" t="s">
        <v>1416</v>
      </c>
      <c r="AS79" s="24">
        <v>14</v>
      </c>
      <c r="AT79" s="24" t="s">
        <v>1398</v>
      </c>
      <c r="AU79" s="24" t="s">
        <v>1301</v>
      </c>
      <c r="AV79" s="24" t="s">
        <v>737</v>
      </c>
      <c r="AW79" s="24" t="s">
        <v>1406</v>
      </c>
      <c r="AX79" s="24" t="s">
        <v>1409</v>
      </c>
      <c r="AZ79" s="21"/>
      <c r="BA79" s="19" t="s">
        <v>1421</v>
      </c>
      <c r="BB79" s="24">
        <v>22</v>
      </c>
      <c r="BC79" s="24" t="s">
        <v>1362</v>
      </c>
      <c r="BD79" s="24" t="s">
        <v>1152</v>
      </c>
      <c r="BE79" s="24" t="s">
        <v>1156</v>
      </c>
      <c r="BG79" s="19"/>
      <c r="BH79" s="18" t="s">
        <v>1</v>
      </c>
      <c r="BI79" s="18" t="s">
        <v>702</v>
      </c>
      <c r="BJ79" s="18" t="s">
        <v>1347</v>
      </c>
      <c r="BK79" s="18" t="s">
        <v>706</v>
      </c>
      <c r="BL79" s="18" t="s">
        <v>707</v>
      </c>
      <c r="BM79" s="18" t="s">
        <v>1411</v>
      </c>
      <c r="BN79" s="18" t="s">
        <v>1412</v>
      </c>
      <c r="BO79" s="6"/>
    </row>
    <row r="80" spans="3:72" x14ac:dyDescent="0.25">
      <c r="C80" t="s">
        <v>786</v>
      </c>
      <c r="D80">
        <f>SUM(P54:R54)</f>
        <v>13</v>
      </c>
      <c r="E80">
        <v>0</v>
      </c>
      <c r="F80">
        <v>6</v>
      </c>
      <c r="G80">
        <v>7</v>
      </c>
      <c r="H80" s="8">
        <f>P54/D80*100</f>
        <v>0</v>
      </c>
      <c r="I80" s="8">
        <f>Q54/D80*100</f>
        <v>46.153846153846153</v>
      </c>
      <c r="J80" s="8">
        <f>R54/D80*100</f>
        <v>53.846153846153847</v>
      </c>
      <c r="K80" s="8" t="s">
        <v>1296</v>
      </c>
      <c r="L80" s="8" t="s">
        <v>744</v>
      </c>
      <c r="M80" s="12" t="s">
        <v>489</v>
      </c>
      <c r="N80" s="8" t="s">
        <v>490</v>
      </c>
      <c r="O80">
        <v>4.5180260321266602E-4</v>
      </c>
      <c r="P80" s="8" t="s">
        <v>488</v>
      </c>
      <c r="X80" s="6"/>
      <c r="AL80" t="s">
        <v>868</v>
      </c>
      <c r="AM80" s="5">
        <v>1</v>
      </c>
      <c r="AN80" s="5">
        <v>0.42699999999999999</v>
      </c>
      <c r="AQ80" s="23"/>
      <c r="AR80" s="19" t="s">
        <v>1417</v>
      </c>
      <c r="AS80" s="24">
        <v>17</v>
      </c>
      <c r="AT80" s="24" t="s">
        <v>1402</v>
      </c>
      <c r="AU80" s="24" t="s">
        <v>1336</v>
      </c>
      <c r="AV80" s="24" t="s">
        <v>1341</v>
      </c>
      <c r="AW80" s="24" t="s">
        <v>1378</v>
      </c>
      <c r="AX80" s="24" t="s">
        <v>1378</v>
      </c>
      <c r="AZ80" s="20" t="s">
        <v>493</v>
      </c>
      <c r="BA80" s="19" t="s">
        <v>1422</v>
      </c>
      <c r="BB80" s="24">
        <v>10</v>
      </c>
      <c r="BC80" s="24" t="s">
        <v>1363</v>
      </c>
      <c r="BD80" s="24" t="s">
        <v>1297</v>
      </c>
      <c r="BE80" s="24" t="s">
        <v>767</v>
      </c>
      <c r="BG80" s="20" t="s">
        <v>474</v>
      </c>
      <c r="BH80" s="19" t="s">
        <v>1418</v>
      </c>
      <c r="BI80" s="24">
        <v>9</v>
      </c>
      <c r="BJ80" s="24" t="s">
        <v>1368</v>
      </c>
      <c r="BK80" s="24" t="s">
        <v>1318</v>
      </c>
      <c r="BL80" s="24" t="s">
        <v>727</v>
      </c>
      <c r="BM80" s="24">
        <v>0.35610000000000003</v>
      </c>
      <c r="BN80" s="24">
        <v>0.1757</v>
      </c>
      <c r="BO80" s="6" t="s">
        <v>492</v>
      </c>
      <c r="BP80" t="s">
        <v>1141</v>
      </c>
      <c r="BR80">
        <v>19</v>
      </c>
      <c r="BS80">
        <v>3</v>
      </c>
      <c r="BT80">
        <v>0</v>
      </c>
    </row>
    <row r="81" spans="3:72" x14ac:dyDescent="0.25">
      <c r="C81" t="s">
        <v>787</v>
      </c>
      <c r="D81">
        <f>SUM(AA22:AC22)</f>
        <v>12</v>
      </c>
      <c r="E81">
        <v>6</v>
      </c>
      <c r="F81">
        <v>6</v>
      </c>
      <c r="G81">
        <v>0</v>
      </c>
      <c r="H81" s="8">
        <f>AA22/D81*100</f>
        <v>50</v>
      </c>
      <c r="I81" s="8">
        <f>AB22/D81*100</f>
        <v>50</v>
      </c>
      <c r="J81" s="8">
        <f>AC22/D81*100</f>
        <v>0</v>
      </c>
      <c r="K81" s="8" t="s">
        <v>715</v>
      </c>
      <c r="L81" s="8" t="s">
        <v>752</v>
      </c>
      <c r="M81" s="12">
        <v>8.5000000000000006E-3</v>
      </c>
      <c r="N81" t="s">
        <v>480</v>
      </c>
      <c r="O81">
        <v>4.0312514155999499E-2</v>
      </c>
      <c r="P81" t="s">
        <v>496</v>
      </c>
      <c r="X81" s="6"/>
      <c r="AL81" t="s">
        <v>857</v>
      </c>
      <c r="AM81" s="9">
        <v>0.82</v>
      </c>
      <c r="AN81" s="5">
        <v>0.57199999999999995</v>
      </c>
      <c r="AQ81" s="23"/>
      <c r="AR81" s="19" t="s">
        <v>1418</v>
      </c>
      <c r="AS81" s="24">
        <v>11</v>
      </c>
      <c r="AT81" s="24" t="s">
        <v>1369</v>
      </c>
      <c r="AU81" s="24" t="s">
        <v>1320</v>
      </c>
      <c r="AV81" s="24" t="s">
        <v>742</v>
      </c>
      <c r="AW81" s="24">
        <v>0.25440000000000002</v>
      </c>
      <c r="AX81" s="24">
        <v>0.33150000000000002</v>
      </c>
      <c r="AZ81" s="21"/>
      <c r="BA81" s="19" t="s">
        <v>1413</v>
      </c>
      <c r="BB81" s="24">
        <v>11</v>
      </c>
      <c r="BC81" s="24" t="s">
        <v>1364</v>
      </c>
      <c r="BD81" s="24" t="s">
        <v>720</v>
      </c>
      <c r="BE81" s="24" t="s">
        <v>771</v>
      </c>
      <c r="BG81" s="21"/>
      <c r="BH81" s="19" t="s">
        <v>1419</v>
      </c>
      <c r="BI81" s="24">
        <v>13</v>
      </c>
      <c r="BJ81" s="24" t="s">
        <v>1371</v>
      </c>
      <c r="BK81" s="24" t="s">
        <v>1322</v>
      </c>
      <c r="BL81" s="24" t="s">
        <v>726</v>
      </c>
      <c r="BM81" s="24" t="s">
        <v>1385</v>
      </c>
      <c r="BN81" s="24" t="s">
        <v>1395</v>
      </c>
    </row>
    <row r="82" spans="3:72" x14ac:dyDescent="0.25">
      <c r="C82" t="s">
        <v>788</v>
      </c>
      <c r="D82">
        <f>SUM(AA32:AC32)</f>
        <v>8</v>
      </c>
      <c r="E82">
        <v>2</v>
      </c>
      <c r="F82">
        <v>6</v>
      </c>
      <c r="G82">
        <v>0</v>
      </c>
      <c r="H82" s="8">
        <f>AA32/D82*100</f>
        <v>25</v>
      </c>
      <c r="I82" s="8">
        <f>AB32/D82*100</f>
        <v>75</v>
      </c>
      <c r="J82" s="8">
        <f>AC32/D82*100</f>
        <v>0</v>
      </c>
      <c r="K82" s="8" t="s">
        <v>718</v>
      </c>
      <c r="L82" s="8" t="s">
        <v>760</v>
      </c>
      <c r="M82" s="12">
        <v>2.8999999999999998E-3</v>
      </c>
      <c r="N82" t="s">
        <v>480</v>
      </c>
      <c r="O82" s="13">
        <v>1.07276058365504E-2</v>
      </c>
      <c r="P82" t="s">
        <v>496</v>
      </c>
      <c r="X82" s="6"/>
      <c r="AL82" t="s">
        <v>858</v>
      </c>
      <c r="AM82" s="5">
        <v>0.56599999999999995</v>
      </c>
      <c r="AN82" s="5">
        <v>0.377</v>
      </c>
      <c r="AQ82" s="23"/>
      <c r="AR82" s="19" t="s">
        <v>1419</v>
      </c>
      <c r="AS82" s="24">
        <v>8</v>
      </c>
      <c r="AT82" s="24" t="s">
        <v>1372</v>
      </c>
      <c r="AU82" s="24" t="s">
        <v>1324</v>
      </c>
      <c r="AV82" s="24" t="s">
        <v>743</v>
      </c>
      <c r="AW82" s="24" t="s">
        <v>1386</v>
      </c>
      <c r="AX82" s="24" t="s">
        <v>1396</v>
      </c>
      <c r="AZ82" s="21"/>
      <c r="BA82" s="19" t="s">
        <v>1414</v>
      </c>
      <c r="BB82" s="24">
        <v>13</v>
      </c>
      <c r="BC82" s="24" t="s">
        <v>1365</v>
      </c>
      <c r="BD82" s="24" t="s">
        <v>715</v>
      </c>
      <c r="BE82" s="24" t="s">
        <v>769</v>
      </c>
      <c r="BG82" s="21"/>
      <c r="BH82" s="19" t="s">
        <v>1421</v>
      </c>
      <c r="BI82" s="24">
        <v>22</v>
      </c>
      <c r="BJ82" s="24" t="s">
        <v>1353</v>
      </c>
      <c r="BK82" s="24" t="s">
        <v>1328</v>
      </c>
      <c r="BL82" s="24" t="s">
        <v>1157</v>
      </c>
      <c r="BM82" s="26" t="s">
        <v>1410</v>
      </c>
      <c r="BN82" s="26" t="s">
        <v>1410</v>
      </c>
      <c r="BP82" s="6"/>
      <c r="BQ82" s="6"/>
      <c r="BR82" s="6"/>
      <c r="BS82" s="6"/>
      <c r="BT82" s="6"/>
    </row>
    <row r="83" spans="3:72" x14ac:dyDescent="0.25">
      <c r="C83" t="s">
        <v>789</v>
      </c>
      <c r="D83">
        <f>SUM(AA44:AC44)</f>
        <v>10</v>
      </c>
      <c r="E83">
        <v>1</v>
      </c>
      <c r="F83">
        <v>6</v>
      </c>
      <c r="G83">
        <v>3</v>
      </c>
      <c r="H83" s="8">
        <f>AA44/D83*100</f>
        <v>10</v>
      </c>
      <c r="I83" s="8">
        <f>AB44/D83*100</f>
        <v>60</v>
      </c>
      <c r="J83" s="8">
        <f>AC44/D83*100</f>
        <v>30</v>
      </c>
      <c r="K83" s="8" t="s">
        <v>1297</v>
      </c>
      <c r="L83" s="8" t="s">
        <v>767</v>
      </c>
      <c r="M83" s="12">
        <v>5.9999999999999995E-4</v>
      </c>
      <c r="N83" t="s">
        <v>488</v>
      </c>
      <c r="O83" s="13">
        <v>7.68151904196775E-3</v>
      </c>
      <c r="P83" t="s">
        <v>480</v>
      </c>
      <c r="X83" s="6"/>
      <c r="AL83" t="s">
        <v>865</v>
      </c>
      <c r="AM83" s="5">
        <v>0.36799999999999999</v>
      </c>
      <c r="AN83" s="5">
        <v>0.36099999999999999</v>
      </c>
      <c r="AQ83" s="23"/>
      <c r="AR83" s="19" t="s">
        <v>1420</v>
      </c>
      <c r="AS83" s="24">
        <v>15</v>
      </c>
      <c r="AT83" s="24" t="s">
        <v>1374</v>
      </c>
      <c r="AU83" s="24" t="s">
        <v>714</v>
      </c>
      <c r="AV83" s="24" t="s">
        <v>739</v>
      </c>
      <c r="AW83" s="24">
        <v>0.40889999999999999</v>
      </c>
      <c r="AX83" s="24">
        <v>0.44579999999999997</v>
      </c>
      <c r="AZ83" s="21"/>
      <c r="BA83" s="19" t="s">
        <v>1415</v>
      </c>
      <c r="BB83" s="24">
        <v>22</v>
      </c>
      <c r="BC83" s="24" t="s">
        <v>1366</v>
      </c>
      <c r="BD83" s="24" t="s">
        <v>1316</v>
      </c>
      <c r="BE83" s="24" t="s">
        <v>772</v>
      </c>
      <c r="BG83" s="20" t="s">
        <v>475</v>
      </c>
      <c r="BH83" s="19" t="s">
        <v>1418</v>
      </c>
      <c r="BI83" s="24">
        <v>11</v>
      </c>
      <c r="BJ83" s="24" t="s">
        <v>1369</v>
      </c>
      <c r="BK83" s="24" t="s">
        <v>1320</v>
      </c>
      <c r="BL83" s="24" t="s">
        <v>742</v>
      </c>
      <c r="BM83" s="24">
        <v>0.25440000000000002</v>
      </c>
      <c r="BN83" s="24">
        <v>0.33150000000000002</v>
      </c>
      <c r="BO83" s="6"/>
    </row>
    <row r="84" spans="3:72" x14ac:dyDescent="0.25">
      <c r="C84" t="s">
        <v>790</v>
      </c>
      <c r="D84">
        <f>SUM(AA54:AC54)</f>
        <v>13</v>
      </c>
      <c r="E84">
        <v>3</v>
      </c>
      <c r="F84">
        <v>8</v>
      </c>
      <c r="G84">
        <v>2</v>
      </c>
      <c r="H84" s="8">
        <f>AA54/D84*100</f>
        <v>23.076923076923077</v>
      </c>
      <c r="I84" s="8">
        <f>AB54/D84*100</f>
        <v>61.53846153846154</v>
      </c>
      <c r="J84" s="8">
        <f>AC54/D84*100</f>
        <v>15.384615384615385</v>
      </c>
      <c r="K84" s="8" t="s">
        <v>1298</v>
      </c>
      <c r="L84" s="8" t="s">
        <v>775</v>
      </c>
      <c r="M84" s="12">
        <v>6.7000000000000002E-3</v>
      </c>
      <c r="N84" t="s">
        <v>480</v>
      </c>
      <c r="O84" s="13">
        <v>1.7862270342803899E-2</v>
      </c>
      <c r="P84" t="s">
        <v>496</v>
      </c>
      <c r="X84" s="6"/>
      <c r="AL84" t="s">
        <v>866</v>
      </c>
      <c r="AM84" s="5">
        <v>1</v>
      </c>
      <c r="AN84" s="11" t="s">
        <v>875</v>
      </c>
      <c r="AQ84" s="21"/>
      <c r="AR84" s="19" t="s">
        <v>1421</v>
      </c>
      <c r="AS84" s="24">
        <v>21</v>
      </c>
      <c r="AT84" s="24" t="s">
        <v>1357</v>
      </c>
      <c r="AU84" s="24" t="s">
        <v>1330</v>
      </c>
      <c r="AV84" s="24" t="s">
        <v>1159</v>
      </c>
      <c r="AW84" s="26" t="s">
        <v>1410</v>
      </c>
      <c r="AX84" s="26" t="s">
        <v>1410</v>
      </c>
      <c r="AZ84" s="22"/>
      <c r="BA84" s="19" t="s">
        <v>1421</v>
      </c>
      <c r="BB84" s="24">
        <v>21</v>
      </c>
      <c r="BC84" s="24" t="s">
        <v>1367</v>
      </c>
      <c r="BD84" s="24" t="s">
        <v>1332</v>
      </c>
      <c r="BE84" s="24" t="s">
        <v>1154</v>
      </c>
      <c r="BG84" s="23"/>
      <c r="BH84" s="19" t="s">
        <v>1419</v>
      </c>
      <c r="BI84" s="24">
        <v>8</v>
      </c>
      <c r="BJ84" s="24" t="s">
        <v>1372</v>
      </c>
      <c r="BK84" s="24" t="s">
        <v>1324</v>
      </c>
      <c r="BL84" s="24" t="s">
        <v>743</v>
      </c>
      <c r="BM84" s="24" t="s">
        <v>1386</v>
      </c>
      <c r="BN84" s="24" t="s">
        <v>1396</v>
      </c>
      <c r="BO84" s="6"/>
    </row>
    <row r="85" spans="3:72" x14ac:dyDescent="0.25">
      <c r="C85" t="s">
        <v>791</v>
      </c>
      <c r="D85">
        <f>SUM(P23:R23)</f>
        <v>12</v>
      </c>
      <c r="E85">
        <v>0</v>
      </c>
      <c r="F85">
        <v>4</v>
      </c>
      <c r="G85">
        <v>8</v>
      </c>
      <c r="H85" s="8">
        <f>P23/D85*100</f>
        <v>0</v>
      </c>
      <c r="I85" s="8">
        <f>Q23/D85*100</f>
        <v>33.333333333333329</v>
      </c>
      <c r="J85" s="8">
        <f>R23/D85*100</f>
        <v>66.666666666666657</v>
      </c>
      <c r="K85" s="8" t="s">
        <v>1299</v>
      </c>
      <c r="L85" s="8" t="s">
        <v>722</v>
      </c>
      <c r="M85" s="12">
        <v>2.0000000000000001E-4</v>
      </c>
      <c r="N85" t="s">
        <v>488</v>
      </c>
      <c r="O85" s="13">
        <v>1.9569109037657201E-4</v>
      </c>
      <c r="P85" t="s">
        <v>488</v>
      </c>
      <c r="X85" s="6"/>
      <c r="AL85" t="s">
        <v>863</v>
      </c>
      <c r="AM85" s="5">
        <v>0.60299999999999998</v>
      </c>
      <c r="AN85" s="5">
        <v>1</v>
      </c>
      <c r="AQ85" s="20" t="s">
        <v>492</v>
      </c>
      <c r="AR85" s="19" t="s">
        <v>1422</v>
      </c>
      <c r="AS85" s="24">
        <v>12</v>
      </c>
      <c r="AT85" s="24" t="s">
        <v>1358</v>
      </c>
      <c r="AU85" s="24" t="s">
        <v>715</v>
      </c>
      <c r="AV85" s="24" t="s">
        <v>752</v>
      </c>
      <c r="AW85" s="24" t="s">
        <v>1381</v>
      </c>
      <c r="AX85" s="24" t="s">
        <v>1392</v>
      </c>
      <c r="BG85" s="23"/>
      <c r="BH85" s="19" t="s">
        <v>1421</v>
      </c>
      <c r="BI85" s="24">
        <v>21</v>
      </c>
      <c r="BJ85" s="24" t="s">
        <v>1357</v>
      </c>
      <c r="BK85" s="24" t="s">
        <v>1330</v>
      </c>
      <c r="BL85" s="24" t="s">
        <v>1159</v>
      </c>
      <c r="BM85" s="26" t="s">
        <v>1410</v>
      </c>
      <c r="BN85" s="26" t="s">
        <v>1410</v>
      </c>
      <c r="BO85" s="6"/>
    </row>
    <row r="86" spans="3:72" x14ac:dyDescent="0.25">
      <c r="C86" t="s">
        <v>792</v>
      </c>
      <c r="D86">
        <f>SUM(P33:R33)</f>
        <v>15</v>
      </c>
      <c r="E86">
        <v>0</v>
      </c>
      <c r="F86">
        <v>8</v>
      </c>
      <c r="G86">
        <v>7</v>
      </c>
      <c r="H86" s="8">
        <f>P33/D86*100</f>
        <v>0</v>
      </c>
      <c r="I86" s="8">
        <f>Q33/D86*100</f>
        <v>53.333333333333336</v>
      </c>
      <c r="J86" s="8">
        <f>R33/D86*100</f>
        <v>46.666666666666664</v>
      </c>
      <c r="K86" s="8" t="s">
        <v>1300</v>
      </c>
      <c r="L86" s="8" t="s">
        <v>729</v>
      </c>
      <c r="M86" s="12" t="s">
        <v>489</v>
      </c>
      <c r="N86" s="8" t="s">
        <v>490</v>
      </c>
      <c r="O86" s="13">
        <v>1.0215883244739099E-5</v>
      </c>
      <c r="P86" s="8" t="s">
        <v>490</v>
      </c>
      <c r="X86" s="6"/>
      <c r="AL86" t="s">
        <v>864</v>
      </c>
      <c r="AM86" s="5">
        <v>1</v>
      </c>
      <c r="AN86" s="5">
        <v>1</v>
      </c>
      <c r="AQ86" s="21"/>
      <c r="AR86" s="19" t="s">
        <v>1413</v>
      </c>
      <c r="AS86" s="24">
        <v>14</v>
      </c>
      <c r="AT86" s="24" t="s">
        <v>1359</v>
      </c>
      <c r="AU86" s="24" t="s">
        <v>715</v>
      </c>
      <c r="AV86" s="24" t="s">
        <v>756</v>
      </c>
      <c r="AW86" s="24">
        <v>0.21460000000000001</v>
      </c>
      <c r="AX86" s="24">
        <v>0.39400000000000002</v>
      </c>
      <c r="BG86" s="20" t="s">
        <v>492</v>
      </c>
      <c r="BH86" s="19" t="s">
        <v>1418</v>
      </c>
      <c r="BI86" s="24">
        <v>9</v>
      </c>
      <c r="BJ86" s="24" t="s">
        <v>1370</v>
      </c>
      <c r="BK86" s="24" t="s">
        <v>715</v>
      </c>
      <c r="BL86" s="24" t="s">
        <v>758</v>
      </c>
      <c r="BM86" s="24">
        <v>0.74860000000000004</v>
      </c>
      <c r="BN86" s="24">
        <v>0.999999999999996</v>
      </c>
      <c r="BO86" s="6"/>
    </row>
    <row r="87" spans="3:72" x14ac:dyDescent="0.25">
      <c r="C87" t="s">
        <v>793</v>
      </c>
      <c r="D87">
        <f>SUM(P45:R45)</f>
        <v>14</v>
      </c>
      <c r="E87">
        <v>3</v>
      </c>
      <c r="F87">
        <v>7</v>
      </c>
      <c r="G87">
        <v>4</v>
      </c>
      <c r="H87" s="8">
        <f>P45/D87*100</f>
        <v>21.428571428571427</v>
      </c>
      <c r="I87" s="8">
        <f>Q45/D87*100</f>
        <v>50</v>
      </c>
      <c r="J87" s="8">
        <f>R45/D87*100</f>
        <v>28.571428571428569</v>
      </c>
      <c r="K87" s="8" t="s">
        <v>1301</v>
      </c>
      <c r="L87" s="8" t="s">
        <v>737</v>
      </c>
      <c r="M87" s="12">
        <v>5.5999999999999999E-3</v>
      </c>
      <c r="N87" t="s">
        <v>480</v>
      </c>
      <c r="O87" s="13">
        <v>1.14878044848541E-2</v>
      </c>
      <c r="P87" t="s">
        <v>496</v>
      </c>
      <c r="X87" s="6"/>
      <c r="AL87" t="s">
        <v>861</v>
      </c>
      <c r="AM87" s="5">
        <v>0.10299999999999999</v>
      </c>
      <c r="AN87" s="5" t="s">
        <v>874</v>
      </c>
      <c r="AQ87" s="21"/>
      <c r="AR87" s="19" t="s">
        <v>1414</v>
      </c>
      <c r="AS87" s="24">
        <v>13</v>
      </c>
      <c r="AT87" s="24" t="s">
        <v>1360</v>
      </c>
      <c r="AU87" s="24" t="s">
        <v>715</v>
      </c>
      <c r="AV87" s="24" t="s">
        <v>754</v>
      </c>
      <c r="AW87" s="24" t="s">
        <v>1382</v>
      </c>
      <c r="AX87" s="24">
        <v>0.38340000000000002</v>
      </c>
      <c r="BG87" s="23"/>
      <c r="BH87" s="19" t="s">
        <v>1419</v>
      </c>
      <c r="BI87" s="24">
        <v>13</v>
      </c>
      <c r="BJ87" s="24" t="s">
        <v>1360</v>
      </c>
      <c r="BK87" s="24" t="s">
        <v>716</v>
      </c>
      <c r="BL87" s="24" t="s">
        <v>759</v>
      </c>
      <c r="BM87" s="24" t="s">
        <v>1387</v>
      </c>
      <c r="BN87" s="24">
        <v>0.38340000000000002</v>
      </c>
      <c r="BO87" s="6"/>
    </row>
    <row r="88" spans="3:72" x14ac:dyDescent="0.25">
      <c r="C88" t="s">
        <v>794</v>
      </c>
      <c r="D88">
        <f>SUM(P55:R55)</f>
        <v>14</v>
      </c>
      <c r="E88">
        <v>1</v>
      </c>
      <c r="F88">
        <v>9</v>
      </c>
      <c r="G88">
        <v>4</v>
      </c>
      <c r="H88" s="8">
        <f>P55/D88*100</f>
        <v>7.1428571428571423</v>
      </c>
      <c r="I88" s="8">
        <f>Q55/D88*100</f>
        <v>64.285714285714292</v>
      </c>
      <c r="J88" s="8">
        <f>R55/D88*100</f>
        <v>28.571428571428569</v>
      </c>
      <c r="K88" s="8" t="s">
        <v>1302</v>
      </c>
      <c r="L88" s="8" t="s">
        <v>745</v>
      </c>
      <c r="M88" s="12">
        <v>8.3999999999999995E-3</v>
      </c>
      <c r="N88" t="s">
        <v>480</v>
      </c>
      <c r="O88" s="13">
        <v>6.7032702159448504E-3</v>
      </c>
      <c r="P88" t="s">
        <v>480</v>
      </c>
      <c r="X88" s="6"/>
      <c r="AL88" t="s">
        <v>862</v>
      </c>
      <c r="AM88" s="5">
        <v>1</v>
      </c>
      <c r="AN88" s="5">
        <v>0.97199999999999998</v>
      </c>
      <c r="AQ88" s="21"/>
      <c r="AR88" s="19" t="s">
        <v>1415</v>
      </c>
      <c r="AS88" s="24">
        <v>26</v>
      </c>
      <c r="AT88" s="24" t="s">
        <v>1361</v>
      </c>
      <c r="AU88" s="24" t="s">
        <v>717</v>
      </c>
      <c r="AV88" s="24" t="s">
        <v>757</v>
      </c>
      <c r="AW88" s="24">
        <v>7.0000000000000007E-2</v>
      </c>
      <c r="AX88" s="24">
        <v>0.30709999999999998</v>
      </c>
      <c r="BG88" s="23"/>
      <c r="BH88" s="19" t="s">
        <v>1421</v>
      </c>
      <c r="BI88" s="24">
        <v>22</v>
      </c>
      <c r="BJ88" s="24" t="s">
        <v>1362</v>
      </c>
      <c r="BK88" s="24" t="s">
        <v>1152</v>
      </c>
      <c r="BL88" s="24" t="s">
        <v>1156</v>
      </c>
      <c r="BM88" s="26" t="s">
        <v>1410</v>
      </c>
      <c r="BN88" s="26" t="s">
        <v>1410</v>
      </c>
      <c r="BO88" s="6"/>
    </row>
    <row r="89" spans="3:72" x14ac:dyDescent="0.25">
      <c r="C89" t="s">
        <v>795</v>
      </c>
      <c r="D89">
        <f>SUM(AA23:AC23)</f>
        <v>12</v>
      </c>
      <c r="E89">
        <v>1</v>
      </c>
      <c r="F89">
        <v>10</v>
      </c>
      <c r="G89">
        <v>1</v>
      </c>
      <c r="H89" s="8">
        <f>AA23/D89*100</f>
        <v>8.3333333333333321</v>
      </c>
      <c r="I89" s="8">
        <f>AB23/D89*100</f>
        <v>83.333333333333343</v>
      </c>
      <c r="J89" s="8">
        <f>AC23/D89*100</f>
        <v>8.3333333333333321</v>
      </c>
      <c r="K89" s="8" t="s">
        <v>716</v>
      </c>
      <c r="L89" s="8" t="s">
        <v>753</v>
      </c>
      <c r="M89" s="12" t="s">
        <v>489</v>
      </c>
      <c r="N89" s="8" t="s">
        <v>490</v>
      </c>
      <c r="O89" s="13">
        <v>1.3442045580624999E-5</v>
      </c>
      <c r="P89" s="8" t="s">
        <v>490</v>
      </c>
      <c r="X89" s="6"/>
      <c r="AL89" t="s">
        <v>859</v>
      </c>
      <c r="AM89" s="5">
        <v>1</v>
      </c>
      <c r="AN89" s="5">
        <v>1</v>
      </c>
      <c r="AQ89" s="23"/>
      <c r="AR89" s="19" t="s">
        <v>1416</v>
      </c>
      <c r="AS89" s="24">
        <v>12</v>
      </c>
      <c r="AT89" s="24" t="s">
        <v>1399</v>
      </c>
      <c r="AU89" s="24" t="s">
        <v>716</v>
      </c>
      <c r="AV89" s="24" t="s">
        <v>753</v>
      </c>
      <c r="AW89" s="24" t="s">
        <v>1378</v>
      </c>
      <c r="AX89" s="24" t="s">
        <v>1378</v>
      </c>
      <c r="BG89" s="20" t="s">
        <v>493</v>
      </c>
      <c r="BH89" s="19" t="s">
        <v>1418</v>
      </c>
      <c r="BI89" s="24">
        <v>11</v>
      </c>
      <c r="BJ89" s="24" t="s">
        <v>1361</v>
      </c>
      <c r="BK89" s="24" t="s">
        <v>715</v>
      </c>
      <c r="BL89" s="24" t="s">
        <v>773</v>
      </c>
      <c r="BM89" s="24">
        <v>0.25440000000000002</v>
      </c>
      <c r="BN89" s="24">
        <v>0.99999999999997702</v>
      </c>
    </row>
    <row r="90" spans="3:72" x14ac:dyDescent="0.25">
      <c r="C90" t="s">
        <v>796</v>
      </c>
      <c r="D90">
        <f>SUM(AA33:AC33)</f>
        <v>15</v>
      </c>
      <c r="E90">
        <v>0</v>
      </c>
      <c r="F90">
        <v>9</v>
      </c>
      <c r="G90">
        <v>6</v>
      </c>
      <c r="H90" s="8">
        <f>AA33/D90*100</f>
        <v>0</v>
      </c>
      <c r="I90" s="8">
        <f>AB33/D90*100</f>
        <v>60</v>
      </c>
      <c r="J90" s="8">
        <f>AC33/D90*100</f>
        <v>40</v>
      </c>
      <c r="K90" s="8" t="s">
        <v>715</v>
      </c>
      <c r="L90" s="8" t="s">
        <v>761</v>
      </c>
      <c r="M90" s="12" t="s">
        <v>489</v>
      </c>
      <c r="N90" s="8" t="s">
        <v>490</v>
      </c>
      <c r="O90" s="14">
        <v>3.8776789954842798E-7</v>
      </c>
      <c r="P90" s="8" t="s">
        <v>490</v>
      </c>
      <c r="X90" s="6"/>
      <c r="AL90" t="s">
        <v>860</v>
      </c>
      <c r="AM90" s="5" t="s">
        <v>877</v>
      </c>
      <c r="AN90" s="5">
        <v>0.17299999999999999</v>
      </c>
      <c r="AQ90" s="23"/>
      <c r="AR90" s="19" t="s">
        <v>1417</v>
      </c>
      <c r="AS90" s="24">
        <v>28</v>
      </c>
      <c r="AT90" s="24" t="s">
        <v>1403</v>
      </c>
      <c r="AU90" s="24" t="s">
        <v>715</v>
      </c>
      <c r="AV90" s="24" t="s">
        <v>1343</v>
      </c>
      <c r="AW90" s="24" t="s">
        <v>1407</v>
      </c>
      <c r="AX90" s="24">
        <v>0.30709999999999998</v>
      </c>
      <c r="BG90" s="23"/>
      <c r="BH90" s="19" t="s">
        <v>1419</v>
      </c>
      <c r="BI90" s="24">
        <v>8</v>
      </c>
      <c r="BJ90" s="24" t="s">
        <v>1358</v>
      </c>
      <c r="BK90" s="24" t="s">
        <v>715</v>
      </c>
      <c r="BL90" s="24" t="s">
        <v>774</v>
      </c>
      <c r="BM90" s="24">
        <v>0.1835</v>
      </c>
      <c r="BN90" s="24">
        <v>0.56579999999999997</v>
      </c>
    </row>
    <row r="91" spans="3:72" x14ac:dyDescent="0.25">
      <c r="C91" t="s">
        <v>797</v>
      </c>
      <c r="D91">
        <f>SUM(AA45:AC45)</f>
        <v>14</v>
      </c>
      <c r="E91">
        <v>5</v>
      </c>
      <c r="F91">
        <v>6</v>
      </c>
      <c r="G91">
        <v>3</v>
      </c>
      <c r="H91" s="8">
        <f>AA45/D91*100</f>
        <v>35.714285714285715</v>
      </c>
      <c r="I91" s="8">
        <f>AB45/D91*100</f>
        <v>42.857142857142854</v>
      </c>
      <c r="J91" s="8">
        <f>AC45/D91*100</f>
        <v>21.428571428571427</v>
      </c>
      <c r="K91" s="8" t="s">
        <v>1303</v>
      </c>
      <c r="L91" s="8" t="s">
        <v>768</v>
      </c>
      <c r="M91" s="12">
        <v>5.1999999999999998E-2</v>
      </c>
      <c r="O91" s="13">
        <v>0.13432396704873001</v>
      </c>
      <c r="X91" s="6"/>
      <c r="AL91" t="s">
        <v>1161</v>
      </c>
      <c r="AM91">
        <v>0.81422159454471599</v>
      </c>
      <c r="AN91" s="5">
        <v>0.379</v>
      </c>
      <c r="AQ91" s="23"/>
      <c r="AR91" s="19" t="s">
        <v>1418</v>
      </c>
      <c r="AS91" s="24">
        <v>9</v>
      </c>
      <c r="AT91" s="24" t="s">
        <v>1370</v>
      </c>
      <c r="AU91" s="24" t="s">
        <v>715</v>
      </c>
      <c r="AV91" s="24" t="s">
        <v>758</v>
      </c>
      <c r="AW91" s="24">
        <v>0.74860000000000004</v>
      </c>
      <c r="AX91" s="24">
        <v>0.999999999999996</v>
      </c>
      <c r="BG91" s="22"/>
      <c r="BH91" s="19" t="s">
        <v>1421</v>
      </c>
      <c r="BI91" s="24">
        <v>21</v>
      </c>
      <c r="BJ91" s="24" t="s">
        <v>1367</v>
      </c>
      <c r="BK91" s="24" t="s">
        <v>1332</v>
      </c>
      <c r="BL91" s="24" t="s">
        <v>1154</v>
      </c>
      <c r="BM91" s="26" t="s">
        <v>1410</v>
      </c>
      <c r="BN91" s="26" t="s">
        <v>1410</v>
      </c>
    </row>
    <row r="92" spans="3:72" x14ac:dyDescent="0.25">
      <c r="C92" t="s">
        <v>798</v>
      </c>
      <c r="D92">
        <f>SUM(AA55:AC55)</f>
        <v>14</v>
      </c>
      <c r="E92">
        <v>2</v>
      </c>
      <c r="F92">
        <v>11</v>
      </c>
      <c r="G92">
        <v>1</v>
      </c>
      <c r="H92" s="8">
        <f>AA55/D92*100</f>
        <v>14.285714285714285</v>
      </c>
      <c r="I92" s="8">
        <f>AB55/D92*100</f>
        <v>78.571428571428569</v>
      </c>
      <c r="J92" s="8">
        <f>AC55/D92*100</f>
        <v>7.1428571428571423</v>
      </c>
      <c r="K92" s="8" t="s">
        <v>1304</v>
      </c>
      <c r="L92" s="8" t="s">
        <v>776</v>
      </c>
      <c r="M92" s="12">
        <v>1.2999999999999999E-3</v>
      </c>
      <c r="N92" t="s">
        <v>480</v>
      </c>
      <c r="O92" s="13">
        <v>7.5156619683218505E-4</v>
      </c>
      <c r="P92" t="s">
        <v>488</v>
      </c>
      <c r="X92" s="6"/>
      <c r="AL92" t="s">
        <v>1162</v>
      </c>
      <c r="AM92">
        <v>0.33375524636123999</v>
      </c>
      <c r="AN92" s="5" t="s">
        <v>1165</v>
      </c>
      <c r="AQ92" s="23"/>
      <c r="AR92" s="19" t="s">
        <v>1419</v>
      </c>
      <c r="AS92" s="24">
        <v>13</v>
      </c>
      <c r="AT92" s="24" t="s">
        <v>1360</v>
      </c>
      <c r="AU92" s="24" t="s">
        <v>716</v>
      </c>
      <c r="AV92" s="24" t="s">
        <v>759</v>
      </c>
      <c r="AW92" s="24" t="s">
        <v>1387</v>
      </c>
      <c r="AX92" s="24">
        <v>0.38340000000000002</v>
      </c>
    </row>
    <row r="93" spans="3:72" x14ac:dyDescent="0.25">
      <c r="C93" t="s">
        <v>799</v>
      </c>
      <c r="D93">
        <f>SUM(P24:R24)</f>
        <v>13</v>
      </c>
      <c r="E93">
        <v>0</v>
      </c>
      <c r="F93">
        <v>2</v>
      </c>
      <c r="G93">
        <v>11</v>
      </c>
      <c r="H93" s="8">
        <f>P24/D93*100</f>
        <v>0</v>
      </c>
      <c r="I93" s="8">
        <f>Q24/D93*100</f>
        <v>15.384615384615385</v>
      </c>
      <c r="J93" s="8">
        <f>R24/D93*100</f>
        <v>84.615384615384613</v>
      </c>
      <c r="K93" s="17" t="s">
        <v>1149</v>
      </c>
      <c r="L93" s="8" t="s">
        <v>723</v>
      </c>
      <c r="M93" s="12" t="s">
        <v>489</v>
      </c>
      <c r="N93" s="8" t="s">
        <v>490</v>
      </c>
      <c r="O93" s="13">
        <v>1.7031332531077899E-5</v>
      </c>
      <c r="P93" s="8" t="s">
        <v>490</v>
      </c>
      <c r="X93" s="6"/>
      <c r="AQ93" s="23"/>
      <c r="AR93" s="19" t="s">
        <v>1420</v>
      </c>
      <c r="AS93" s="24">
        <v>14</v>
      </c>
      <c r="AT93" s="24" t="s">
        <v>1375</v>
      </c>
      <c r="AU93" s="24" t="s">
        <v>1309</v>
      </c>
      <c r="AV93" s="24" t="s">
        <v>755</v>
      </c>
      <c r="AW93" s="24">
        <v>0.53180000000000005</v>
      </c>
      <c r="AX93" s="24">
        <v>0.61439999999999995</v>
      </c>
    </row>
    <row r="94" spans="3:72" x14ac:dyDescent="0.25">
      <c r="C94" t="s">
        <v>800</v>
      </c>
      <c r="D94">
        <f>SUM(P34:R34)</f>
        <v>14</v>
      </c>
      <c r="E94">
        <v>0</v>
      </c>
      <c r="F94">
        <v>1</v>
      </c>
      <c r="G94">
        <v>13</v>
      </c>
      <c r="H94" s="8">
        <f>P34/D94*100</f>
        <v>0</v>
      </c>
      <c r="I94" s="8">
        <f>Q34/D94*100</f>
        <v>7.1428571428571423</v>
      </c>
      <c r="J94" s="8">
        <f>R34/D94*100</f>
        <v>92.857142857142861</v>
      </c>
      <c r="K94" s="17" t="s">
        <v>1149</v>
      </c>
      <c r="L94" s="8" t="s">
        <v>730</v>
      </c>
      <c r="M94" s="12" t="s">
        <v>489</v>
      </c>
      <c r="N94" s="8" t="s">
        <v>490</v>
      </c>
      <c r="O94" s="14">
        <v>9.8750990883903602E-8</v>
      </c>
      <c r="P94" s="8" t="s">
        <v>490</v>
      </c>
      <c r="X94" s="6"/>
      <c r="AQ94" s="21"/>
      <c r="AR94" s="19" t="s">
        <v>1421</v>
      </c>
      <c r="AS94" s="24">
        <v>22</v>
      </c>
      <c r="AT94" s="24" t="s">
        <v>1362</v>
      </c>
      <c r="AU94" s="24" t="s">
        <v>1152</v>
      </c>
      <c r="AV94" s="24" t="s">
        <v>1156</v>
      </c>
      <c r="AW94" s="26" t="s">
        <v>1410</v>
      </c>
      <c r="AX94" s="26" t="s">
        <v>1410</v>
      </c>
    </row>
    <row r="95" spans="3:72" x14ac:dyDescent="0.25">
      <c r="C95" t="s">
        <v>801</v>
      </c>
      <c r="D95">
        <f>SUM(P46:R46)</f>
        <v>13</v>
      </c>
      <c r="E95">
        <v>0</v>
      </c>
      <c r="F95">
        <v>2</v>
      </c>
      <c r="G95">
        <v>11</v>
      </c>
      <c r="H95" s="8">
        <f>P46/D95*100</f>
        <v>0</v>
      </c>
      <c r="I95" s="8">
        <f>Q46/D95*100</f>
        <v>15.384615384615385</v>
      </c>
      <c r="J95" s="8">
        <f>R46/D95*100</f>
        <v>84.615384615384613</v>
      </c>
      <c r="K95" s="17" t="s">
        <v>1149</v>
      </c>
      <c r="L95" s="8" t="s">
        <v>738</v>
      </c>
      <c r="M95" s="12" t="s">
        <v>489</v>
      </c>
      <c r="N95" s="8" t="s">
        <v>490</v>
      </c>
      <c r="O95" s="13">
        <v>1.6692102456620501E-6</v>
      </c>
      <c r="P95" s="8" t="s">
        <v>490</v>
      </c>
      <c r="X95" s="6"/>
      <c r="AQ95" s="20" t="s">
        <v>493</v>
      </c>
      <c r="AR95" s="19" t="s">
        <v>1422</v>
      </c>
      <c r="AS95" s="24">
        <v>10</v>
      </c>
      <c r="AT95" s="24" t="s">
        <v>1363</v>
      </c>
      <c r="AU95" s="24" t="s">
        <v>1297</v>
      </c>
      <c r="AV95" s="24" t="s">
        <v>767</v>
      </c>
      <c r="AW95" s="24" t="s">
        <v>1383</v>
      </c>
      <c r="AX95" s="24" t="s">
        <v>1382</v>
      </c>
    </row>
    <row r="96" spans="3:72" x14ac:dyDescent="0.25">
      <c r="C96" t="s">
        <v>802</v>
      </c>
      <c r="D96">
        <f>SUM(P56:R56)</f>
        <v>11</v>
      </c>
      <c r="E96">
        <v>0</v>
      </c>
      <c r="F96">
        <v>1</v>
      </c>
      <c r="G96">
        <v>10</v>
      </c>
      <c r="H96" s="8">
        <f>P56/D96*100</f>
        <v>0</v>
      </c>
      <c r="I96" s="8">
        <f>Q56/D96*100</f>
        <v>9.0909090909090917</v>
      </c>
      <c r="J96" s="8">
        <f>R56/D96*100</f>
        <v>90.909090909090907</v>
      </c>
      <c r="K96" s="17" t="s">
        <v>1149</v>
      </c>
      <c r="L96" s="8" t="s">
        <v>746</v>
      </c>
      <c r="M96" s="12" t="s">
        <v>489</v>
      </c>
      <c r="N96" s="8" t="s">
        <v>490</v>
      </c>
      <c r="O96" s="13">
        <v>1.8575069285008399E-6</v>
      </c>
      <c r="P96" s="8" t="s">
        <v>490</v>
      </c>
      <c r="X96" s="6"/>
      <c r="AQ96" s="21"/>
      <c r="AR96" s="19" t="s">
        <v>1413</v>
      </c>
      <c r="AS96" s="24">
        <v>11</v>
      </c>
      <c r="AT96" s="24" t="s">
        <v>1364</v>
      </c>
      <c r="AU96" s="24" t="s">
        <v>720</v>
      </c>
      <c r="AV96" s="24" t="s">
        <v>771</v>
      </c>
      <c r="AW96" s="24">
        <v>0.93779999999999997</v>
      </c>
      <c r="AX96" s="24">
        <v>0.78720000000000001</v>
      </c>
    </row>
    <row r="97" spans="3:50" x14ac:dyDescent="0.25">
      <c r="C97" t="s">
        <v>803</v>
      </c>
      <c r="D97">
        <f>SUM(AA24:AC24)</f>
        <v>13</v>
      </c>
      <c r="E97">
        <v>9</v>
      </c>
      <c r="F97">
        <v>4</v>
      </c>
      <c r="G97">
        <v>0</v>
      </c>
      <c r="H97" s="8">
        <f>AA24/D97*100</f>
        <v>69.230769230769226</v>
      </c>
      <c r="I97" s="8">
        <f>AB24/D97*100</f>
        <v>30.76923076923077</v>
      </c>
      <c r="J97" s="8">
        <f>AC24/D97*100</f>
        <v>0</v>
      </c>
      <c r="K97" s="8" t="s">
        <v>715</v>
      </c>
      <c r="L97" s="8" t="s">
        <v>754</v>
      </c>
      <c r="M97" s="12">
        <v>7.7000000000000002E-3</v>
      </c>
      <c r="N97" t="s">
        <v>480</v>
      </c>
      <c r="O97" s="13">
        <v>0.38342930052999202</v>
      </c>
      <c r="X97" s="6"/>
      <c r="AQ97" s="21"/>
      <c r="AR97" s="19" t="s">
        <v>1414</v>
      </c>
      <c r="AS97" s="24">
        <v>13</v>
      </c>
      <c r="AT97" s="24" t="s">
        <v>1365</v>
      </c>
      <c r="AU97" s="24" t="s">
        <v>715</v>
      </c>
      <c r="AV97" s="24" t="s">
        <v>769</v>
      </c>
      <c r="AW97" s="24" t="s">
        <v>875</v>
      </c>
      <c r="AX97" s="24" t="s">
        <v>1393</v>
      </c>
    </row>
    <row r="98" spans="3:50" x14ac:dyDescent="0.25">
      <c r="C98" t="s">
        <v>804</v>
      </c>
      <c r="D98">
        <f>SUM(AA34:AC34)</f>
        <v>14</v>
      </c>
      <c r="E98">
        <v>6</v>
      </c>
      <c r="F98">
        <v>6</v>
      </c>
      <c r="G98">
        <v>2</v>
      </c>
      <c r="H98" s="8">
        <f>AA34/D98*100</f>
        <v>42.857142857142854</v>
      </c>
      <c r="I98" s="8">
        <f>AB34/D98*100</f>
        <v>42.857142857142854</v>
      </c>
      <c r="J98" s="8">
        <f>AC34/D98*100</f>
        <v>14.285714285714285</v>
      </c>
      <c r="K98" s="8" t="s">
        <v>1305</v>
      </c>
      <c r="L98" s="8" t="s">
        <v>762</v>
      </c>
      <c r="M98" s="12">
        <v>6.7999999999999996E-3</v>
      </c>
      <c r="N98" s="8" t="s">
        <v>480</v>
      </c>
      <c r="O98" s="13">
        <v>7.7702691635782098E-2</v>
      </c>
      <c r="X98" s="6"/>
      <c r="AQ98" s="21"/>
      <c r="AR98" s="19" t="s">
        <v>1415</v>
      </c>
      <c r="AS98" s="24">
        <v>22</v>
      </c>
      <c r="AT98" s="24" t="s">
        <v>1366</v>
      </c>
      <c r="AU98" s="24" t="s">
        <v>1316</v>
      </c>
      <c r="AV98" s="24" t="s">
        <v>772</v>
      </c>
      <c r="AW98" s="24" t="s">
        <v>1384</v>
      </c>
      <c r="AX98" s="24" t="s">
        <v>1394</v>
      </c>
    </row>
    <row r="99" spans="3:50" x14ac:dyDescent="0.25">
      <c r="C99" t="s">
        <v>805</v>
      </c>
      <c r="D99">
        <f>SUM(AA46:AC46)</f>
        <v>13</v>
      </c>
      <c r="E99">
        <v>2</v>
      </c>
      <c r="F99">
        <v>8</v>
      </c>
      <c r="G99">
        <v>3</v>
      </c>
      <c r="H99" s="8">
        <f>AA46/D99*100</f>
        <v>15.384615384615385</v>
      </c>
      <c r="I99" s="8">
        <f>AB46/D99*100</f>
        <v>61.53846153846154</v>
      </c>
      <c r="J99" s="8">
        <f>AC46/D99*100</f>
        <v>23.076923076923077</v>
      </c>
      <c r="K99" s="8" t="s">
        <v>715</v>
      </c>
      <c r="L99" s="8" t="s">
        <v>769</v>
      </c>
      <c r="M99" s="12">
        <v>1.1999999999999999E-3</v>
      </c>
      <c r="N99" t="s">
        <v>480</v>
      </c>
      <c r="O99" s="13">
        <v>8.5827579568848109E-3</v>
      </c>
      <c r="P99" s="8" t="s">
        <v>480</v>
      </c>
      <c r="X99" s="6"/>
      <c r="AQ99" s="23"/>
      <c r="AR99" s="19" t="s">
        <v>1416</v>
      </c>
      <c r="AS99" s="24">
        <v>14</v>
      </c>
      <c r="AT99" s="24" t="s">
        <v>1400</v>
      </c>
      <c r="AU99" s="24" t="s">
        <v>1303</v>
      </c>
      <c r="AV99" s="24" t="s">
        <v>768</v>
      </c>
      <c r="AW99" s="24">
        <v>5.1999999999999998E-2</v>
      </c>
      <c r="AX99" s="24">
        <v>0.1343</v>
      </c>
    </row>
    <row r="100" spans="3:50" x14ac:dyDescent="0.25">
      <c r="C100" t="s">
        <v>806</v>
      </c>
      <c r="D100">
        <f>SUM(AA56:AC56)</f>
        <v>11</v>
      </c>
      <c r="E100">
        <v>4</v>
      </c>
      <c r="F100">
        <v>6</v>
      </c>
      <c r="G100">
        <v>1</v>
      </c>
      <c r="H100" s="8">
        <f>AA56/D100*100</f>
        <v>36.363636363636367</v>
      </c>
      <c r="I100" s="8">
        <f>AB56/D100*100</f>
        <v>54.54545454545454</v>
      </c>
      <c r="J100" s="8">
        <f>AC56/D100*100</f>
        <v>9.0909090909090917</v>
      </c>
      <c r="K100" s="8" t="s">
        <v>1306</v>
      </c>
      <c r="L100" s="8" t="s">
        <v>777</v>
      </c>
      <c r="M100" s="12">
        <v>3.9699999999999999E-2</v>
      </c>
      <c r="N100" s="8" t="s">
        <v>496</v>
      </c>
      <c r="O100" s="13">
        <v>0.109505881585966</v>
      </c>
      <c r="X100" s="6"/>
      <c r="AQ100" s="23"/>
      <c r="AR100" s="19" t="s">
        <v>1417</v>
      </c>
      <c r="AS100" s="24">
        <v>17</v>
      </c>
      <c r="AT100" s="24" t="s">
        <v>1404</v>
      </c>
      <c r="AU100" s="24" t="s">
        <v>1339</v>
      </c>
      <c r="AV100" s="24" t="s">
        <v>1345</v>
      </c>
      <c r="AW100" s="24" t="s">
        <v>1408</v>
      </c>
      <c r="AX100" s="24">
        <v>0.49759999999999999</v>
      </c>
    </row>
    <row r="101" spans="3:50" x14ac:dyDescent="0.25">
      <c r="C101" t="s">
        <v>807</v>
      </c>
      <c r="D101">
        <f>SUM(P25:R25)</f>
        <v>14</v>
      </c>
      <c r="E101">
        <v>10</v>
      </c>
      <c r="F101">
        <v>3</v>
      </c>
      <c r="G101">
        <v>1</v>
      </c>
      <c r="H101" s="8">
        <f>P25/D101*100</f>
        <v>71.428571428571431</v>
      </c>
      <c r="I101" s="8">
        <f>Q25/D101*100</f>
        <v>21.428571428571427</v>
      </c>
      <c r="J101" s="8">
        <f>R25/D101*100</f>
        <v>7.1428571428571423</v>
      </c>
      <c r="K101" s="8" t="s">
        <v>1307</v>
      </c>
      <c r="L101" s="8" t="s">
        <v>724</v>
      </c>
      <c r="M101" s="12">
        <v>0.57479999999999998</v>
      </c>
      <c r="O101" s="13">
        <v>1</v>
      </c>
      <c r="X101" s="6"/>
      <c r="AQ101" s="23"/>
      <c r="AR101" s="19" t="s">
        <v>1418</v>
      </c>
      <c r="AS101" s="24">
        <v>11</v>
      </c>
      <c r="AT101" s="24" t="s">
        <v>1361</v>
      </c>
      <c r="AU101" s="24" t="s">
        <v>715</v>
      </c>
      <c r="AV101" s="24" t="s">
        <v>773</v>
      </c>
      <c r="AW101" s="24">
        <v>0.25440000000000002</v>
      </c>
      <c r="AX101" s="24">
        <v>0.99999999999997702</v>
      </c>
    </row>
    <row r="102" spans="3:50" x14ac:dyDescent="0.25">
      <c r="C102" t="s">
        <v>808</v>
      </c>
      <c r="D102">
        <f>SUM(P35:R35)</f>
        <v>12</v>
      </c>
      <c r="E102">
        <v>10</v>
      </c>
      <c r="F102">
        <v>2</v>
      </c>
      <c r="G102">
        <v>0</v>
      </c>
      <c r="H102" s="8">
        <f>P35/D102*100</f>
        <v>83.333333333333343</v>
      </c>
      <c r="I102" s="8">
        <f>Q35/D102*100</f>
        <v>16.666666666666664</v>
      </c>
      <c r="J102" s="8">
        <f>R35/D102*100</f>
        <v>0</v>
      </c>
      <c r="K102" s="8" t="s">
        <v>711</v>
      </c>
      <c r="L102" s="8" t="s">
        <v>731</v>
      </c>
      <c r="M102" s="12">
        <v>0.39100000000000001</v>
      </c>
      <c r="O102" s="13">
        <v>0.723427112321539</v>
      </c>
      <c r="X102" s="6"/>
      <c r="AQ102" s="23"/>
      <c r="AR102" s="19" t="s">
        <v>1419</v>
      </c>
      <c r="AS102" s="24">
        <v>8</v>
      </c>
      <c r="AT102" s="24" t="s">
        <v>1358</v>
      </c>
      <c r="AU102" s="24" t="s">
        <v>715</v>
      </c>
      <c r="AV102" s="24" t="s">
        <v>774</v>
      </c>
      <c r="AW102" s="24">
        <v>0.1835</v>
      </c>
      <c r="AX102" s="24">
        <v>0.56579999999999997</v>
      </c>
    </row>
    <row r="103" spans="3:50" x14ac:dyDescent="0.25">
      <c r="C103" t="s">
        <v>809</v>
      </c>
      <c r="D103">
        <f>SUM(P47:R47)</f>
        <v>15</v>
      </c>
      <c r="E103">
        <v>10</v>
      </c>
      <c r="F103">
        <v>5</v>
      </c>
      <c r="G103">
        <v>0</v>
      </c>
      <c r="H103" s="8">
        <f>P47/D103*100</f>
        <v>66.666666666666657</v>
      </c>
      <c r="I103" s="8">
        <f>Q47/D103*100</f>
        <v>33.333333333333329</v>
      </c>
      <c r="J103" s="8">
        <f>R47/D103*100</f>
        <v>0</v>
      </c>
      <c r="K103" s="8" t="s">
        <v>714</v>
      </c>
      <c r="L103" s="8" t="s">
        <v>739</v>
      </c>
      <c r="M103" s="12">
        <v>0.40889999999999999</v>
      </c>
      <c r="O103" s="13">
        <v>0.445777294637133</v>
      </c>
      <c r="X103" s="6"/>
      <c r="AQ103" s="23"/>
      <c r="AR103" s="19" t="s">
        <v>1420</v>
      </c>
      <c r="AS103" s="24">
        <v>15</v>
      </c>
      <c r="AT103" s="24" t="s">
        <v>1376</v>
      </c>
      <c r="AU103" s="24" t="s">
        <v>719</v>
      </c>
      <c r="AV103" s="24" t="s">
        <v>770</v>
      </c>
      <c r="AW103" s="24" t="s">
        <v>1388</v>
      </c>
      <c r="AX103" s="24">
        <v>0.20030000000000001</v>
      </c>
    </row>
    <row r="104" spans="3:50" x14ac:dyDescent="0.25">
      <c r="C104" t="s">
        <v>810</v>
      </c>
      <c r="D104">
        <f>SUM(P57:R57)</f>
        <v>15</v>
      </c>
      <c r="E104">
        <v>12</v>
      </c>
      <c r="F104">
        <v>2</v>
      </c>
      <c r="G104">
        <v>1</v>
      </c>
      <c r="H104" s="8">
        <f>P57/D104*100</f>
        <v>80</v>
      </c>
      <c r="I104" s="8">
        <f>Q57/D104*100</f>
        <v>13.333333333333334</v>
      </c>
      <c r="J104" s="8">
        <f>R57/D104*100</f>
        <v>6.666666666666667</v>
      </c>
      <c r="K104" s="8" t="s">
        <v>1308</v>
      </c>
      <c r="L104" s="8" t="s">
        <v>747</v>
      </c>
      <c r="M104" s="12">
        <v>0.1235</v>
      </c>
      <c r="O104" s="13">
        <v>0.25071241949471901</v>
      </c>
      <c r="X104" s="6"/>
      <c r="AQ104" s="22"/>
      <c r="AR104" s="19" t="s">
        <v>1421</v>
      </c>
      <c r="AS104" s="24">
        <v>21</v>
      </c>
      <c r="AT104" s="24" t="s">
        <v>1367</v>
      </c>
      <c r="AU104" s="24" t="s">
        <v>1332</v>
      </c>
      <c r="AV104" s="24" t="s">
        <v>1154</v>
      </c>
      <c r="AW104" s="26" t="s">
        <v>1410</v>
      </c>
      <c r="AX104" s="26" t="s">
        <v>1410</v>
      </c>
    </row>
    <row r="105" spans="3:50" x14ac:dyDescent="0.25">
      <c r="C105" t="s">
        <v>811</v>
      </c>
      <c r="D105">
        <f>SUM(AA25:AC25)</f>
        <v>14</v>
      </c>
      <c r="E105">
        <v>11</v>
      </c>
      <c r="F105">
        <v>2</v>
      </c>
      <c r="G105">
        <v>1</v>
      </c>
      <c r="H105" s="8">
        <f>AA25/D105*100</f>
        <v>78.571428571428569</v>
      </c>
      <c r="I105" s="8">
        <f>AB25/D105*100</f>
        <v>14.285714285714285</v>
      </c>
      <c r="J105" s="8">
        <f>AC25/D105*100</f>
        <v>7.1428571428571423</v>
      </c>
      <c r="K105" s="8" t="s">
        <v>1309</v>
      </c>
      <c r="L105" s="8" t="s">
        <v>755</v>
      </c>
      <c r="M105" s="12">
        <v>0.53180000000000005</v>
      </c>
      <c r="O105" s="13">
        <v>0.61443179422305905</v>
      </c>
      <c r="X105" s="6"/>
      <c r="AS105" s="25"/>
      <c r="AT105" s="25"/>
      <c r="AU105" s="25"/>
      <c r="AV105" s="25"/>
      <c r="AW105" s="25"/>
      <c r="AX105" s="25"/>
    </row>
    <row r="106" spans="3:50" x14ac:dyDescent="0.25">
      <c r="C106" t="s">
        <v>812</v>
      </c>
      <c r="D106">
        <f>SUM(AA35:AC35)</f>
        <v>12</v>
      </c>
      <c r="E106">
        <v>11</v>
      </c>
      <c r="F106">
        <v>1</v>
      </c>
      <c r="G106">
        <v>0</v>
      </c>
      <c r="H106" s="8">
        <f>AA35/D106*100</f>
        <v>91.666666666666657</v>
      </c>
      <c r="I106" s="8">
        <f>AB35/D106*100</f>
        <v>8.3333333333333321</v>
      </c>
      <c r="J106" s="8">
        <f>AC35/D106*100</f>
        <v>0</v>
      </c>
      <c r="K106" s="8" t="s">
        <v>715</v>
      </c>
      <c r="L106" s="8" t="s">
        <v>763</v>
      </c>
      <c r="M106" s="12">
        <v>1.4E-2</v>
      </c>
      <c r="N106" t="s">
        <v>496</v>
      </c>
      <c r="O106" s="13">
        <v>0.75256105287064101</v>
      </c>
      <c r="X106" s="6"/>
    </row>
    <row r="107" spans="3:50" x14ac:dyDescent="0.25">
      <c r="C107" t="s">
        <v>813</v>
      </c>
      <c r="D107">
        <f>SUM(AA47:AC47)</f>
        <v>15</v>
      </c>
      <c r="E107">
        <v>14</v>
      </c>
      <c r="F107">
        <v>1</v>
      </c>
      <c r="G107">
        <v>0</v>
      </c>
      <c r="H107" s="8">
        <f>AA47/D107*100</f>
        <v>93.333333333333329</v>
      </c>
      <c r="I107" s="8">
        <f>AB47/D107*100</f>
        <v>6.666666666666667</v>
      </c>
      <c r="J107" s="8">
        <f>AC47/D107*100</f>
        <v>0</v>
      </c>
      <c r="K107" s="8" t="s">
        <v>719</v>
      </c>
      <c r="L107" s="8" t="s">
        <v>770</v>
      </c>
      <c r="M107" s="12">
        <v>3.0300000000000001E-2</v>
      </c>
      <c r="N107" t="s">
        <v>496</v>
      </c>
      <c r="O107" s="13">
        <v>0.20034428727502501</v>
      </c>
      <c r="X107" s="6"/>
    </row>
    <row r="108" spans="3:50" x14ac:dyDescent="0.25">
      <c r="C108" t="s">
        <v>814</v>
      </c>
      <c r="D108">
        <f>SUM(AA57:AC57)</f>
        <v>15</v>
      </c>
      <c r="E108">
        <v>15</v>
      </c>
      <c r="F108">
        <v>0</v>
      </c>
      <c r="G108">
        <v>0</v>
      </c>
      <c r="H108" s="8">
        <f>AA57/D108*100</f>
        <v>100</v>
      </c>
      <c r="I108" s="8">
        <f>AB57/D108*100</f>
        <v>0</v>
      </c>
      <c r="J108" s="8">
        <f>AC57/D108*100</f>
        <v>0</v>
      </c>
      <c r="K108" s="8" t="s">
        <v>715</v>
      </c>
      <c r="L108" s="8" t="s">
        <v>778</v>
      </c>
      <c r="M108" s="12" t="s">
        <v>489</v>
      </c>
      <c r="N108" s="8" t="s">
        <v>490</v>
      </c>
      <c r="O108" s="13">
        <v>4.7113319559140103E-2</v>
      </c>
      <c r="P108" s="8" t="s">
        <v>496</v>
      </c>
      <c r="X108" s="6"/>
    </row>
    <row r="109" spans="3:50" x14ac:dyDescent="0.25">
      <c r="C109" t="s">
        <v>815</v>
      </c>
      <c r="D109">
        <f>SUM(P26:R26)</f>
        <v>14</v>
      </c>
      <c r="E109">
        <v>3</v>
      </c>
      <c r="F109">
        <v>10</v>
      </c>
      <c r="G109">
        <v>1</v>
      </c>
      <c r="H109" s="8">
        <f>P26/D109*100</f>
        <v>21.428571428571427</v>
      </c>
      <c r="I109" s="8">
        <f>Q26/D109*100</f>
        <v>71.428571428571431</v>
      </c>
      <c r="J109" s="8">
        <f>R26/D109*100</f>
        <v>7.1428571428571423</v>
      </c>
      <c r="K109" s="8" t="s">
        <v>1310</v>
      </c>
      <c r="L109" s="8" t="s">
        <v>725</v>
      </c>
      <c r="M109" s="12">
        <v>3.8199999999999998E-2</v>
      </c>
      <c r="N109" t="s">
        <v>496</v>
      </c>
      <c r="O109" s="13">
        <v>1.18918139496558E-2</v>
      </c>
      <c r="P109" t="s">
        <v>496</v>
      </c>
      <c r="X109" s="6"/>
    </row>
    <row r="110" spans="3:50" x14ac:dyDescent="0.25">
      <c r="C110" t="s">
        <v>816</v>
      </c>
      <c r="D110">
        <f>SUM(P36:R36)</f>
        <v>15</v>
      </c>
      <c r="E110">
        <v>10</v>
      </c>
      <c r="F110">
        <v>5</v>
      </c>
      <c r="G110">
        <v>0</v>
      </c>
      <c r="H110" s="8">
        <f>P36/D110*100</f>
        <v>66.666666666666657</v>
      </c>
      <c r="I110" s="8">
        <f>Q36/D110*100</f>
        <v>33.333333333333329</v>
      </c>
      <c r="J110" s="8">
        <f>R36/D110*100</f>
        <v>0</v>
      </c>
      <c r="K110" s="8" t="s">
        <v>712</v>
      </c>
      <c r="L110" s="8" t="s">
        <v>732</v>
      </c>
      <c r="M110" s="12">
        <v>0.79530000000000001</v>
      </c>
      <c r="O110" s="13">
        <v>0.32438648601577702</v>
      </c>
      <c r="X110" s="6"/>
    </row>
    <row r="111" spans="3:50" x14ac:dyDescent="0.25">
      <c r="C111" t="s">
        <v>817</v>
      </c>
      <c r="D111">
        <f>SUM(P48:R48)</f>
        <v>11</v>
      </c>
      <c r="E111">
        <v>4</v>
      </c>
      <c r="F111">
        <v>6</v>
      </c>
      <c r="G111">
        <v>1</v>
      </c>
      <c r="H111" s="8">
        <f>P48/D111*100</f>
        <v>36.363636363636367</v>
      </c>
      <c r="I111" s="8">
        <f>Q48/D111*100</f>
        <v>54.54545454545454</v>
      </c>
      <c r="J111" s="8">
        <f>R48/D111*100</f>
        <v>9.0909090909090917</v>
      </c>
      <c r="K111" s="8" t="s">
        <v>1311</v>
      </c>
      <c r="L111" s="8" t="s">
        <v>740</v>
      </c>
      <c r="M111" s="12">
        <v>2.46E-2</v>
      </c>
      <c r="N111" t="s">
        <v>496</v>
      </c>
      <c r="O111" s="13">
        <v>0.112804732869295</v>
      </c>
      <c r="X111" s="6"/>
    </row>
    <row r="112" spans="3:50" x14ac:dyDescent="0.25">
      <c r="C112" t="s">
        <v>818</v>
      </c>
      <c r="D112">
        <f>SUM(P58:R58)</f>
        <v>14</v>
      </c>
      <c r="E112">
        <v>7</v>
      </c>
      <c r="F112">
        <v>6</v>
      </c>
      <c r="G112">
        <v>1</v>
      </c>
      <c r="H112" s="8">
        <f>P58/D112*100</f>
        <v>50</v>
      </c>
      <c r="I112" s="8">
        <f>Q58/D112*100</f>
        <v>42.857142857142854</v>
      </c>
      <c r="J112" s="8">
        <f>R58/D112*100</f>
        <v>7.1428571428571423</v>
      </c>
      <c r="K112" s="8" t="s">
        <v>1304</v>
      </c>
      <c r="L112" s="8" t="s">
        <v>748</v>
      </c>
      <c r="M112" s="12">
        <v>0.75380000000000003</v>
      </c>
      <c r="O112" s="13">
        <v>0.99999999999998901</v>
      </c>
      <c r="X112" s="6"/>
    </row>
    <row r="113" spans="3:24" x14ac:dyDescent="0.25">
      <c r="C113" t="s">
        <v>819</v>
      </c>
      <c r="D113">
        <f>SUM(AA26:AC26)</f>
        <v>14</v>
      </c>
      <c r="E113">
        <v>10</v>
      </c>
      <c r="F113">
        <v>4</v>
      </c>
      <c r="G113">
        <v>0</v>
      </c>
      <c r="H113" s="8">
        <f>AA26/D113*100</f>
        <v>71.428571428571431</v>
      </c>
      <c r="I113" s="8">
        <f>AB26/D113*100</f>
        <v>28.571428571428569</v>
      </c>
      <c r="J113" s="8">
        <f>AC26/D113*100</f>
        <v>0</v>
      </c>
      <c r="K113" s="8" t="s">
        <v>715</v>
      </c>
      <c r="L113" s="8" t="s">
        <v>756</v>
      </c>
      <c r="M113" s="12">
        <v>0.21460000000000001</v>
      </c>
      <c r="O113" s="13">
        <v>0.39395688382879301</v>
      </c>
      <c r="X113" s="6"/>
    </row>
    <row r="114" spans="3:24" x14ac:dyDescent="0.25">
      <c r="C114" t="s">
        <v>820</v>
      </c>
      <c r="D114">
        <f>SUM(AA36:AC36)</f>
        <v>15</v>
      </c>
      <c r="E114">
        <v>10</v>
      </c>
      <c r="F114">
        <v>5</v>
      </c>
      <c r="G114">
        <v>1</v>
      </c>
      <c r="H114" s="8">
        <f>AA36/D114*100</f>
        <v>66.666666666666657</v>
      </c>
      <c r="I114" s="8">
        <f>AB36/D114*100</f>
        <v>26.666666666666668</v>
      </c>
      <c r="J114" s="8">
        <f>AC36/D114*100</f>
        <v>6.666666666666667</v>
      </c>
      <c r="K114" s="8" t="s">
        <v>1312</v>
      </c>
      <c r="L114" s="8" t="s">
        <v>759</v>
      </c>
      <c r="M114" s="12">
        <v>0.30980000000000002</v>
      </c>
      <c r="O114" s="13">
        <v>0.73570050266230802</v>
      </c>
      <c r="X114" s="6"/>
    </row>
    <row r="115" spans="3:24" x14ac:dyDescent="0.25">
      <c r="C115" t="s">
        <v>821</v>
      </c>
      <c r="D115">
        <f>SUM(AA48:AC48)</f>
        <v>11</v>
      </c>
      <c r="E115">
        <v>9</v>
      </c>
      <c r="F115">
        <v>2</v>
      </c>
      <c r="G115">
        <v>0</v>
      </c>
      <c r="H115" s="8">
        <f>AA48/D115*100</f>
        <v>81.818181818181827</v>
      </c>
      <c r="I115" s="8">
        <f>AB48/D115*100</f>
        <v>18.181818181818183</v>
      </c>
      <c r="J115" s="8">
        <f>AC48/D115*100</f>
        <v>0</v>
      </c>
      <c r="K115" s="8" t="s">
        <v>720</v>
      </c>
      <c r="L115" s="8" t="s">
        <v>771</v>
      </c>
      <c r="M115" s="12">
        <v>0.93779999999999997</v>
      </c>
      <c r="O115" s="13">
        <v>0.78719089586719704</v>
      </c>
      <c r="X115" s="6"/>
    </row>
    <row r="116" spans="3:24" x14ac:dyDescent="0.25">
      <c r="C116" t="s">
        <v>822</v>
      </c>
      <c r="D116">
        <f>SUM(AA58:AC58)</f>
        <v>14</v>
      </c>
      <c r="E116">
        <v>12</v>
      </c>
      <c r="F116">
        <v>2</v>
      </c>
      <c r="G116">
        <v>0</v>
      </c>
      <c r="H116" s="8">
        <f>AA58/D116*100</f>
        <v>85.714285714285708</v>
      </c>
      <c r="I116" s="8">
        <f>AB58/D116*100</f>
        <v>14.285714285714285</v>
      </c>
      <c r="J116" s="8">
        <f>AC58/D116*100</f>
        <v>0</v>
      </c>
      <c r="K116" s="8" t="s">
        <v>715</v>
      </c>
      <c r="L116" s="8" t="s">
        <v>779</v>
      </c>
      <c r="M116" s="12">
        <v>0.1613</v>
      </c>
      <c r="O116" s="13">
        <v>0.57949539472559397</v>
      </c>
      <c r="X116" s="6"/>
    </row>
    <row r="117" spans="3:24" x14ac:dyDescent="0.25">
      <c r="C117" t="s">
        <v>823</v>
      </c>
      <c r="D117">
        <f>SUM(P27:R27)</f>
        <v>26</v>
      </c>
      <c r="E117">
        <v>0</v>
      </c>
      <c r="F117">
        <v>11</v>
      </c>
      <c r="G117">
        <v>15</v>
      </c>
      <c r="H117" s="8">
        <f>P27/D117*100</f>
        <v>0</v>
      </c>
      <c r="I117" s="8">
        <f>Q27/D117*100</f>
        <v>42.307692307692307</v>
      </c>
      <c r="J117" s="8">
        <f>R27/D117*100</f>
        <v>57.692307692307686</v>
      </c>
      <c r="K117" s="8" t="s">
        <v>1313</v>
      </c>
      <c r="L117" s="8" t="s">
        <v>726</v>
      </c>
      <c r="M117" s="12" t="s">
        <v>489</v>
      </c>
      <c r="N117" s="8" t="s">
        <v>490</v>
      </c>
      <c r="O117" s="14">
        <v>9.8255242601142195E-7</v>
      </c>
      <c r="P117" s="8" t="s">
        <v>490</v>
      </c>
      <c r="X117" s="6"/>
    </row>
    <row r="118" spans="3:24" x14ac:dyDescent="0.25">
      <c r="C118" t="s">
        <v>827</v>
      </c>
      <c r="D118">
        <f>SUM(P37:R37)</f>
        <v>25</v>
      </c>
      <c r="E118">
        <v>1</v>
      </c>
      <c r="F118">
        <v>8</v>
      </c>
      <c r="G118">
        <v>16</v>
      </c>
      <c r="H118" s="8">
        <f>P37/D118*100</f>
        <v>4</v>
      </c>
      <c r="I118" s="8">
        <f>Q37/D118*100</f>
        <v>32</v>
      </c>
      <c r="J118" s="8">
        <f>R37/D118*100</f>
        <v>64</v>
      </c>
      <c r="K118" s="8" t="s">
        <v>1314</v>
      </c>
      <c r="L118" s="8" t="s">
        <v>733</v>
      </c>
      <c r="M118" s="12" t="s">
        <v>489</v>
      </c>
      <c r="N118" s="8" t="s">
        <v>490</v>
      </c>
      <c r="O118" s="14">
        <v>4.0818611536177899E-7</v>
      </c>
      <c r="P118" s="6" t="s">
        <v>490</v>
      </c>
      <c r="X118" s="6"/>
    </row>
    <row r="119" spans="3:24" x14ac:dyDescent="0.25">
      <c r="C119" t="s">
        <v>830</v>
      </c>
      <c r="D119">
        <f>SUM(P49:R49)</f>
        <v>22</v>
      </c>
      <c r="E119">
        <v>1</v>
      </c>
      <c r="F119">
        <v>6</v>
      </c>
      <c r="G119">
        <v>15</v>
      </c>
      <c r="H119" s="8">
        <f>P49/D119*100</f>
        <v>4.5454545454545459</v>
      </c>
      <c r="I119" s="8">
        <f>Q49/D119*100</f>
        <v>27.27272727272727</v>
      </c>
      <c r="J119" s="8">
        <f>R49/D119*100</f>
        <v>68.181818181818173</v>
      </c>
      <c r="K119" s="8" t="s">
        <v>1315</v>
      </c>
      <c r="L119" s="8" t="s">
        <v>741</v>
      </c>
      <c r="M119" s="12" t="s">
        <v>489</v>
      </c>
      <c r="N119" s="8" t="s">
        <v>490</v>
      </c>
      <c r="O119" s="13">
        <v>3.0133639668688701E-6</v>
      </c>
      <c r="P119" s="8" t="s">
        <v>490</v>
      </c>
      <c r="X119" s="6"/>
    </row>
    <row r="120" spans="3:24" x14ac:dyDescent="0.25">
      <c r="C120" t="s">
        <v>834</v>
      </c>
      <c r="D120">
        <f>SUM(P59:R59)</f>
        <v>22</v>
      </c>
      <c r="E120">
        <v>0</v>
      </c>
      <c r="F120">
        <v>0</v>
      </c>
      <c r="G120">
        <v>22</v>
      </c>
      <c r="H120" s="8">
        <f>P59/D120*100</f>
        <v>0</v>
      </c>
      <c r="I120" s="8">
        <f>Q59/D120*100</f>
        <v>0</v>
      </c>
      <c r="J120" s="8">
        <f>R59/D120*100</f>
        <v>100</v>
      </c>
      <c r="K120" s="17" t="s">
        <v>1149</v>
      </c>
      <c r="L120" s="8" t="s">
        <v>749</v>
      </c>
      <c r="M120" s="12" t="s">
        <v>489</v>
      </c>
      <c r="N120" s="8" t="s">
        <v>490</v>
      </c>
      <c r="O120" s="14">
        <v>6.2481218295092902E-11</v>
      </c>
      <c r="P120" s="8" t="s">
        <v>490</v>
      </c>
      <c r="X120" s="6"/>
    </row>
    <row r="121" spans="3:24" x14ac:dyDescent="0.25">
      <c r="C121" t="s">
        <v>838</v>
      </c>
      <c r="D121">
        <f>SUM(AA27:AC27)</f>
        <v>26</v>
      </c>
      <c r="E121">
        <v>19</v>
      </c>
      <c r="F121">
        <v>7</v>
      </c>
      <c r="G121">
        <v>0</v>
      </c>
      <c r="H121" s="8">
        <f>AA27/D121*100</f>
        <v>73.076923076923066</v>
      </c>
      <c r="I121" s="8">
        <f>AB27/D121*100</f>
        <v>26.923076923076923</v>
      </c>
      <c r="J121" s="8">
        <f>AC27/D121*100</f>
        <v>0</v>
      </c>
      <c r="K121" s="8" t="s">
        <v>717</v>
      </c>
      <c r="L121" s="8" t="s">
        <v>757</v>
      </c>
      <c r="M121" s="12">
        <v>7.0000000000000007E-2</v>
      </c>
      <c r="O121" s="13">
        <v>0.30713282887406101</v>
      </c>
      <c r="X121" s="6"/>
    </row>
    <row r="122" spans="3:24" x14ac:dyDescent="0.25">
      <c r="C122" t="s">
        <v>842</v>
      </c>
      <c r="D122">
        <f>SUM(AA37:AC37)</f>
        <v>25</v>
      </c>
      <c r="E122">
        <v>24</v>
      </c>
      <c r="F122">
        <v>1</v>
      </c>
      <c r="G122">
        <v>0</v>
      </c>
      <c r="H122" s="8">
        <f>AA37/D122*100</f>
        <v>96</v>
      </c>
      <c r="I122" s="8">
        <f>AB37/D122*100</f>
        <v>4</v>
      </c>
      <c r="J122" s="8">
        <f>AC37/D122*100</f>
        <v>0</v>
      </c>
      <c r="K122" s="8" t="s">
        <v>715</v>
      </c>
      <c r="L122" s="8" t="s">
        <v>764</v>
      </c>
      <c r="M122" s="12">
        <v>4.7000000000000002E-3</v>
      </c>
      <c r="N122" s="8" t="s">
        <v>480</v>
      </c>
      <c r="O122" s="13">
        <v>0.14111389236545399</v>
      </c>
      <c r="X122" s="6"/>
    </row>
    <row r="123" spans="3:24" x14ac:dyDescent="0.25">
      <c r="C123" t="s">
        <v>846</v>
      </c>
      <c r="D123">
        <f>SUM(AA49:AC49)</f>
        <v>22</v>
      </c>
      <c r="E123">
        <v>4</v>
      </c>
      <c r="F123">
        <v>11</v>
      </c>
      <c r="G123">
        <v>7</v>
      </c>
      <c r="H123" s="8">
        <f>AA49/D123*100</f>
        <v>18.181818181818183</v>
      </c>
      <c r="I123" s="8">
        <f>AB49/D123*100</f>
        <v>50</v>
      </c>
      <c r="J123" s="8">
        <f>AC49/D123*100</f>
        <v>31.818181818181817</v>
      </c>
      <c r="K123" s="8" t="s">
        <v>1316</v>
      </c>
      <c r="L123" s="8" t="s">
        <v>772</v>
      </c>
      <c r="M123" s="12">
        <v>4.0000000000000002E-4</v>
      </c>
      <c r="N123" t="s">
        <v>488</v>
      </c>
      <c r="O123" s="13">
        <v>2.9242330755782399E-3</v>
      </c>
      <c r="P123" t="s">
        <v>480</v>
      </c>
      <c r="X123" s="6"/>
    </row>
    <row r="124" spans="3:24" x14ac:dyDescent="0.25">
      <c r="C124" t="s">
        <v>850</v>
      </c>
      <c r="D124">
        <f>SUM(AA59:AC59)</f>
        <v>22</v>
      </c>
      <c r="E124">
        <v>14</v>
      </c>
      <c r="F124">
        <v>7</v>
      </c>
      <c r="G124">
        <v>1</v>
      </c>
      <c r="H124" s="8">
        <f>AA59/D124*100</f>
        <v>63.636363636363633</v>
      </c>
      <c r="I124" s="8">
        <f>AB59/D124*100</f>
        <v>31.818181818181817</v>
      </c>
      <c r="J124" s="8">
        <f>AC59/D124*100</f>
        <v>4.5454545454545459</v>
      </c>
      <c r="K124" s="8" t="s">
        <v>1317</v>
      </c>
      <c r="L124" s="8" t="s">
        <v>780</v>
      </c>
      <c r="M124" s="12">
        <v>0.42580000000000001</v>
      </c>
      <c r="O124" s="13">
        <v>0.620252286843334</v>
      </c>
      <c r="X124" s="6"/>
    </row>
    <row r="125" spans="3:24" x14ac:dyDescent="0.25">
      <c r="C125" t="s">
        <v>824</v>
      </c>
      <c r="D125">
        <f>SUM(P28:R28)</f>
        <v>9</v>
      </c>
      <c r="E125">
        <v>3</v>
      </c>
      <c r="F125">
        <v>5</v>
      </c>
      <c r="G125">
        <v>1</v>
      </c>
      <c r="H125" s="8">
        <f>P28/D125*100</f>
        <v>33.333333333333329</v>
      </c>
      <c r="I125" s="8">
        <f>Q28/D125*100</f>
        <v>55.555555555555557</v>
      </c>
      <c r="J125" s="8">
        <f>R28/D125*100</f>
        <v>11.111111111111111</v>
      </c>
      <c r="K125" s="8" t="s">
        <v>1318</v>
      </c>
      <c r="L125" s="8" t="s">
        <v>727</v>
      </c>
      <c r="M125" s="12">
        <v>0.35610000000000003</v>
      </c>
      <c r="O125" s="13">
        <v>0.175671717491128</v>
      </c>
      <c r="X125" s="6"/>
    </row>
    <row r="126" spans="3:24" x14ac:dyDescent="0.25">
      <c r="C126" t="s">
        <v>828</v>
      </c>
      <c r="D126">
        <f>SUM(P38:R38)</f>
        <v>10</v>
      </c>
      <c r="E126">
        <v>5</v>
      </c>
      <c r="F126">
        <v>3</v>
      </c>
      <c r="G126">
        <v>2</v>
      </c>
      <c r="H126" s="8">
        <f>P38/D126*100</f>
        <v>50</v>
      </c>
      <c r="I126" s="8">
        <f>Q38/D126*100</f>
        <v>30</v>
      </c>
      <c r="J126" s="8">
        <f>R38/D126*100</f>
        <v>20</v>
      </c>
      <c r="K126" s="8" t="s">
        <v>1319</v>
      </c>
      <c r="L126" s="8" t="s">
        <v>734</v>
      </c>
      <c r="M126" s="12">
        <v>0.60170000000000001</v>
      </c>
      <c r="O126" s="13">
        <v>0.480563232117245</v>
      </c>
      <c r="X126" s="6"/>
    </row>
    <row r="127" spans="3:24" x14ac:dyDescent="0.25">
      <c r="C127" t="s">
        <v>831</v>
      </c>
      <c r="D127">
        <f>SUM(P50:R50)</f>
        <v>11</v>
      </c>
      <c r="E127">
        <v>5</v>
      </c>
      <c r="F127">
        <v>3</v>
      </c>
      <c r="G127">
        <v>3</v>
      </c>
      <c r="H127" s="8">
        <f>P50/D127*100</f>
        <v>45.454545454545453</v>
      </c>
      <c r="I127" s="8">
        <f>Q50/D127*100</f>
        <v>27.27272727272727</v>
      </c>
      <c r="J127" s="8">
        <f>R50/D127*100</f>
        <v>27.27272727272727</v>
      </c>
      <c r="K127" s="8" t="s">
        <v>1320</v>
      </c>
      <c r="L127" s="8" t="s">
        <v>742</v>
      </c>
      <c r="M127" s="12">
        <v>0.25440000000000002</v>
      </c>
      <c r="O127" s="13">
        <v>0.33146678831799198</v>
      </c>
      <c r="X127" s="6"/>
    </row>
    <row r="128" spans="3:24" x14ac:dyDescent="0.25">
      <c r="C128" t="s">
        <v>835</v>
      </c>
      <c r="D128">
        <f>SUM(P60:R60)</f>
        <v>10</v>
      </c>
      <c r="E128">
        <v>6</v>
      </c>
      <c r="F128">
        <v>3</v>
      </c>
      <c r="G128">
        <v>1</v>
      </c>
      <c r="H128" s="8">
        <f>P60/D128*100</f>
        <v>60</v>
      </c>
      <c r="I128" s="8">
        <f>Q60/D128*100</f>
        <v>30</v>
      </c>
      <c r="J128" s="8">
        <f>R60/D128*100</f>
        <v>10</v>
      </c>
      <c r="K128" s="8" t="s">
        <v>1321</v>
      </c>
      <c r="L128" s="8" t="s">
        <v>750</v>
      </c>
      <c r="M128" s="12">
        <v>0.42270000000000002</v>
      </c>
      <c r="O128" s="13">
        <v>0.99999999999997102</v>
      </c>
      <c r="X128" s="6"/>
    </row>
    <row r="129" spans="3:24" x14ac:dyDescent="0.25">
      <c r="C129" t="s">
        <v>839</v>
      </c>
      <c r="D129">
        <f>SUM(AA28:AC28)</f>
        <v>9</v>
      </c>
      <c r="E129">
        <v>8</v>
      </c>
      <c r="F129">
        <v>1</v>
      </c>
      <c r="G129">
        <v>0</v>
      </c>
      <c r="H129" s="8">
        <f>AA28/D129*100</f>
        <v>88.888888888888886</v>
      </c>
      <c r="I129" s="8">
        <f>AB28/D129*100</f>
        <v>11.111111111111111</v>
      </c>
      <c r="J129" s="8">
        <f>AC28/D129*100</f>
        <v>0</v>
      </c>
      <c r="K129" s="8" t="s">
        <v>715</v>
      </c>
      <c r="L129" s="8" t="s">
        <v>758</v>
      </c>
      <c r="M129" s="12">
        <v>0.74860000000000004</v>
      </c>
      <c r="O129" s="13">
        <v>0.999999999999996</v>
      </c>
      <c r="X129" s="6"/>
    </row>
    <row r="130" spans="3:24" x14ac:dyDescent="0.25">
      <c r="C130" t="s">
        <v>843</v>
      </c>
      <c r="D130">
        <f>SUM(AA38:AC38)</f>
        <v>10</v>
      </c>
      <c r="E130">
        <v>9</v>
      </c>
      <c r="F130">
        <v>1</v>
      </c>
      <c r="G130">
        <v>0</v>
      </c>
      <c r="H130" s="8">
        <f>AA38/D130*100</f>
        <v>90</v>
      </c>
      <c r="I130" s="8">
        <f>AB38/D130*100</f>
        <v>10</v>
      </c>
      <c r="J130" s="8">
        <f>AC38/D130*100</f>
        <v>0</v>
      </c>
      <c r="K130" s="8" t="s">
        <v>715</v>
      </c>
      <c r="L130" s="8" t="s">
        <v>765</v>
      </c>
      <c r="M130" s="12">
        <v>0.32190000000000002</v>
      </c>
      <c r="O130" s="13">
        <v>0.74795785398251702</v>
      </c>
      <c r="X130" s="6"/>
    </row>
    <row r="131" spans="3:24" x14ac:dyDescent="0.25">
      <c r="C131" t="s">
        <v>847</v>
      </c>
      <c r="D131">
        <f>SUM(AA50:AC50)</f>
        <v>11</v>
      </c>
      <c r="E131">
        <v>8</v>
      </c>
      <c r="F131">
        <v>3</v>
      </c>
      <c r="G131">
        <v>0</v>
      </c>
      <c r="H131" s="8">
        <f>AA50/D131*100</f>
        <v>72.727272727272734</v>
      </c>
      <c r="I131" s="8">
        <f>AB50/D131*100</f>
        <v>27.27272727272727</v>
      </c>
      <c r="J131" s="8">
        <f>AC50/D131*100</f>
        <v>0</v>
      </c>
      <c r="K131" s="8" t="s">
        <v>715</v>
      </c>
      <c r="L131" s="8" t="s">
        <v>773</v>
      </c>
      <c r="M131" s="12">
        <v>0.25440000000000002</v>
      </c>
      <c r="O131" s="13">
        <v>0.99999999999997702</v>
      </c>
      <c r="X131" s="6"/>
    </row>
    <row r="132" spans="3:24" x14ac:dyDescent="0.25">
      <c r="C132" t="s">
        <v>851</v>
      </c>
      <c r="D132">
        <f>SUM(AA60:AC60)</f>
        <v>10</v>
      </c>
      <c r="E132">
        <v>8</v>
      </c>
      <c r="F132">
        <v>1</v>
      </c>
      <c r="G132">
        <v>1</v>
      </c>
      <c r="H132" s="8">
        <f>AA60/D132*100</f>
        <v>80</v>
      </c>
      <c r="I132" s="8">
        <f>AB60/D132*100</f>
        <v>10</v>
      </c>
      <c r="J132" s="8">
        <f>AC60/D132*100</f>
        <v>10</v>
      </c>
      <c r="K132" s="8" t="s">
        <v>715</v>
      </c>
      <c r="L132" s="8" t="s">
        <v>781</v>
      </c>
      <c r="M132" s="12">
        <v>1.83E-2</v>
      </c>
      <c r="N132" t="s">
        <v>496</v>
      </c>
      <c r="O132" s="13">
        <v>0.83503540887562</v>
      </c>
      <c r="X132" s="6"/>
    </row>
    <row r="133" spans="3:24" x14ac:dyDescent="0.25">
      <c r="C133" t="s">
        <v>825</v>
      </c>
      <c r="D133">
        <f>SUM(P29:R29)</f>
        <v>13</v>
      </c>
      <c r="E133">
        <v>0</v>
      </c>
      <c r="F133">
        <v>6</v>
      </c>
      <c r="G133">
        <v>7</v>
      </c>
      <c r="H133" s="8">
        <f>P29/D133*100</f>
        <v>0</v>
      </c>
      <c r="I133" s="8">
        <f>Q29/D133*100</f>
        <v>46.153846153846153</v>
      </c>
      <c r="J133" s="8">
        <f>R29/D133*100</f>
        <v>53.846153846153847</v>
      </c>
      <c r="K133" s="8" t="s">
        <v>1322</v>
      </c>
      <c r="L133" s="8" t="s">
        <v>726</v>
      </c>
      <c r="M133" s="5">
        <v>1E-4</v>
      </c>
      <c r="N133" t="s">
        <v>488</v>
      </c>
      <c r="O133" s="13">
        <v>2.8050490883589797E-4</v>
      </c>
      <c r="P133" t="s">
        <v>488</v>
      </c>
      <c r="X133" s="6"/>
    </row>
    <row r="134" spans="3:24" x14ac:dyDescent="0.25">
      <c r="C134" t="s">
        <v>829</v>
      </c>
      <c r="D134">
        <f>SUM(P39:R39)</f>
        <v>9</v>
      </c>
      <c r="E134">
        <v>2</v>
      </c>
      <c r="F134">
        <v>3</v>
      </c>
      <c r="G134">
        <v>4</v>
      </c>
      <c r="H134" s="8">
        <f>P39/D134*100</f>
        <v>22.222222222222221</v>
      </c>
      <c r="I134" s="8">
        <f>Q39/D134*100</f>
        <v>33.333333333333329</v>
      </c>
      <c r="J134" s="8">
        <f>R39/D134*100</f>
        <v>44.444444444444443</v>
      </c>
      <c r="K134" s="8" t="s">
        <v>1323</v>
      </c>
      <c r="L134" s="8" t="s">
        <v>735</v>
      </c>
      <c r="M134" s="5">
        <v>1.11E-2</v>
      </c>
      <c r="N134" t="s">
        <v>496</v>
      </c>
      <c r="O134" s="13">
        <v>2.1262855936185699E-2</v>
      </c>
      <c r="P134" t="s">
        <v>496</v>
      </c>
      <c r="X134" s="6"/>
    </row>
    <row r="135" spans="3:24" x14ac:dyDescent="0.25">
      <c r="C135" t="s">
        <v>832</v>
      </c>
      <c r="D135">
        <f>SUM(P51:R51)</f>
        <v>8</v>
      </c>
      <c r="E135">
        <v>1</v>
      </c>
      <c r="F135">
        <v>6</v>
      </c>
      <c r="G135">
        <v>1</v>
      </c>
      <c r="H135" s="8">
        <f>P51/D135*100</f>
        <v>12.5</v>
      </c>
      <c r="I135" s="8">
        <f>Q51/D135*100</f>
        <v>75</v>
      </c>
      <c r="J135" s="8">
        <f>R51/D135*100</f>
        <v>12.5</v>
      </c>
      <c r="K135" s="8" t="s">
        <v>1324</v>
      </c>
      <c r="L135" s="8" t="s">
        <v>743</v>
      </c>
      <c r="M135" s="5">
        <v>1.34E-2</v>
      </c>
      <c r="N135" t="s">
        <v>496</v>
      </c>
      <c r="O135" s="13">
        <v>4.8961533219403401E-3</v>
      </c>
      <c r="P135" t="s">
        <v>480</v>
      </c>
      <c r="X135" s="6"/>
    </row>
    <row r="136" spans="3:24" x14ac:dyDescent="0.25">
      <c r="C136" t="s">
        <v>836</v>
      </c>
      <c r="D136">
        <f>SUM(P61:R61)</f>
        <v>12</v>
      </c>
      <c r="E136">
        <v>3</v>
      </c>
      <c r="F136">
        <v>5</v>
      </c>
      <c r="G136">
        <v>4</v>
      </c>
      <c r="H136" s="8">
        <f>P61/D136*100</f>
        <v>25</v>
      </c>
      <c r="I136" s="8">
        <f>Q61/D136*100</f>
        <v>41.666666666666671</v>
      </c>
      <c r="J136" s="8">
        <f>R61/D136*100</f>
        <v>33.333333333333329</v>
      </c>
      <c r="K136" s="8" t="s">
        <v>1325</v>
      </c>
      <c r="L136" s="8" t="s">
        <v>751</v>
      </c>
      <c r="M136" s="12">
        <v>4.1099999999999998E-2</v>
      </c>
      <c r="N136" t="s">
        <v>496</v>
      </c>
      <c r="O136" s="13">
        <v>0.103091016161747</v>
      </c>
      <c r="X136" s="6"/>
    </row>
    <row r="137" spans="3:24" x14ac:dyDescent="0.25">
      <c r="C137" t="s">
        <v>840</v>
      </c>
      <c r="D137">
        <f>SUM(AA29:AC29)</f>
        <v>13</v>
      </c>
      <c r="E137">
        <v>9</v>
      </c>
      <c r="F137">
        <v>4</v>
      </c>
      <c r="G137">
        <v>0</v>
      </c>
      <c r="H137" s="8">
        <f>AA29/D137*100</f>
        <v>69.230769230769226</v>
      </c>
      <c r="I137" s="8">
        <f>AB29/D137*100</f>
        <v>30.76923076923077</v>
      </c>
      <c r="J137" s="8">
        <f>AC29/D137*100</f>
        <v>0</v>
      </c>
      <c r="K137" s="8" t="s">
        <v>716</v>
      </c>
      <c r="L137" s="8" t="s">
        <v>759</v>
      </c>
      <c r="M137" s="12">
        <v>3.44E-2</v>
      </c>
      <c r="N137" t="s">
        <v>496</v>
      </c>
      <c r="O137" s="13">
        <v>0.38342930052999202</v>
      </c>
      <c r="X137" s="6"/>
    </row>
    <row r="138" spans="3:24" x14ac:dyDescent="0.25">
      <c r="C138" t="s">
        <v>844</v>
      </c>
      <c r="D138">
        <f>SUM(AA39:AC39)</f>
        <v>9</v>
      </c>
      <c r="E138">
        <v>5</v>
      </c>
      <c r="F138">
        <v>3</v>
      </c>
      <c r="G138">
        <v>1</v>
      </c>
      <c r="H138" s="8">
        <f>AA39/D138*100</f>
        <v>55.555555555555557</v>
      </c>
      <c r="I138" s="8">
        <f>AB39/D138*100</f>
        <v>33.333333333333329</v>
      </c>
      <c r="J138" s="8">
        <f>AC39/D138*100</f>
        <v>11.111111111111111</v>
      </c>
      <c r="K138" s="8" t="s">
        <v>1326</v>
      </c>
      <c r="L138" s="8" t="s">
        <v>766</v>
      </c>
      <c r="M138" s="12">
        <v>0.31230000000000002</v>
      </c>
      <c r="O138" s="13">
        <v>0.28590590852581599</v>
      </c>
      <c r="X138" s="6"/>
    </row>
    <row r="139" spans="3:24" x14ac:dyDescent="0.25">
      <c r="C139" t="s">
        <v>848</v>
      </c>
      <c r="D139">
        <f>SUM(AA51:AC51)</f>
        <v>8</v>
      </c>
      <c r="E139">
        <v>4</v>
      </c>
      <c r="F139">
        <v>4</v>
      </c>
      <c r="G139">
        <v>0</v>
      </c>
      <c r="H139" s="8">
        <f>AA51/D139*100</f>
        <v>50</v>
      </c>
      <c r="I139" s="8">
        <f>AB51/D139*100</f>
        <v>50</v>
      </c>
      <c r="J139" s="8">
        <f>AC51/D139*100</f>
        <v>0</v>
      </c>
      <c r="K139" s="8" t="s">
        <v>715</v>
      </c>
      <c r="L139" s="8" t="s">
        <v>774</v>
      </c>
      <c r="M139" s="12">
        <v>0.1835</v>
      </c>
      <c r="O139" s="13">
        <v>0.56582547886894796</v>
      </c>
      <c r="X139" s="6"/>
    </row>
    <row r="140" spans="3:24" x14ac:dyDescent="0.25">
      <c r="C140" t="s">
        <v>852</v>
      </c>
      <c r="D140">
        <f>SUM(AA61:AC61)</f>
        <v>12</v>
      </c>
      <c r="E140">
        <v>6</v>
      </c>
      <c r="F140">
        <v>5</v>
      </c>
      <c r="G140">
        <v>1</v>
      </c>
      <c r="H140" s="8">
        <f>AA61/D140*100</f>
        <v>50</v>
      </c>
      <c r="I140" s="8">
        <f>AB61/D140*100</f>
        <v>41.666666666666671</v>
      </c>
      <c r="J140" s="8">
        <f>AC61/D140*100</f>
        <v>8.3333333333333321</v>
      </c>
      <c r="K140" s="8" t="s">
        <v>1327</v>
      </c>
      <c r="L140" s="8" t="s">
        <v>782</v>
      </c>
      <c r="M140" s="12">
        <v>0.39750000000000002</v>
      </c>
      <c r="O140" s="13">
        <v>0.41632909174621202</v>
      </c>
      <c r="P140" s="6"/>
      <c r="X140" s="6"/>
    </row>
    <row r="141" spans="3:24" x14ac:dyDescent="0.25">
      <c r="C141" t="s">
        <v>826</v>
      </c>
      <c r="D141">
        <f>SUM(P30:R30)</f>
        <v>28</v>
      </c>
      <c r="E141">
        <v>1</v>
      </c>
      <c r="F141">
        <v>11</v>
      </c>
      <c r="G141">
        <v>16</v>
      </c>
      <c r="H141" s="8">
        <f>P30/D141*100</f>
        <v>3.5714285714285712</v>
      </c>
      <c r="I141" s="8">
        <f>Q30/D141*100</f>
        <v>39.285714285714285</v>
      </c>
      <c r="J141" s="8">
        <f>R30/D141*100</f>
        <v>57.142857142857139</v>
      </c>
      <c r="K141" s="8" t="s">
        <v>1334</v>
      </c>
      <c r="L141" s="8" t="s">
        <v>1341</v>
      </c>
      <c r="M141" s="12" t="s">
        <v>489</v>
      </c>
      <c r="N141" s="8" t="s">
        <v>490</v>
      </c>
      <c r="O141" s="13">
        <v>6.4735635593956201E-6</v>
      </c>
      <c r="P141" t="s">
        <v>490</v>
      </c>
      <c r="X141" s="6"/>
    </row>
    <row r="142" spans="3:24" x14ac:dyDescent="0.25">
      <c r="C142" t="s">
        <v>1150</v>
      </c>
      <c r="D142">
        <f>SUM(P40:R40)</f>
        <v>47</v>
      </c>
      <c r="E142">
        <v>0</v>
      </c>
      <c r="F142">
        <v>7</v>
      </c>
      <c r="G142">
        <v>40</v>
      </c>
      <c r="H142" s="8">
        <f>P40/D142*100</f>
        <v>0</v>
      </c>
      <c r="I142" s="8">
        <f>Q40/D142*100</f>
        <v>14.893617021276595</v>
      </c>
      <c r="J142" s="8">
        <f>R40/D142*100</f>
        <v>85.106382978723403</v>
      </c>
      <c r="K142" s="8" t="s">
        <v>1335</v>
      </c>
      <c r="L142" s="8" t="s">
        <v>738</v>
      </c>
      <c r="M142" s="12" t="s">
        <v>489</v>
      </c>
      <c r="N142" s="8" t="s">
        <v>490</v>
      </c>
      <c r="O142" s="14">
        <v>1.5278106351084201E-13</v>
      </c>
      <c r="P142" s="8" t="s">
        <v>490</v>
      </c>
      <c r="X142" s="6"/>
    </row>
    <row r="143" spans="3:24" x14ac:dyDescent="0.25">
      <c r="C143" t="s">
        <v>833</v>
      </c>
      <c r="D143">
        <f>SUM(P52:R52)</f>
        <v>17</v>
      </c>
      <c r="E143">
        <v>0</v>
      </c>
      <c r="F143">
        <v>9</v>
      </c>
      <c r="G143">
        <v>8</v>
      </c>
      <c r="H143" s="8">
        <f>P52/D143*100</f>
        <v>0</v>
      </c>
      <c r="I143" s="8">
        <f>Q52/D143*100</f>
        <v>52.941176470588239</v>
      </c>
      <c r="J143" s="8">
        <f>R52/D143*100</f>
        <v>47.058823529411761</v>
      </c>
      <c r="K143" s="8" t="s">
        <v>1336</v>
      </c>
      <c r="L143" s="8" t="s">
        <v>1341</v>
      </c>
      <c r="M143" s="12" t="s">
        <v>489</v>
      </c>
      <c r="N143" s="8" t="s">
        <v>490</v>
      </c>
      <c r="O143" s="13">
        <v>5.5630173508415801E-6</v>
      </c>
      <c r="P143" t="s">
        <v>490</v>
      </c>
      <c r="X143" s="6"/>
    </row>
    <row r="144" spans="3:24" x14ac:dyDescent="0.25">
      <c r="C144" t="s">
        <v>837</v>
      </c>
      <c r="D144">
        <f>SUM(P62:R62)</f>
        <v>43</v>
      </c>
      <c r="E144">
        <v>2</v>
      </c>
      <c r="F144">
        <v>13</v>
      </c>
      <c r="G144">
        <v>28</v>
      </c>
      <c r="H144" s="8">
        <f>P62/D144*100</f>
        <v>4.6511627906976747</v>
      </c>
      <c r="I144" s="8">
        <f>Q62/D144*100</f>
        <v>30.232558139534881</v>
      </c>
      <c r="J144" s="8">
        <f>R62/D144*100</f>
        <v>65.116279069767444</v>
      </c>
      <c r="K144" s="8" t="s">
        <v>1337</v>
      </c>
      <c r="L144" s="8" t="s">
        <v>1342</v>
      </c>
      <c r="M144" s="12" t="s">
        <v>489</v>
      </c>
      <c r="N144" s="8" t="s">
        <v>490</v>
      </c>
      <c r="O144" s="14">
        <v>2.0333969917134501E-7</v>
      </c>
      <c r="P144" s="8" t="s">
        <v>490</v>
      </c>
      <c r="X144" s="6"/>
    </row>
    <row r="145" spans="3:24" x14ac:dyDescent="0.25">
      <c r="C145" t="s">
        <v>841</v>
      </c>
      <c r="D145">
        <f>SUM(AA30:AC30)</f>
        <v>28</v>
      </c>
      <c r="E145">
        <v>19</v>
      </c>
      <c r="F145">
        <v>7</v>
      </c>
      <c r="G145">
        <v>2</v>
      </c>
      <c r="H145" s="8">
        <f>AA30/D145*100</f>
        <v>67.857142857142861</v>
      </c>
      <c r="I145" s="8">
        <f>AB30/D145*100</f>
        <v>25</v>
      </c>
      <c r="J145" s="8">
        <f>AC30/D145*100</f>
        <v>7.1428571428571423</v>
      </c>
      <c r="K145" s="8" t="s">
        <v>715</v>
      </c>
      <c r="L145" s="8" t="s">
        <v>1343</v>
      </c>
      <c r="M145" s="12">
        <v>1.18E-2</v>
      </c>
      <c r="N145" t="s">
        <v>496</v>
      </c>
      <c r="O145" s="13">
        <v>0.307055398695462</v>
      </c>
      <c r="X145" s="6"/>
    </row>
    <row r="146" spans="3:24" x14ac:dyDescent="0.25">
      <c r="C146" t="s">
        <v>845</v>
      </c>
      <c r="D146">
        <f>SUM(AA40:AC40)</f>
        <v>47</v>
      </c>
      <c r="E146">
        <v>16</v>
      </c>
      <c r="F146">
        <v>27</v>
      </c>
      <c r="G146">
        <v>4</v>
      </c>
      <c r="H146" s="8">
        <f>AA40/D146*100</f>
        <v>34.042553191489361</v>
      </c>
      <c r="I146" s="8">
        <f>AB40/D146*100</f>
        <v>57.446808510638306</v>
      </c>
      <c r="J146" s="8">
        <f>AC40/D146*100</f>
        <v>8.5106382978723403</v>
      </c>
      <c r="K146" s="8" t="s">
        <v>1338</v>
      </c>
      <c r="L146" s="8" t="s">
        <v>1344</v>
      </c>
      <c r="M146" s="12" t="s">
        <v>489</v>
      </c>
      <c r="N146" s="8" t="s">
        <v>490</v>
      </c>
      <c r="O146" s="13">
        <v>8.6782879585085404E-4</v>
      </c>
      <c r="P146" s="8" t="s">
        <v>488</v>
      </c>
      <c r="X146" s="6"/>
    </row>
    <row r="147" spans="3:24" x14ac:dyDescent="0.25">
      <c r="C147" t="s">
        <v>849</v>
      </c>
      <c r="D147">
        <f>SUM(AA52:AC52)</f>
        <v>17</v>
      </c>
      <c r="E147">
        <v>8</v>
      </c>
      <c r="F147">
        <v>8</v>
      </c>
      <c r="G147">
        <v>1</v>
      </c>
      <c r="H147" s="8">
        <f>AA52/D147*100</f>
        <v>47.058823529411761</v>
      </c>
      <c r="I147" s="8">
        <f>AB52/D147*100</f>
        <v>47.058823529411761</v>
      </c>
      <c r="J147" s="8">
        <f>AC52/D147*100</f>
        <v>5.8823529411764701</v>
      </c>
      <c r="K147" s="8" t="s">
        <v>1339</v>
      </c>
      <c r="L147" s="8" t="s">
        <v>1345</v>
      </c>
      <c r="M147" s="12">
        <v>3.5999999999999997E-2</v>
      </c>
      <c r="N147" t="s">
        <v>496</v>
      </c>
      <c r="O147" s="13">
        <v>0.49757736650419498</v>
      </c>
      <c r="X147" s="6"/>
    </row>
    <row r="148" spans="3:24" x14ac:dyDescent="0.25">
      <c r="C148" t="s">
        <v>853</v>
      </c>
      <c r="D148">
        <f>SUM(AA62:AC62)</f>
        <v>43</v>
      </c>
      <c r="E148">
        <v>9</v>
      </c>
      <c r="F148">
        <v>27</v>
      </c>
      <c r="G148">
        <v>7</v>
      </c>
      <c r="H148" s="8">
        <f>AA62/D148*100</f>
        <v>20.930232558139537</v>
      </c>
      <c r="I148" s="8">
        <f>AB62/D148*100</f>
        <v>62.790697674418603</v>
      </c>
      <c r="J148" s="8">
        <f>AC62/D148*100</f>
        <v>16.279069767441861</v>
      </c>
      <c r="K148" s="8" t="s">
        <v>1340</v>
      </c>
      <c r="L148" s="8" t="s">
        <v>1346</v>
      </c>
      <c r="M148" s="12" t="s">
        <v>489</v>
      </c>
      <c r="N148" s="8" t="s">
        <v>490</v>
      </c>
      <c r="O148" s="13">
        <v>2.06113454625014E-4</v>
      </c>
      <c r="P148" s="8" t="s">
        <v>488</v>
      </c>
      <c r="X148" s="6"/>
    </row>
    <row r="149" spans="3:24" x14ac:dyDescent="0.25">
      <c r="C149" t="s">
        <v>1142</v>
      </c>
      <c r="D149">
        <f>SUM(P31:R31)</f>
        <v>22</v>
      </c>
      <c r="E149">
        <v>14</v>
      </c>
      <c r="F149">
        <v>5</v>
      </c>
      <c r="G149">
        <v>3</v>
      </c>
      <c r="H149">
        <f>P31/D149*100</f>
        <v>63.636363636363633</v>
      </c>
      <c r="I149">
        <f>Q31/D149*100</f>
        <v>22.727272727272727</v>
      </c>
      <c r="J149">
        <f>R31/D149*100</f>
        <v>13.636363636363635</v>
      </c>
      <c r="K149" s="8" t="s">
        <v>1328</v>
      </c>
      <c r="L149" s="8" t="s">
        <v>1157</v>
      </c>
      <c r="M149" s="5" t="s">
        <v>1149</v>
      </c>
      <c r="O149" s="13"/>
      <c r="X149" s="6"/>
    </row>
    <row r="150" spans="3:24" x14ac:dyDescent="0.25">
      <c r="C150" t="s">
        <v>1151</v>
      </c>
      <c r="D150">
        <f>SUM(P41:R41)</f>
        <v>27</v>
      </c>
      <c r="E150">
        <v>19</v>
      </c>
      <c r="F150">
        <v>5</v>
      </c>
      <c r="G150">
        <v>3</v>
      </c>
      <c r="H150">
        <f>P41/D150*100</f>
        <v>70.370370370370367</v>
      </c>
      <c r="I150">
        <f>Q41/D150*100</f>
        <v>18.518518518518519</v>
      </c>
      <c r="J150">
        <f>R41/D150*100</f>
        <v>11.111111111111111</v>
      </c>
      <c r="K150" s="8" t="s">
        <v>1329</v>
      </c>
      <c r="L150" s="8" t="s">
        <v>1158</v>
      </c>
      <c r="M150" s="5" t="s">
        <v>1149</v>
      </c>
      <c r="O150" s="13"/>
      <c r="X150" s="6"/>
    </row>
    <row r="151" spans="3:24" x14ac:dyDescent="0.25">
      <c r="C151" t="s">
        <v>1143</v>
      </c>
      <c r="D151">
        <f>SUM(P53:R53)</f>
        <v>21</v>
      </c>
      <c r="E151">
        <v>15</v>
      </c>
      <c r="F151">
        <v>4</v>
      </c>
      <c r="G151">
        <v>2</v>
      </c>
      <c r="H151">
        <f>P53/D151*100</f>
        <v>71.428571428571431</v>
      </c>
      <c r="I151">
        <f>Q53/D151*100</f>
        <v>19.047619047619047</v>
      </c>
      <c r="J151">
        <f>R53/D151*100</f>
        <v>9.5238095238095237</v>
      </c>
      <c r="K151" s="8" t="s">
        <v>1330</v>
      </c>
      <c r="L151" s="8" t="s">
        <v>1159</v>
      </c>
      <c r="M151" s="5" t="s">
        <v>1149</v>
      </c>
      <c r="O151" s="13"/>
      <c r="X151" s="6"/>
    </row>
    <row r="152" spans="3:24" x14ac:dyDescent="0.25">
      <c r="C152" t="s">
        <v>1144</v>
      </c>
      <c r="D152">
        <f>SUM(P63:R63)</f>
        <v>24</v>
      </c>
      <c r="E152">
        <v>13</v>
      </c>
      <c r="F152">
        <v>9</v>
      </c>
      <c r="G152">
        <v>2</v>
      </c>
      <c r="H152">
        <f>P63/D152*100</f>
        <v>54.166666666666664</v>
      </c>
      <c r="I152">
        <f>Q63/D152*100</f>
        <v>37.5</v>
      </c>
      <c r="J152">
        <f>R63/D152*100</f>
        <v>8.3333333333333321</v>
      </c>
      <c r="K152" s="8" t="s">
        <v>1331</v>
      </c>
      <c r="L152" s="8" t="s">
        <v>1160</v>
      </c>
      <c r="M152" s="5" t="s">
        <v>1149</v>
      </c>
      <c r="O152" s="13"/>
      <c r="X152" s="6"/>
    </row>
    <row r="153" spans="3:24" x14ac:dyDescent="0.25">
      <c r="C153" t="s">
        <v>1145</v>
      </c>
      <c r="D153">
        <f>SUM(AA31:AC31)</f>
        <v>22</v>
      </c>
      <c r="E153">
        <v>19</v>
      </c>
      <c r="F153">
        <v>3</v>
      </c>
      <c r="G153">
        <v>0</v>
      </c>
      <c r="H153">
        <f>AA31/D153*100</f>
        <v>86.36363636363636</v>
      </c>
      <c r="I153">
        <f>AB31/D153*100</f>
        <v>13.636363636363635</v>
      </c>
      <c r="J153">
        <f>AC31/D153*100</f>
        <v>0</v>
      </c>
      <c r="K153" s="8" t="s">
        <v>1152</v>
      </c>
      <c r="L153" s="8" t="s">
        <v>1156</v>
      </c>
      <c r="M153" s="5" t="s">
        <v>1149</v>
      </c>
      <c r="O153" s="13"/>
      <c r="X153" s="6"/>
    </row>
    <row r="154" spans="3:24" x14ac:dyDescent="0.25">
      <c r="C154" t="s">
        <v>1146</v>
      </c>
      <c r="D154">
        <f>SUM(AA41:AC41)</f>
        <v>27</v>
      </c>
      <c r="E154">
        <v>21</v>
      </c>
      <c r="F154">
        <v>5</v>
      </c>
      <c r="G154">
        <v>1</v>
      </c>
      <c r="H154">
        <f>AA41/D154*100</f>
        <v>77.777777777777786</v>
      </c>
      <c r="I154">
        <f>AB41/D154*100</f>
        <v>18.518518518518519</v>
      </c>
      <c r="J154">
        <f>AC41/D154*100</f>
        <v>3.7037037037037033</v>
      </c>
      <c r="K154" s="8" t="s">
        <v>716</v>
      </c>
      <c r="L154" s="8" t="s">
        <v>1155</v>
      </c>
      <c r="M154" s="5" t="s">
        <v>1149</v>
      </c>
      <c r="O154" s="13"/>
      <c r="X154" s="6"/>
    </row>
    <row r="155" spans="3:24" x14ac:dyDescent="0.25">
      <c r="C155" t="s">
        <v>1147</v>
      </c>
      <c r="D155">
        <f>SUM(AA53:AC53)</f>
        <v>21</v>
      </c>
      <c r="E155">
        <v>14</v>
      </c>
      <c r="F155">
        <v>6</v>
      </c>
      <c r="G155">
        <v>1</v>
      </c>
      <c r="H155">
        <f>AA53/D155*100</f>
        <v>66.666666666666657</v>
      </c>
      <c r="I155">
        <f>AB53/D155*100</f>
        <v>28.571428571428569</v>
      </c>
      <c r="J155">
        <f>AC53/D155*100</f>
        <v>4.7619047619047619</v>
      </c>
      <c r="K155" s="8" t="s">
        <v>1332</v>
      </c>
      <c r="L155" s="8" t="s">
        <v>1154</v>
      </c>
      <c r="M155" s="5" t="s">
        <v>1149</v>
      </c>
      <c r="O155" s="6"/>
      <c r="X155" s="6"/>
    </row>
    <row r="156" spans="3:24" x14ac:dyDescent="0.25">
      <c r="C156" t="s">
        <v>1148</v>
      </c>
      <c r="D156">
        <f>SUM(AA63:AC63)</f>
        <v>24</v>
      </c>
      <c r="E156">
        <v>17</v>
      </c>
      <c r="F156">
        <v>5</v>
      </c>
      <c r="G156">
        <v>2</v>
      </c>
      <c r="H156">
        <f>AA63/D156*100</f>
        <v>70.833333333333343</v>
      </c>
      <c r="I156">
        <f>AB63/D156*100</f>
        <v>20.833333333333336</v>
      </c>
      <c r="J156">
        <f>AC63/D156*100</f>
        <v>8.3333333333333321</v>
      </c>
      <c r="K156" s="8" t="s">
        <v>1333</v>
      </c>
      <c r="L156" s="8" t="s">
        <v>1153</v>
      </c>
      <c r="M156" s="5" t="s">
        <v>1149</v>
      </c>
      <c r="O156" s="6"/>
      <c r="X156" s="6"/>
    </row>
    <row r="157" spans="3:24" x14ac:dyDescent="0.25">
      <c r="O157" s="6"/>
    </row>
    <row r="158" spans="3:24" x14ac:dyDescent="0.25">
      <c r="M158" s="6"/>
      <c r="O158" s="6"/>
    </row>
    <row r="159" spans="3:24" x14ac:dyDescent="0.25">
      <c r="M159" s="6"/>
      <c r="O159" s="6"/>
    </row>
    <row r="160" spans="3:24" x14ac:dyDescent="0.25">
      <c r="M160" s="6"/>
      <c r="O160" s="6"/>
    </row>
    <row r="161" spans="13:13" x14ac:dyDescent="0.25">
      <c r="M161" s="6"/>
    </row>
    <row r="162" spans="13:13" x14ac:dyDescent="0.25">
      <c r="M162" s="6"/>
    </row>
    <row r="163" spans="13:13" x14ac:dyDescent="0.25">
      <c r="M163" s="6"/>
    </row>
    <row r="164" spans="13:13" x14ac:dyDescent="0.25">
      <c r="M164" s="6"/>
    </row>
    <row r="165" spans="13:13" x14ac:dyDescent="0.25">
      <c r="M165" s="6"/>
    </row>
    <row r="166" spans="13:13" x14ac:dyDescent="0.25">
      <c r="M166" s="6"/>
    </row>
    <row r="167" spans="13:13" x14ac:dyDescent="0.25">
      <c r="M167" s="6"/>
    </row>
    <row r="168" spans="13:13" x14ac:dyDescent="0.25">
      <c r="M168" s="6"/>
    </row>
  </sheetData>
  <sortState xmlns:xlrd2="http://schemas.microsoft.com/office/spreadsheetml/2017/richdata2" ref="BB67:BI94">
    <sortCondition descending="1" ref="BB67:BB94"/>
  </sortState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Z757"/>
  <sheetViews>
    <sheetView tabSelected="1" topLeftCell="N1" zoomScale="70" zoomScaleNormal="70" workbookViewId="0">
      <pane ySplit="1" topLeftCell="A4" activePane="bottomLeft" state="frozen"/>
      <selection pane="bottomLeft" activeCell="Z53" sqref="Z53"/>
    </sheetView>
  </sheetViews>
  <sheetFormatPr defaultRowHeight="15" x14ac:dyDescent="0.25"/>
  <cols>
    <col min="2" max="2" width="22.140625" bestFit="1" customWidth="1"/>
    <col min="3" max="3" width="16.7109375" bestFit="1" customWidth="1"/>
    <col min="4" max="4" width="7.5703125" bestFit="1" customWidth="1"/>
    <col min="5" max="5" width="10" bestFit="1" customWidth="1"/>
    <col min="28" max="28" width="22.140625" bestFit="1" customWidth="1"/>
    <col min="29" max="29" width="15.5703125" bestFit="1" customWidth="1"/>
    <col min="30" max="30" width="7.5703125" bestFit="1" customWidth="1"/>
  </cols>
  <sheetData>
    <row r="1" spans="2:52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471</v>
      </c>
      <c r="N1" t="s">
        <v>472</v>
      </c>
      <c r="O1" t="s">
        <v>473</v>
      </c>
      <c r="AB1" t="s">
        <v>0</v>
      </c>
      <c r="AC1" t="s">
        <v>1</v>
      </c>
      <c r="AD1" t="s">
        <v>2</v>
      </c>
      <c r="AE1" t="s">
        <v>3</v>
      </c>
      <c r="AF1" t="s">
        <v>4</v>
      </c>
      <c r="AG1" t="s">
        <v>5</v>
      </c>
      <c r="AH1" t="s">
        <v>6</v>
      </c>
      <c r="AI1" t="s">
        <v>7</v>
      </c>
      <c r="AJ1" t="s">
        <v>8</v>
      </c>
      <c r="AK1" t="s">
        <v>9</v>
      </c>
      <c r="AL1" t="s">
        <v>10</v>
      </c>
      <c r="AM1" t="s">
        <v>471</v>
      </c>
      <c r="AN1" t="s">
        <v>472</v>
      </c>
      <c r="AO1" t="s">
        <v>473</v>
      </c>
    </row>
    <row r="2" spans="2:52" x14ac:dyDescent="0.25">
      <c r="B2" t="s">
        <v>406</v>
      </c>
      <c r="C2" s="1" t="s">
        <v>470</v>
      </c>
      <c r="D2" t="s">
        <v>76</v>
      </c>
      <c r="E2" s="15" t="s">
        <v>80</v>
      </c>
      <c r="F2" s="15">
        <v>24</v>
      </c>
      <c r="G2" s="15">
        <v>70.650000000000006</v>
      </c>
      <c r="H2" s="15">
        <v>73.7</v>
      </c>
      <c r="I2" s="15">
        <f t="shared" ref="I2:I65" si="0">G2/H2</f>
        <v>0.95861601085481685</v>
      </c>
      <c r="J2" s="15">
        <v>23.5</v>
      </c>
      <c r="K2" s="15">
        <v>69.13</v>
      </c>
      <c r="L2" s="15">
        <v>72.459999999999994</v>
      </c>
      <c r="M2" s="15">
        <f t="shared" ref="M2:M65" si="1">IF(I2&gt;1.5,1,0)</f>
        <v>0</v>
      </c>
      <c r="N2" s="15">
        <f t="shared" ref="N2:N34" si="2">IF((AND(I2&gt;1,I2&lt;1.5)),1,0)</f>
        <v>0</v>
      </c>
      <c r="O2" s="15">
        <f t="shared" ref="O2:O65" si="3">IF(I2&lt;1,1,0)</f>
        <v>1</v>
      </c>
      <c r="AB2" t="s">
        <v>406</v>
      </c>
      <c r="AC2" s="1" t="s">
        <v>470</v>
      </c>
      <c r="AD2" t="s">
        <v>76</v>
      </c>
      <c r="AE2" t="s">
        <v>78</v>
      </c>
      <c r="AF2">
        <v>24</v>
      </c>
      <c r="AG2">
        <v>143.91</v>
      </c>
      <c r="AH2">
        <v>73.7</v>
      </c>
      <c r="AI2">
        <f t="shared" ref="AI2:AI65" si="4">AG2/AH2</f>
        <v>1.9526458616010853</v>
      </c>
      <c r="AJ2">
        <v>23</v>
      </c>
      <c r="AK2">
        <v>61.5</v>
      </c>
      <c r="AL2">
        <v>71.22</v>
      </c>
      <c r="AM2" s="4">
        <f t="shared" ref="AM2:AM65" si="5">IF(AI2&gt;1.5,1,0)</f>
        <v>1</v>
      </c>
      <c r="AN2" s="4">
        <f t="shared" ref="AN2:AN65" si="6">IF((AND(AI2&gt;1,AI2&lt;1.5)),1,0)</f>
        <v>0</v>
      </c>
      <c r="AO2" s="4">
        <f t="shared" ref="AO2:AO65" si="7">IF(AI2&lt;1,1,0)</f>
        <v>0</v>
      </c>
    </row>
    <row r="3" spans="2:52" x14ac:dyDescent="0.25">
      <c r="B3" t="s">
        <v>407</v>
      </c>
      <c r="C3" s="1" t="s">
        <v>470</v>
      </c>
      <c r="D3" t="s">
        <v>76</v>
      </c>
      <c r="E3" s="15" t="s">
        <v>80</v>
      </c>
      <c r="F3" s="15">
        <v>24.5</v>
      </c>
      <c r="G3" s="15">
        <v>73.319999999999993</v>
      </c>
      <c r="H3" s="15">
        <v>74.930000000000007</v>
      </c>
      <c r="I3" s="15">
        <f t="shared" si="0"/>
        <v>0.97851327906045626</v>
      </c>
      <c r="J3" s="15">
        <v>24</v>
      </c>
      <c r="K3" s="15">
        <v>55.46</v>
      </c>
      <c r="L3" s="15">
        <v>73.7</v>
      </c>
      <c r="M3" s="15">
        <f t="shared" si="1"/>
        <v>0</v>
      </c>
      <c r="N3" s="15">
        <f t="shared" si="2"/>
        <v>0</v>
      </c>
      <c r="O3" s="15">
        <f t="shared" si="3"/>
        <v>1</v>
      </c>
      <c r="P3" s="5"/>
      <c r="Q3" s="6" t="s">
        <v>474</v>
      </c>
      <c r="S3" s="6" t="s">
        <v>471</v>
      </c>
      <c r="T3" s="6" t="s">
        <v>472</v>
      </c>
      <c r="U3" s="6" t="s">
        <v>473</v>
      </c>
      <c r="V3" s="6" t="s">
        <v>708</v>
      </c>
      <c r="W3" s="6" t="s">
        <v>709</v>
      </c>
      <c r="X3" s="6"/>
      <c r="Y3" s="6" t="s">
        <v>7</v>
      </c>
      <c r="Z3" s="6" t="s">
        <v>710</v>
      </c>
      <c r="AB3" t="s">
        <v>407</v>
      </c>
      <c r="AC3" s="1" t="s">
        <v>470</v>
      </c>
      <c r="AD3" t="s">
        <v>76</v>
      </c>
      <c r="AE3" t="s">
        <v>78</v>
      </c>
      <c r="AF3">
        <v>24</v>
      </c>
      <c r="AG3">
        <v>128.9</v>
      </c>
      <c r="AH3">
        <v>73.7</v>
      </c>
      <c r="AI3">
        <f t="shared" si="4"/>
        <v>1.7489823609226594</v>
      </c>
      <c r="AJ3">
        <v>23.5</v>
      </c>
      <c r="AK3">
        <v>63.75</v>
      </c>
      <c r="AL3">
        <v>72.459999999999994</v>
      </c>
      <c r="AM3" s="4">
        <f t="shared" si="5"/>
        <v>1</v>
      </c>
      <c r="AN3" s="4">
        <f t="shared" si="6"/>
        <v>0</v>
      </c>
      <c r="AO3" s="4">
        <f t="shared" si="7"/>
        <v>0</v>
      </c>
      <c r="AP3" s="5"/>
      <c r="AQ3" s="6" t="s">
        <v>492</v>
      </c>
      <c r="AS3" s="6" t="s">
        <v>471</v>
      </c>
      <c r="AT3" s="6" t="s">
        <v>472</v>
      </c>
      <c r="AU3" s="6" t="s">
        <v>473</v>
      </c>
      <c r="AV3" s="6" t="s">
        <v>708</v>
      </c>
      <c r="AW3" s="6" t="s">
        <v>709</v>
      </c>
      <c r="AX3" s="6"/>
      <c r="AY3" s="6" t="s">
        <v>7</v>
      </c>
      <c r="AZ3" s="6" t="s">
        <v>710</v>
      </c>
    </row>
    <row r="4" spans="2:52" x14ac:dyDescent="0.25">
      <c r="B4" t="s">
        <v>408</v>
      </c>
      <c r="C4" s="1" t="s">
        <v>470</v>
      </c>
      <c r="D4" t="s">
        <v>76</v>
      </c>
      <c r="E4" t="s">
        <v>80</v>
      </c>
      <c r="F4">
        <v>23.5</v>
      </c>
      <c r="G4">
        <v>74.08</v>
      </c>
      <c r="H4">
        <v>72.459999999999994</v>
      </c>
      <c r="I4">
        <f t="shared" si="0"/>
        <v>1.0223571625724539</v>
      </c>
      <c r="J4">
        <v>23</v>
      </c>
      <c r="K4">
        <v>55.78</v>
      </c>
      <c r="L4">
        <v>71.22</v>
      </c>
      <c r="M4" s="4">
        <f t="shared" si="1"/>
        <v>0</v>
      </c>
      <c r="N4" s="4">
        <f t="shared" si="2"/>
        <v>1</v>
      </c>
      <c r="O4" s="4">
        <f t="shared" si="3"/>
        <v>0</v>
      </c>
      <c r="P4" s="5" t="s">
        <v>76</v>
      </c>
      <c r="Q4" s="1" t="s">
        <v>470</v>
      </c>
      <c r="S4">
        <f>SUM(M2:M13)</f>
        <v>0</v>
      </c>
      <c r="T4">
        <f>SUM(N2:N13)</f>
        <v>7</v>
      </c>
      <c r="U4">
        <f>SUM(O2:O13)</f>
        <v>5</v>
      </c>
      <c r="V4">
        <f>AVERAGE(F4,F8:F13)</f>
        <v>23.714285714285715</v>
      </c>
      <c r="W4">
        <f>_xlfn.STDEV.P(F4,F8:F13)/SQRT(COUNT(F4,F8:F13))</f>
        <v>0.13766058737991879</v>
      </c>
      <c r="Y4">
        <f>AVERAGE(I2:I13)</f>
        <v>1.1005334205775881</v>
      </c>
      <c r="Z4">
        <f>_xlfn.STDEV.P(I2:I13)/SQRT(COUNT(I2:I13))</f>
        <v>5.3351439217680735E-2</v>
      </c>
      <c r="AB4" t="s">
        <v>408</v>
      </c>
      <c r="AC4" s="1" t="s">
        <v>470</v>
      </c>
      <c r="AD4" t="s">
        <v>76</v>
      </c>
      <c r="AE4" t="s">
        <v>78</v>
      </c>
      <c r="AF4">
        <v>24</v>
      </c>
      <c r="AG4">
        <v>85.36</v>
      </c>
      <c r="AH4">
        <v>73.7</v>
      </c>
      <c r="AI4">
        <f t="shared" si="4"/>
        <v>1.1582089552238806</v>
      </c>
      <c r="AJ4">
        <v>23.5</v>
      </c>
      <c r="AK4">
        <v>44.95</v>
      </c>
      <c r="AL4">
        <v>72.459999999999994</v>
      </c>
      <c r="AM4" s="4">
        <f t="shared" si="5"/>
        <v>0</v>
      </c>
      <c r="AN4" s="4">
        <f t="shared" si="6"/>
        <v>1</v>
      </c>
      <c r="AO4" s="4">
        <f t="shared" si="7"/>
        <v>0</v>
      </c>
      <c r="AP4" s="5" t="s">
        <v>76</v>
      </c>
      <c r="AQ4" s="1" t="s">
        <v>470</v>
      </c>
      <c r="AS4">
        <f>SUM(AM2:AM13)</f>
        <v>6</v>
      </c>
      <c r="AT4">
        <f>SUM(AN2:AN13)</f>
        <v>6</v>
      </c>
      <c r="AU4">
        <f>SUM(AO2:AO13)</f>
        <v>0</v>
      </c>
      <c r="AV4">
        <f>AVERAGE(AF2:AF13)</f>
        <v>24</v>
      </c>
      <c r="AW4">
        <f>_xlfn.STDEV.P(AF2:AF13)/SQRT(COUNT(AF2:AF13))</f>
        <v>0</v>
      </c>
      <c r="AY4">
        <f>AVERAGE(AI2:AI13)</f>
        <v>1.5810606060606061</v>
      </c>
      <c r="AZ4">
        <f>_xlfn.STDEV.P(AI2:AI13)/SQRT(COUNT(AI2:AI13))</f>
        <v>9.6032226015322741E-2</v>
      </c>
    </row>
    <row r="5" spans="2:52" x14ac:dyDescent="0.25">
      <c r="B5" t="s">
        <v>409</v>
      </c>
      <c r="C5" s="1" t="s">
        <v>470</v>
      </c>
      <c r="D5" t="s">
        <v>76</v>
      </c>
      <c r="E5" s="15" t="s">
        <v>80</v>
      </c>
      <c r="F5" s="15">
        <v>25.5</v>
      </c>
      <c r="G5" s="15">
        <v>76.14</v>
      </c>
      <c r="H5" s="15">
        <v>77.400000000000006</v>
      </c>
      <c r="I5" s="15">
        <f t="shared" si="0"/>
        <v>0.98372093023255802</v>
      </c>
      <c r="J5" s="15">
        <v>25</v>
      </c>
      <c r="K5" s="15">
        <v>44.49</v>
      </c>
      <c r="L5" s="15">
        <v>76.17</v>
      </c>
      <c r="M5" s="15">
        <f t="shared" si="1"/>
        <v>0</v>
      </c>
      <c r="N5" s="15">
        <f t="shared" si="2"/>
        <v>0</v>
      </c>
      <c r="O5" s="15">
        <f t="shared" si="3"/>
        <v>1</v>
      </c>
      <c r="P5" s="5" t="s">
        <v>76</v>
      </c>
      <c r="Q5" s="1" t="s">
        <v>405</v>
      </c>
      <c r="S5">
        <f>SUM(M24:M35)</f>
        <v>0</v>
      </c>
      <c r="T5">
        <f>SUM(N24:N35)</f>
        <v>4</v>
      </c>
      <c r="U5">
        <f>SUM(O24:O35)</f>
        <v>8</v>
      </c>
      <c r="V5">
        <f>AVERAGE(F28,F32,F34:F35)</f>
        <v>23.75</v>
      </c>
      <c r="W5">
        <f>_xlfn.STDEV.P(F28,F32,F34:F35)/SQRT(COUNT(F28,F32,F34:F35))</f>
        <v>0.27950849718747373</v>
      </c>
      <c r="Y5">
        <f>AVERAGE(I24:I35)</f>
        <v>0.99784607816434312</v>
      </c>
      <c r="Z5">
        <f>_xlfn.STDEV.P(I24:I35)/SQRT(COUNT(I24:I35))</f>
        <v>5.0627123447881013E-2</v>
      </c>
      <c r="AB5" t="s">
        <v>409</v>
      </c>
      <c r="AC5" s="1" t="s">
        <v>470</v>
      </c>
      <c r="AD5" t="s">
        <v>76</v>
      </c>
      <c r="AE5" t="s">
        <v>78</v>
      </c>
      <c r="AF5">
        <v>24</v>
      </c>
      <c r="AG5">
        <v>97.76</v>
      </c>
      <c r="AH5">
        <v>73.7</v>
      </c>
      <c r="AI5">
        <f t="shared" si="4"/>
        <v>1.3264586160108549</v>
      </c>
      <c r="AJ5">
        <v>23.5</v>
      </c>
      <c r="AK5">
        <v>52.57</v>
      </c>
      <c r="AL5">
        <v>72.459999999999994</v>
      </c>
      <c r="AM5" s="4">
        <f t="shared" si="5"/>
        <v>0</v>
      </c>
      <c r="AN5" s="4">
        <f t="shared" si="6"/>
        <v>1</v>
      </c>
      <c r="AO5" s="4">
        <f t="shared" si="7"/>
        <v>0</v>
      </c>
      <c r="AP5" s="5" t="s">
        <v>76</v>
      </c>
      <c r="AQ5" s="1" t="s">
        <v>405</v>
      </c>
      <c r="AS5">
        <f>SUM(AM24:AM35)</f>
        <v>1</v>
      </c>
      <c r="AT5">
        <f>SUM(AN24:AN35)</f>
        <v>10</v>
      </c>
      <c r="AU5">
        <f>SUM(AO24:AO35)</f>
        <v>1</v>
      </c>
      <c r="AV5">
        <f>AVERAGE(AF24:AF29,AF31:AF35)</f>
        <v>23.954545454545453</v>
      </c>
      <c r="AW5">
        <f>_xlfn.STDEV.P(AF24:AF29,AF31:AF35)/SQRT(COUNT(AF24:AF29,AF31:AF35))</f>
        <v>4.3339208602072368E-2</v>
      </c>
      <c r="AY5">
        <f>AVERAGE(AI24:AI35)</f>
        <v>1.3475629280890855</v>
      </c>
      <c r="AZ5">
        <f>_xlfn.STDEV.P(AI24:AI35)/SQRT(COUNT(AI24:AI35))</f>
        <v>7.4544762884091939E-2</v>
      </c>
    </row>
    <row r="6" spans="2:52" x14ac:dyDescent="0.25">
      <c r="B6" t="s">
        <v>410</v>
      </c>
      <c r="C6" s="1" t="s">
        <v>470</v>
      </c>
      <c r="D6" t="s">
        <v>76</v>
      </c>
      <c r="E6" s="15" t="s">
        <v>80</v>
      </c>
      <c r="F6" s="15">
        <v>24.5</v>
      </c>
      <c r="G6" s="15">
        <v>72.03</v>
      </c>
      <c r="H6" s="15">
        <v>74.930000000000007</v>
      </c>
      <c r="I6" s="15">
        <f t="shared" si="0"/>
        <v>0.96129721073001462</v>
      </c>
      <c r="J6" s="15">
        <v>24</v>
      </c>
      <c r="K6" s="15">
        <v>53.22</v>
      </c>
      <c r="L6" s="15">
        <v>73.7</v>
      </c>
      <c r="M6" s="15">
        <f t="shared" si="1"/>
        <v>0</v>
      </c>
      <c r="N6" s="15">
        <f t="shared" si="2"/>
        <v>0</v>
      </c>
      <c r="O6" s="15">
        <f t="shared" si="3"/>
        <v>1</v>
      </c>
      <c r="P6" s="5" t="s">
        <v>76</v>
      </c>
      <c r="Q6" s="27" t="s">
        <v>75</v>
      </c>
      <c r="S6">
        <f>SUM(M50:M62,M699:M714)</f>
        <v>0</v>
      </c>
      <c r="T6">
        <f t="shared" ref="T6:U6" si="8">SUM(N50:N62,N699:N714)</f>
        <v>5</v>
      </c>
      <c r="U6">
        <f>SUM(O50:O62,O699:O714)</f>
        <v>24</v>
      </c>
      <c r="V6">
        <f>AVERAGE(F60,F62,F700,F713:F714)</f>
        <v>21.8</v>
      </c>
      <c r="W6">
        <f>_xlfn.STDEV.P(F60,F62,F700,F713:F714)/SQRT(COUNT(F60,F62,F700,F713:F714))</f>
        <v>1.4394443372357264</v>
      </c>
      <c r="Y6">
        <f>AVERAGE(I50:I62,I699:I714)</f>
        <v>0.93787176255999105</v>
      </c>
      <c r="Z6">
        <f>_xlfn.STDEV.P(I50:I62,I699:I714)/SQRT(COUNT(I50:I62,I699:I714))</f>
        <v>2.0893383274628183E-2</v>
      </c>
      <c r="AB6" t="s">
        <v>410</v>
      </c>
      <c r="AC6" s="1" t="s">
        <v>470</v>
      </c>
      <c r="AD6" t="s">
        <v>76</v>
      </c>
      <c r="AE6" t="s">
        <v>78</v>
      </c>
      <c r="AF6">
        <v>24</v>
      </c>
      <c r="AG6">
        <v>80.47</v>
      </c>
      <c r="AH6">
        <v>73.7</v>
      </c>
      <c r="AI6">
        <f t="shared" si="4"/>
        <v>1.0918588873812753</v>
      </c>
      <c r="AJ6">
        <v>23.5</v>
      </c>
      <c r="AK6">
        <v>41.21</v>
      </c>
      <c r="AL6">
        <v>72.459999999999994</v>
      </c>
      <c r="AM6" s="4">
        <f t="shared" si="5"/>
        <v>0</v>
      </c>
      <c r="AN6" s="4">
        <f t="shared" si="6"/>
        <v>1</v>
      </c>
      <c r="AO6" s="4">
        <f t="shared" si="7"/>
        <v>0</v>
      </c>
      <c r="AP6" s="5" t="s">
        <v>76</v>
      </c>
      <c r="AQ6" s="27" t="s">
        <v>75</v>
      </c>
      <c r="AS6">
        <f>SUM(AM50:AM62,AM699:AM714)</f>
        <v>11</v>
      </c>
      <c r="AT6">
        <f t="shared" ref="AT6" si="9">SUM(AN50:AN62,AN699:AN714)</f>
        <v>14</v>
      </c>
      <c r="AU6">
        <f>SUM(AO50:AO62,AO699:AO714)</f>
        <v>4</v>
      </c>
      <c r="AV6">
        <f>AVERAGE(AF50:AF62,AF699,AF702:AF707,AF709:AF710,AF712:AF714)</f>
        <v>23.98</v>
      </c>
      <c r="AW6">
        <f>_xlfn.STDEV.P(AF50:AF62,AF699,AF702:AF707,AF709:AF710,AF712:AF714)/SQRT(COUNT(AF50:AF62,AF699,AF702:AF707,AF709:AF710,AF712:AF714))</f>
        <v>5.2763623833091675E-2</v>
      </c>
      <c r="AY6">
        <f>AVERAGE(AI50:AI62,AI699:AI714)</f>
        <v>1.3896456362852785</v>
      </c>
      <c r="AZ6">
        <f>_xlfn.STDEV.P(AI50:AI62,AI699:AI714)/SQRT(COUNT(AI50:AI62,AI699:AI714))</f>
        <v>6.3534552051863633E-2</v>
      </c>
    </row>
    <row r="7" spans="2:52" x14ac:dyDescent="0.25">
      <c r="B7" t="s">
        <v>412</v>
      </c>
      <c r="C7" s="1" t="s">
        <v>470</v>
      </c>
      <c r="D7" t="s">
        <v>76</v>
      </c>
      <c r="E7" s="15" t="s">
        <v>80</v>
      </c>
      <c r="F7" s="15">
        <v>23</v>
      </c>
      <c r="G7" s="15">
        <v>59.17</v>
      </c>
      <c r="H7" s="15">
        <v>71.22</v>
      </c>
      <c r="I7" s="15">
        <f t="shared" si="0"/>
        <v>0.83080595338388097</v>
      </c>
      <c r="J7" s="15">
        <v>22.5</v>
      </c>
      <c r="K7" s="15">
        <v>41.51</v>
      </c>
      <c r="L7" s="15">
        <v>69.97</v>
      </c>
      <c r="M7" s="15">
        <f t="shared" si="1"/>
        <v>0</v>
      </c>
      <c r="N7" s="15">
        <f t="shared" si="2"/>
        <v>0</v>
      </c>
      <c r="O7" s="15">
        <f t="shared" si="3"/>
        <v>1</v>
      </c>
      <c r="P7" s="5" t="s">
        <v>76</v>
      </c>
      <c r="Q7" s="1" t="s">
        <v>340</v>
      </c>
      <c r="S7">
        <f>SUM(M76:M89)</f>
        <v>10</v>
      </c>
      <c r="T7">
        <f>SUM(N76:N89)</f>
        <v>3</v>
      </c>
      <c r="U7">
        <f>SUM(O76:O89)</f>
        <v>1</v>
      </c>
      <c r="V7">
        <f>AVERAGE(F76:F77,F79:F89)</f>
        <v>24.03846153846154</v>
      </c>
      <c r="W7">
        <f>_xlfn.STDEV.P(F76:F77,F79:F89)/SQRT(COUNT(F76:F77,F79:F89))</f>
        <v>0.12711568673929488</v>
      </c>
      <c r="Y7">
        <f>AVERAGE(I76:I89)</f>
        <v>1.8244652851999354</v>
      </c>
      <c r="Z7">
        <f>_xlfn.STDEV.P(I76:I89)/SQRT(COUNT(I76:I89))</f>
        <v>0.14206649054434109</v>
      </c>
      <c r="AB7" t="s">
        <v>412</v>
      </c>
      <c r="AC7" s="1" t="s">
        <v>470</v>
      </c>
      <c r="AD7" t="s">
        <v>76</v>
      </c>
      <c r="AE7" t="s">
        <v>78</v>
      </c>
      <c r="AF7">
        <v>24</v>
      </c>
      <c r="AG7">
        <v>100.09</v>
      </c>
      <c r="AH7">
        <v>73.7</v>
      </c>
      <c r="AI7">
        <f t="shared" si="4"/>
        <v>1.3580732700135685</v>
      </c>
      <c r="AJ7">
        <v>23.5</v>
      </c>
      <c r="AK7">
        <v>36.76</v>
      </c>
      <c r="AL7">
        <v>72.459999999999994</v>
      </c>
      <c r="AM7" s="4">
        <f t="shared" si="5"/>
        <v>0</v>
      </c>
      <c r="AN7" s="4">
        <f t="shared" si="6"/>
        <v>1</v>
      </c>
      <c r="AO7" s="4">
        <f t="shared" si="7"/>
        <v>0</v>
      </c>
      <c r="AP7" s="5" t="s">
        <v>76</v>
      </c>
      <c r="AQ7" s="1" t="s">
        <v>340</v>
      </c>
      <c r="AS7">
        <f>SUM(AM76:AM89)</f>
        <v>11</v>
      </c>
      <c r="AT7">
        <f>SUM(AN76:AN89)</f>
        <v>2</v>
      </c>
      <c r="AU7">
        <f>SUM(AO76:AO89)</f>
        <v>1</v>
      </c>
      <c r="AV7">
        <f>AVERAGE(AF76:AF77,AF79:AF89)</f>
        <v>24.03846153846154</v>
      </c>
      <c r="AW7">
        <f>_xlfn.STDEV.P(AF76:AF77,AF79:AF89)/SQRT(COUNT(AF76:AF77,AF79:AF89))</f>
        <v>3.6952650878097022E-2</v>
      </c>
      <c r="AY7">
        <f>AVERAGE(AI76:AI89)</f>
        <v>1.9456263235070654</v>
      </c>
      <c r="AZ7">
        <f>_xlfn.STDEV.P(AI76:AI89)/SQRT(COUNT(AI76:AI89))</f>
        <v>0.11010870736183892</v>
      </c>
    </row>
    <row r="8" spans="2:52" x14ac:dyDescent="0.25">
      <c r="B8" t="s">
        <v>415</v>
      </c>
      <c r="C8" s="1" t="s">
        <v>470</v>
      </c>
      <c r="D8" t="s">
        <v>76</v>
      </c>
      <c r="E8" t="s">
        <v>80</v>
      </c>
      <c r="F8">
        <v>24</v>
      </c>
      <c r="G8">
        <v>105.61</v>
      </c>
      <c r="H8">
        <v>73.7</v>
      </c>
      <c r="I8">
        <f t="shared" si="0"/>
        <v>1.4329715061058343</v>
      </c>
      <c r="J8">
        <v>35</v>
      </c>
      <c r="K8">
        <v>118.41</v>
      </c>
      <c r="L8">
        <v>100.44</v>
      </c>
      <c r="M8" s="4">
        <f t="shared" si="1"/>
        <v>0</v>
      </c>
      <c r="N8" s="4">
        <f t="shared" si="2"/>
        <v>1</v>
      </c>
      <c r="O8" s="4">
        <f t="shared" si="3"/>
        <v>0</v>
      </c>
      <c r="P8" s="5" t="s">
        <v>76</v>
      </c>
      <c r="Q8" s="1" t="s">
        <v>275</v>
      </c>
      <c r="S8">
        <f>SUM(M105:M118)</f>
        <v>3</v>
      </c>
      <c r="T8">
        <f>SUM(N105:N118)</f>
        <v>10</v>
      </c>
      <c r="U8">
        <f>SUM(O105:O118)</f>
        <v>1</v>
      </c>
      <c r="V8">
        <f>AVERAGE(F105:F110,F112:F118)</f>
        <v>23.5</v>
      </c>
      <c r="W8">
        <f>_xlfn.STDEV.P(F105:F110,F112:F118)/SQRT(COUNT(F105:F110,F112:F118))</f>
        <v>0.14390989949130545</v>
      </c>
      <c r="Y8">
        <f>AVERAGE(I105:I118)</f>
        <v>1.3367843360375991</v>
      </c>
      <c r="Z8">
        <f>_xlfn.STDEV.P(I105:I118)/SQRT(COUNT(I105:I118))</f>
        <v>0.1024887658525559</v>
      </c>
      <c r="AB8" t="s">
        <v>415</v>
      </c>
      <c r="AC8" s="1" t="s">
        <v>470</v>
      </c>
      <c r="AD8" t="s">
        <v>76</v>
      </c>
      <c r="AE8" t="s">
        <v>78</v>
      </c>
      <c r="AF8">
        <v>24</v>
      </c>
      <c r="AG8">
        <v>137.11000000000001</v>
      </c>
      <c r="AH8">
        <v>73.7</v>
      </c>
      <c r="AI8">
        <f t="shared" si="4"/>
        <v>1.8603799185888739</v>
      </c>
      <c r="AJ8">
        <v>23</v>
      </c>
      <c r="AK8">
        <v>53.83</v>
      </c>
      <c r="AL8">
        <v>71.22</v>
      </c>
      <c r="AM8" s="4">
        <f t="shared" si="5"/>
        <v>1</v>
      </c>
      <c r="AN8" s="4">
        <f t="shared" si="6"/>
        <v>0</v>
      </c>
      <c r="AO8" s="4">
        <f t="shared" si="7"/>
        <v>0</v>
      </c>
      <c r="AP8" s="5" t="s">
        <v>76</v>
      </c>
      <c r="AQ8" s="1" t="s">
        <v>275</v>
      </c>
      <c r="AS8">
        <f>SUM(AM105:AM118)</f>
        <v>10</v>
      </c>
      <c r="AT8">
        <f>SUM(AN105:AN118)</f>
        <v>4</v>
      </c>
      <c r="AU8">
        <f>SUM(AO105:AO118)</f>
        <v>0</v>
      </c>
      <c r="AV8">
        <f>AVERAGE(AF105:AF118)</f>
        <v>24</v>
      </c>
      <c r="AW8">
        <f>_xlfn.STDEV.P(AF105:AF118)/SQRT(COUNT(AF105:AF118))</f>
        <v>0</v>
      </c>
      <c r="AY8">
        <f>AVERAGE(AI105:AI118)</f>
        <v>1.8599631711572009</v>
      </c>
      <c r="AZ8">
        <f>_xlfn.STDEV.P(AI105:AI118)/SQRT(COUNT(AI105:AI118))</f>
        <v>8.3151177585187516E-2</v>
      </c>
    </row>
    <row r="9" spans="2:52" x14ac:dyDescent="0.25">
      <c r="B9" t="s">
        <v>416</v>
      </c>
      <c r="C9" s="1" t="s">
        <v>470</v>
      </c>
      <c r="D9" t="s">
        <v>76</v>
      </c>
      <c r="E9" t="s">
        <v>80</v>
      </c>
      <c r="F9">
        <v>23</v>
      </c>
      <c r="G9">
        <v>99.45</v>
      </c>
      <c r="H9">
        <v>71.22</v>
      </c>
      <c r="I9">
        <f t="shared" si="0"/>
        <v>1.3963774220724516</v>
      </c>
      <c r="J9">
        <v>22.5</v>
      </c>
      <c r="K9">
        <v>62.91</v>
      </c>
      <c r="L9">
        <v>69.97</v>
      </c>
      <c r="M9" s="4">
        <f t="shared" si="1"/>
        <v>0</v>
      </c>
      <c r="N9" s="4">
        <f t="shared" si="2"/>
        <v>1</v>
      </c>
      <c r="O9" s="4">
        <f t="shared" si="3"/>
        <v>0</v>
      </c>
      <c r="P9" s="5" t="s">
        <v>76</v>
      </c>
      <c r="Q9" s="1" t="s">
        <v>210</v>
      </c>
      <c r="S9">
        <f>SUM(M130:M155)</f>
        <v>0</v>
      </c>
      <c r="T9">
        <f>SUM(N130:N155)</f>
        <v>11</v>
      </c>
      <c r="U9">
        <f>SUM(O130:O155)</f>
        <v>15</v>
      </c>
      <c r="V9">
        <f>AVERAGE(F130,F133:F134,F138:F139,F141:F142,F144:F145,F148,F154)</f>
        <v>22.045454545454547</v>
      </c>
      <c r="W9">
        <f>_xlfn.STDEV.P(F130,F133:F134,F138:F139,F141:F142,F144:F145,F148,F154)/SQRT(COUNT(F130,F133:F134,F138:F139,F141:F142,F144:F145,F148,F154))</f>
        <v>0.62804479973432492</v>
      </c>
      <c r="Y9">
        <f>AVERAGE(I130:I155)</f>
        <v>0.99594523979505289</v>
      </c>
      <c r="Z9">
        <f>_xlfn.STDEV.P(I130:I155)/SQRT(COUNT(I130:I155))</f>
        <v>2.9911928579819343E-2</v>
      </c>
      <c r="AB9" t="s">
        <v>416</v>
      </c>
      <c r="AC9" s="1" t="s">
        <v>470</v>
      </c>
      <c r="AD9" t="s">
        <v>76</v>
      </c>
      <c r="AE9" t="s">
        <v>78</v>
      </c>
      <c r="AF9">
        <v>24</v>
      </c>
      <c r="AG9">
        <v>163.51</v>
      </c>
      <c r="AH9">
        <v>73.7</v>
      </c>
      <c r="AI9">
        <f t="shared" si="4"/>
        <v>2.2185888738127542</v>
      </c>
      <c r="AJ9">
        <v>18</v>
      </c>
      <c r="AK9">
        <v>62.7</v>
      </c>
      <c r="AL9">
        <v>58.64</v>
      </c>
      <c r="AM9" s="4">
        <f t="shared" si="5"/>
        <v>1</v>
      </c>
      <c r="AN9" s="4">
        <f t="shared" si="6"/>
        <v>0</v>
      </c>
      <c r="AO9" s="4">
        <f t="shared" si="7"/>
        <v>0</v>
      </c>
      <c r="AP9" s="5" t="s">
        <v>76</v>
      </c>
      <c r="AQ9" s="1" t="s">
        <v>210</v>
      </c>
      <c r="AS9">
        <f>SUM(AM130:AM155)</f>
        <v>19</v>
      </c>
      <c r="AT9">
        <f>SUM(AN130:AN155)</f>
        <v>7</v>
      </c>
      <c r="AU9">
        <f>SUM(AO130:AO155)</f>
        <v>0</v>
      </c>
      <c r="AV9">
        <f>AVERAGE(AF130:AF155)</f>
        <v>23.96153846153846</v>
      </c>
      <c r="AW9">
        <f>_xlfn.STDEV.P(AF130:AF155)/SQRT(COUNT(AF130:AF155))</f>
        <v>2.6129470018721439E-2</v>
      </c>
      <c r="AY9">
        <f>AVERAGE(AI130:AI155)</f>
        <v>1.7964525788990962</v>
      </c>
      <c r="AZ9">
        <f>_xlfn.STDEV.P(AI130:AI155)/SQRT(COUNT(AI130:AI155))</f>
        <v>8.1250549171627898E-2</v>
      </c>
    </row>
    <row r="10" spans="2:52" x14ac:dyDescent="0.25">
      <c r="B10" t="s">
        <v>417</v>
      </c>
      <c r="C10" s="1" t="s">
        <v>470</v>
      </c>
      <c r="D10" t="s">
        <v>76</v>
      </c>
      <c r="E10" t="s">
        <v>80</v>
      </c>
      <c r="F10">
        <v>24</v>
      </c>
      <c r="G10">
        <v>96.7</v>
      </c>
      <c r="H10">
        <v>73.7</v>
      </c>
      <c r="I10">
        <f t="shared" si="0"/>
        <v>1.3120759837177747</v>
      </c>
      <c r="J10">
        <v>22.5</v>
      </c>
      <c r="K10">
        <v>58.28</v>
      </c>
      <c r="L10">
        <v>69.97</v>
      </c>
      <c r="M10" s="4">
        <f t="shared" si="1"/>
        <v>0</v>
      </c>
      <c r="N10" s="4">
        <f t="shared" si="2"/>
        <v>1</v>
      </c>
      <c r="O10" s="4">
        <f t="shared" si="3"/>
        <v>0</v>
      </c>
      <c r="P10" s="5" t="s">
        <v>76</v>
      </c>
      <c r="Q10" s="1" t="s">
        <v>562</v>
      </c>
      <c r="S10">
        <f>SUM(M356:M364)</f>
        <v>3</v>
      </c>
      <c r="T10">
        <f>SUM(N356:N364)</f>
        <v>5</v>
      </c>
      <c r="U10">
        <f>SUM(O356:O364)</f>
        <v>1</v>
      </c>
      <c r="V10">
        <f>AVERAGE(F356,F358:F364)</f>
        <v>24.125</v>
      </c>
      <c r="W10">
        <f>_xlfn.STDEV.P(F356,F358:F364)/SQRT(COUNT(F356,F358:F364))</f>
        <v>0.60434623768167861</v>
      </c>
      <c r="Y10">
        <f>AVERAGE(I356:I364)</f>
        <v>1.5481765031133623</v>
      </c>
      <c r="Z10">
        <f>_xlfn.STDEV.P(I356:I364)/SQRT(COUNT(I356:I364))</f>
        <v>0.23025988318377488</v>
      </c>
      <c r="AB10" t="s">
        <v>417</v>
      </c>
      <c r="AC10" s="1" t="s">
        <v>470</v>
      </c>
      <c r="AD10" t="s">
        <v>76</v>
      </c>
      <c r="AE10" t="s">
        <v>78</v>
      </c>
      <c r="AF10">
        <v>24</v>
      </c>
      <c r="AG10">
        <v>97.65</v>
      </c>
      <c r="AH10">
        <v>73.7</v>
      </c>
      <c r="AI10">
        <f t="shared" si="4"/>
        <v>1.324966078697422</v>
      </c>
      <c r="AJ10">
        <v>23.5</v>
      </c>
      <c r="AK10">
        <v>63.7</v>
      </c>
      <c r="AL10">
        <v>72.459999999999994</v>
      </c>
      <c r="AM10" s="4">
        <f t="shared" si="5"/>
        <v>0</v>
      </c>
      <c r="AN10" s="4">
        <f t="shared" si="6"/>
        <v>1</v>
      </c>
      <c r="AO10" s="4">
        <f t="shared" si="7"/>
        <v>0</v>
      </c>
      <c r="AP10" s="5" t="s">
        <v>76</v>
      </c>
      <c r="AQ10" s="1" t="s">
        <v>562</v>
      </c>
      <c r="AS10">
        <f>SUM(AM356:AM364)</f>
        <v>8</v>
      </c>
      <c r="AT10">
        <f>SUM(AN356:AN364)</f>
        <v>1</v>
      </c>
      <c r="AU10">
        <f>SUM(AO356:AO364)</f>
        <v>0</v>
      </c>
      <c r="AV10">
        <f>AVERAGE(AF356:AF364)</f>
        <v>24</v>
      </c>
      <c r="AW10">
        <f>_xlfn.STDEV.P(AF356:AF364)/SQRT(COUNT(AF356:AF364))</f>
        <v>0</v>
      </c>
      <c r="AY10">
        <f>AVERAGE(AI356:AI364)</f>
        <v>2.0270013568521028</v>
      </c>
      <c r="AZ10">
        <f>_xlfn.STDEV.P(AI356:AI364)/SQRT(COUNT(AI356:AI364))</f>
        <v>0.1061701231200845</v>
      </c>
    </row>
    <row r="11" spans="2:52" x14ac:dyDescent="0.25">
      <c r="B11" t="s">
        <v>419</v>
      </c>
      <c r="C11" s="1" t="s">
        <v>470</v>
      </c>
      <c r="D11" t="s">
        <v>76</v>
      </c>
      <c r="E11" t="s">
        <v>80</v>
      </c>
      <c r="F11">
        <v>23.5</v>
      </c>
      <c r="G11">
        <v>74</v>
      </c>
      <c r="H11">
        <v>72.459999999999994</v>
      </c>
      <c r="I11">
        <f t="shared" si="0"/>
        <v>1.0212531051614684</v>
      </c>
      <c r="J11">
        <v>23</v>
      </c>
      <c r="K11">
        <v>68.33</v>
      </c>
      <c r="L11">
        <v>71.22</v>
      </c>
      <c r="M11" s="4">
        <f t="shared" si="1"/>
        <v>0</v>
      </c>
      <c r="N11" s="4">
        <f t="shared" si="2"/>
        <v>1</v>
      </c>
      <c r="O11" s="4">
        <f t="shared" si="3"/>
        <v>0</v>
      </c>
      <c r="P11" s="5" t="s">
        <v>76</v>
      </c>
      <c r="Q11" s="1" t="s">
        <v>1786</v>
      </c>
      <c r="S11">
        <f>SUM(M396:M408)</f>
        <v>0</v>
      </c>
      <c r="T11">
        <f>SUM(N396:N408)</f>
        <v>6</v>
      </c>
      <c r="U11">
        <f>SUM(O396:O408)</f>
        <v>7</v>
      </c>
      <c r="V11">
        <f>AVERAGE(F396,F398,F401,F403,F406:F407)</f>
        <v>23.916666666666668</v>
      </c>
      <c r="W11">
        <f>_xlfn.STDEV.P(F396,F398,F401,F403,F406:F407)/SQRT(COUNT(F396,F398,F401,F403,F406:F407))</f>
        <v>0.24767436805731957</v>
      </c>
      <c r="Y11">
        <f>AVERAGE(I396:I408)</f>
        <v>1.0012490273205201</v>
      </c>
      <c r="Z11">
        <f>_xlfn.STDEV.P(I396:I408)/SQRT(COUNT(I396:I408))</f>
        <v>3.2604976136392627E-2</v>
      </c>
      <c r="AB11" t="s">
        <v>419</v>
      </c>
      <c r="AC11" s="1" t="s">
        <v>470</v>
      </c>
      <c r="AD11" t="s">
        <v>76</v>
      </c>
      <c r="AE11" t="s">
        <v>78</v>
      </c>
      <c r="AF11">
        <v>24</v>
      </c>
      <c r="AG11">
        <v>106.47</v>
      </c>
      <c r="AH11">
        <v>73.7</v>
      </c>
      <c r="AI11">
        <f t="shared" si="4"/>
        <v>1.4446404341926729</v>
      </c>
      <c r="AJ11">
        <v>23.5</v>
      </c>
      <c r="AK11">
        <v>71.64</v>
      </c>
      <c r="AL11">
        <v>72.459999999999994</v>
      </c>
      <c r="AM11" s="4">
        <f t="shared" si="5"/>
        <v>0</v>
      </c>
      <c r="AN11" s="4">
        <f t="shared" si="6"/>
        <v>1</v>
      </c>
      <c r="AO11" s="4">
        <f t="shared" si="7"/>
        <v>0</v>
      </c>
      <c r="AP11" s="5" t="s">
        <v>76</v>
      </c>
      <c r="AQ11" s="1" t="s">
        <v>1786</v>
      </c>
      <c r="AS11">
        <f>SUM(AM396:AM408)</f>
        <v>9</v>
      </c>
      <c r="AT11">
        <f>SUM(AN396:AN408)</f>
        <v>4</v>
      </c>
      <c r="AU11">
        <f>SUM(AO396:AO408)</f>
        <v>0</v>
      </c>
      <c r="AV11">
        <f>AVERAGE(AF396:AF408)</f>
        <v>23.96153846153846</v>
      </c>
      <c r="AW11">
        <f>_xlfn.STDEV.P(AF396:AF408)/SQRT(COUNT(AF396:AF408))</f>
        <v>3.6952650878097022E-2</v>
      </c>
      <c r="AY11">
        <f>AVERAGE(AI396:AI408)</f>
        <v>1.6901830904809385</v>
      </c>
      <c r="AZ11">
        <f>_xlfn.STDEV.P(AI396:AI408)/SQRT(COUNT(AI396:AI408))</f>
        <v>0.1125641166594806</v>
      </c>
    </row>
    <row r="12" spans="2:52" x14ac:dyDescent="0.25">
      <c r="B12" t="s">
        <v>420</v>
      </c>
      <c r="C12" s="1" t="s">
        <v>470</v>
      </c>
      <c r="D12" t="s">
        <v>76</v>
      </c>
      <c r="E12" t="s">
        <v>80</v>
      </c>
      <c r="F12">
        <v>24</v>
      </c>
      <c r="G12">
        <v>89.76</v>
      </c>
      <c r="H12">
        <v>73.7</v>
      </c>
      <c r="I12">
        <f t="shared" si="0"/>
        <v>1.2179104477611939</v>
      </c>
      <c r="J12">
        <v>22</v>
      </c>
      <c r="K12">
        <v>69.53</v>
      </c>
      <c r="L12">
        <v>68.72</v>
      </c>
      <c r="M12" s="4">
        <f t="shared" si="1"/>
        <v>0</v>
      </c>
      <c r="N12" s="4">
        <f t="shared" si="2"/>
        <v>1</v>
      </c>
      <c r="O12" s="4">
        <f t="shared" si="3"/>
        <v>0</v>
      </c>
      <c r="P12" s="5" t="s">
        <v>76</v>
      </c>
      <c r="Q12" s="1" t="s">
        <v>696</v>
      </c>
      <c r="S12">
        <f>SUM(M438:M452,M595:M607)</f>
        <v>1</v>
      </c>
      <c r="T12">
        <f>SUM(N438:N452,N595:N607)</f>
        <v>11</v>
      </c>
      <c r="U12">
        <f>SUM(O438:O452,O595:O607)</f>
        <v>16</v>
      </c>
      <c r="V12">
        <f>AVERAGE(F438:F439,F441,F443:F444,F446,F452,F595:F596,F598:F599,F606)</f>
        <v>23.375</v>
      </c>
      <c r="W12">
        <f>_xlfn.STDEV.P(F438:F439,F441,F443:F444,F446,F452,F595:F596,F598:F599,F606)/SQRT(COUNT(F438:F439,F441,F443:F444,F446,F452,F595:F596,F598:F599,F606))</f>
        <v>0.40019526483955309</v>
      </c>
      <c r="Y12">
        <f>AVERAGE(I438:I452,I595:I607)</f>
        <v>1.0435598339298904</v>
      </c>
      <c r="Z12">
        <f>_xlfn.STDEV.P(I438:I452,I595:I607)/SQRT(COUNT(I438:I452,I595:I607))</f>
        <v>3.6156614325005075E-2</v>
      </c>
      <c r="AB12" t="s">
        <v>420</v>
      </c>
      <c r="AC12" s="1" t="s">
        <v>470</v>
      </c>
      <c r="AD12" t="s">
        <v>76</v>
      </c>
      <c r="AE12" t="s">
        <v>78</v>
      </c>
      <c r="AF12">
        <v>24</v>
      </c>
      <c r="AG12">
        <v>132.99</v>
      </c>
      <c r="AH12">
        <v>73.7</v>
      </c>
      <c r="AI12">
        <f t="shared" si="4"/>
        <v>1.8044776119402985</v>
      </c>
      <c r="AJ12">
        <v>23.5</v>
      </c>
      <c r="AK12">
        <v>67.819999999999993</v>
      </c>
      <c r="AL12">
        <v>72.459999999999994</v>
      </c>
      <c r="AM12" s="4">
        <f t="shared" si="5"/>
        <v>1</v>
      </c>
      <c r="AN12" s="4">
        <f t="shared" si="6"/>
        <v>0</v>
      </c>
      <c r="AO12" s="4">
        <f t="shared" si="7"/>
        <v>0</v>
      </c>
      <c r="AP12" s="5" t="s">
        <v>76</v>
      </c>
      <c r="AQ12" s="1" t="s">
        <v>696</v>
      </c>
      <c r="AS12">
        <f>SUM(AM438:AM452,AM595:AM607)</f>
        <v>19</v>
      </c>
      <c r="AT12">
        <f>SUM(AN438:AN452,AN595:AN607)</f>
        <v>7</v>
      </c>
      <c r="AU12">
        <f>SUM(AO438:AO452,AO595:AO607)</f>
        <v>2</v>
      </c>
      <c r="AV12">
        <f>AVERAGE(AF438:AF446,AF448:AF452,AF595:AF598,AF600:AF607)</f>
        <v>24</v>
      </c>
      <c r="AW12">
        <f>_xlfn.STDEV.P(AF438:AF446,AF448:AF452,AF595:AF598,AF600:AF607)/SQRT(COUNT(AF438:AF446,AF448:AF452,AF595:AF598,AF600:AF607))</f>
        <v>0</v>
      </c>
      <c r="AY12">
        <f>AVERAGE(AI438:AI452,AI595:AI607)</f>
        <v>1.701788134064208</v>
      </c>
      <c r="AZ12">
        <f>_xlfn.STDEV.P(AI438:AI452,AI595:AI607)/SQRT(COUNT(AI438:AI452,AI595:AI607))</f>
        <v>8.4616603202379376E-2</v>
      </c>
    </row>
    <row r="13" spans="2:52" x14ac:dyDescent="0.25">
      <c r="B13" t="s">
        <v>421</v>
      </c>
      <c r="C13" s="1" t="s">
        <v>470</v>
      </c>
      <c r="D13" t="s">
        <v>76</v>
      </c>
      <c r="E13" t="s">
        <v>80</v>
      </c>
      <c r="F13">
        <v>24</v>
      </c>
      <c r="G13">
        <v>80.37</v>
      </c>
      <c r="H13">
        <v>73.7</v>
      </c>
      <c r="I13">
        <f t="shared" si="0"/>
        <v>1.0905020352781547</v>
      </c>
      <c r="J13">
        <v>23</v>
      </c>
      <c r="K13">
        <v>65.510000000000005</v>
      </c>
      <c r="L13">
        <v>71.22</v>
      </c>
      <c r="M13" s="4">
        <f t="shared" si="1"/>
        <v>0</v>
      </c>
      <c r="N13" s="4">
        <f t="shared" si="2"/>
        <v>1</v>
      </c>
      <c r="O13" s="4">
        <f t="shared" si="3"/>
        <v>0</v>
      </c>
      <c r="P13" s="5" t="s">
        <v>76</v>
      </c>
      <c r="Q13" s="1" t="s">
        <v>1141</v>
      </c>
      <c r="S13">
        <f>SUM(M501:M522)</f>
        <v>14</v>
      </c>
      <c r="T13">
        <f>SUM(N501:N522)</f>
        <v>5</v>
      </c>
      <c r="U13">
        <f>SUM(O501:O522)</f>
        <v>3</v>
      </c>
      <c r="V13">
        <f>AVERAGE(F501:F502,F504:F506,F508:F521)</f>
        <v>23.684210526315791</v>
      </c>
      <c r="W13">
        <f>_xlfn.STDEV.P(F501:F502,F504:F506,F508:F521)/SQRT(COUNT(F501:F502,F504:F506,F508:F521))</f>
        <v>0.13526687643767141</v>
      </c>
      <c r="Y13">
        <f>AVERAGE(I501:I522)</f>
        <v>1.7344171408323361</v>
      </c>
      <c r="Z13">
        <f>_xlfn.STDEV.P(I501:I522)/SQRT(COUNT(I501:I522))</f>
        <v>0.11652169285561312</v>
      </c>
      <c r="AB13" t="s">
        <v>421</v>
      </c>
      <c r="AC13" s="1" t="s">
        <v>470</v>
      </c>
      <c r="AD13" t="s">
        <v>76</v>
      </c>
      <c r="AE13" t="s">
        <v>78</v>
      </c>
      <c r="AF13">
        <v>24</v>
      </c>
      <c r="AG13">
        <v>124.07</v>
      </c>
      <c r="AH13">
        <v>73.7</v>
      </c>
      <c r="AI13">
        <f t="shared" si="4"/>
        <v>1.6834464043419266</v>
      </c>
      <c r="AJ13">
        <v>23.5</v>
      </c>
      <c r="AK13">
        <v>70.14</v>
      </c>
      <c r="AL13">
        <v>72.459999999999994</v>
      </c>
      <c r="AM13" s="4">
        <f t="shared" si="5"/>
        <v>1</v>
      </c>
      <c r="AN13" s="4">
        <f t="shared" si="6"/>
        <v>0</v>
      </c>
      <c r="AO13" s="4">
        <f t="shared" si="7"/>
        <v>0</v>
      </c>
      <c r="AP13" s="5" t="s">
        <v>76</v>
      </c>
      <c r="AQ13" s="1" t="s">
        <v>1141</v>
      </c>
      <c r="AS13">
        <f>SUM(AM501:AM522)</f>
        <v>19</v>
      </c>
      <c r="AT13">
        <f>SUM(AN501:AN522)</f>
        <v>3</v>
      </c>
      <c r="AU13">
        <f>SUM(AO501:AO522)</f>
        <v>0</v>
      </c>
      <c r="AV13">
        <f>AVERAGE(AF501:AF522)</f>
        <v>23.977272727272727</v>
      </c>
      <c r="AW13">
        <f>_xlfn.STDEV.P(AF501:AF522)/SQRT(COUNT(AF501:AF522))</f>
        <v>2.2204736839054419E-2</v>
      </c>
      <c r="AY13">
        <f>AVERAGE(AI501:AI522)</f>
        <v>2.0568955531660262</v>
      </c>
      <c r="AZ13">
        <f>_xlfn.STDEV.P(AI501:AI522)/SQRT(COUNT(AI501:AI522))</f>
        <v>0.10258666482743314</v>
      </c>
    </row>
    <row r="14" spans="2:52" x14ac:dyDescent="0.25">
      <c r="B14" t="s">
        <v>439</v>
      </c>
      <c r="C14" s="1" t="s">
        <v>470</v>
      </c>
      <c r="D14" t="s">
        <v>76</v>
      </c>
      <c r="E14" t="s">
        <v>81</v>
      </c>
      <c r="F14">
        <v>23.5</v>
      </c>
      <c r="G14">
        <v>77.44</v>
      </c>
      <c r="H14">
        <v>72.459999999999994</v>
      </c>
      <c r="I14">
        <f t="shared" si="0"/>
        <v>1.0687275738338393</v>
      </c>
      <c r="J14">
        <v>23</v>
      </c>
      <c r="K14">
        <v>69.180000000000007</v>
      </c>
      <c r="L14">
        <v>71.22</v>
      </c>
      <c r="M14" s="4">
        <f t="shared" si="1"/>
        <v>0</v>
      </c>
      <c r="N14" s="4">
        <f t="shared" si="2"/>
        <v>1</v>
      </c>
      <c r="O14" s="4">
        <f t="shared" si="3"/>
        <v>0</v>
      </c>
      <c r="P14" s="5" t="s">
        <v>76</v>
      </c>
      <c r="Q14" s="1" t="s">
        <v>1778</v>
      </c>
      <c r="S14">
        <f>SUM(M667:M678)</f>
        <v>10</v>
      </c>
      <c r="T14">
        <f>SUM(N667:N678)</f>
        <v>2</v>
      </c>
      <c r="U14">
        <f>SUM(O667:O678)</f>
        <v>0</v>
      </c>
      <c r="V14">
        <f>AVERAGE(F667:F678)</f>
        <v>23.541666666666668</v>
      </c>
      <c r="W14">
        <f>_xlfn.STDEV.P(F667:F678)/SQRT(COUNT(F667:F678))</f>
        <v>9.2389824275347712E-2</v>
      </c>
      <c r="Y14" s="13">
        <f>AVERAGE(I667:I678)</f>
        <v>1.9022915272054217</v>
      </c>
      <c r="Z14" s="13">
        <f>_xlfn.STDEV.P(I667:I678)/SQRT(COUNT(I667:I678))</f>
        <v>0.10964536097178164</v>
      </c>
      <c r="AB14" t="s">
        <v>439</v>
      </c>
      <c r="AC14" s="1" t="s">
        <v>470</v>
      </c>
      <c r="AD14" t="s">
        <v>76</v>
      </c>
      <c r="AE14" t="s">
        <v>79</v>
      </c>
      <c r="AF14">
        <v>24</v>
      </c>
      <c r="AG14">
        <v>96.79</v>
      </c>
      <c r="AH14">
        <v>73.7</v>
      </c>
      <c r="AI14">
        <f t="shared" si="4"/>
        <v>1.3132971506105835</v>
      </c>
      <c r="AJ14">
        <v>23.5</v>
      </c>
      <c r="AK14">
        <v>60.82</v>
      </c>
      <c r="AL14">
        <v>72.459999999999994</v>
      </c>
      <c r="AM14" s="4">
        <f t="shared" si="5"/>
        <v>0</v>
      </c>
      <c r="AN14" s="4">
        <f t="shared" si="6"/>
        <v>1</v>
      </c>
      <c r="AO14" s="4">
        <f t="shared" si="7"/>
        <v>0</v>
      </c>
      <c r="AP14" s="5" t="s">
        <v>77</v>
      </c>
      <c r="AQ14" s="1" t="s">
        <v>470</v>
      </c>
      <c r="AS14">
        <f>SUM(AM178:AM185)</f>
        <v>2</v>
      </c>
      <c r="AT14">
        <f>SUM(AN178:AN185)</f>
        <v>6</v>
      </c>
      <c r="AU14">
        <f>SUM(AO178:AO185)</f>
        <v>0</v>
      </c>
      <c r="AV14">
        <f>AVERAGE(AF178:AF185)</f>
        <v>24.3125</v>
      </c>
      <c r="AW14">
        <f>_xlfn.STDEV.P(AF178:AF185)/SQRT(COUNT(AF178:AF185))</f>
        <v>0.23280725665236465</v>
      </c>
      <c r="AY14">
        <f>AVERAGE(AI178:AI185)</f>
        <v>1.3321638313904884</v>
      </c>
      <c r="AZ14">
        <f>_xlfn.STDEV.P(AI178:AI185)/SQRT(COUNT(AI178:AI185))</f>
        <v>7.195482904586456E-2</v>
      </c>
    </row>
    <row r="15" spans="2:52" x14ac:dyDescent="0.25">
      <c r="B15" t="s">
        <v>440</v>
      </c>
      <c r="C15" s="1" t="s">
        <v>470</v>
      </c>
      <c r="D15" t="s">
        <v>76</v>
      </c>
      <c r="E15" t="s">
        <v>81</v>
      </c>
      <c r="F15">
        <v>24</v>
      </c>
      <c r="G15">
        <v>75.069999999999993</v>
      </c>
      <c r="H15">
        <v>73.7</v>
      </c>
      <c r="I15">
        <f t="shared" si="0"/>
        <v>1.0185888738127542</v>
      </c>
      <c r="J15">
        <v>23.5</v>
      </c>
      <c r="K15">
        <v>59.9</v>
      </c>
      <c r="L15">
        <v>72.459999999999994</v>
      </c>
      <c r="M15" s="4">
        <f t="shared" si="1"/>
        <v>0</v>
      </c>
      <c r="N15" s="4">
        <f t="shared" si="2"/>
        <v>1</v>
      </c>
      <c r="O15" s="4">
        <f t="shared" si="3"/>
        <v>0</v>
      </c>
      <c r="P15" s="5" t="s">
        <v>77</v>
      </c>
      <c r="Q15" s="1" t="s">
        <v>470</v>
      </c>
      <c r="S15">
        <f>SUM(M178:M185)</f>
        <v>0</v>
      </c>
      <c r="T15">
        <f>SUM(N178:N185)</f>
        <v>4</v>
      </c>
      <c r="U15">
        <f>SUM(O178:O185)</f>
        <v>4</v>
      </c>
      <c r="V15">
        <f>AVERAGE(F179,F183:F185)</f>
        <v>22.75</v>
      </c>
      <c r="W15">
        <f>_xlfn.STDEV.P(F179,F183:F185)/SQRT(COUNT(F179,F183:F185))</f>
        <v>0.45069390943299864</v>
      </c>
      <c r="Y15">
        <f>AVERAGE(I178:I185)</f>
        <v>0.97813555922330109</v>
      </c>
      <c r="Z15">
        <f>_xlfn.STDEV.P(I178:I185)/SQRT(COUNT(I178:I185))</f>
        <v>4.7588244592929672E-2</v>
      </c>
      <c r="AB15" t="s">
        <v>440</v>
      </c>
      <c r="AC15" s="1" t="s">
        <v>470</v>
      </c>
      <c r="AD15" t="s">
        <v>76</v>
      </c>
      <c r="AE15" t="s">
        <v>79</v>
      </c>
      <c r="AF15">
        <v>24</v>
      </c>
      <c r="AG15">
        <v>77.28</v>
      </c>
      <c r="AH15">
        <v>73.7</v>
      </c>
      <c r="AI15">
        <f t="shared" si="4"/>
        <v>1.0485753052917233</v>
      </c>
      <c r="AJ15">
        <v>23.5</v>
      </c>
      <c r="AK15">
        <v>54.85</v>
      </c>
      <c r="AL15">
        <v>72.459999999999994</v>
      </c>
      <c r="AM15" s="4">
        <f t="shared" si="5"/>
        <v>0</v>
      </c>
      <c r="AN15" s="4">
        <f t="shared" si="6"/>
        <v>1</v>
      </c>
      <c r="AO15" s="4">
        <f t="shared" si="7"/>
        <v>0</v>
      </c>
      <c r="AP15" s="5" t="s">
        <v>77</v>
      </c>
      <c r="AQ15" s="1" t="s">
        <v>405</v>
      </c>
      <c r="AS15">
        <f>SUM(AM199:AM213)</f>
        <v>0</v>
      </c>
      <c r="AT15">
        <f>SUM(AN199:AN213)</f>
        <v>9</v>
      </c>
      <c r="AU15">
        <f>SUM(AO199:AO213)</f>
        <v>6</v>
      </c>
      <c r="AV15">
        <f>AVERAGE(AF199:AF200,AF202:AF203,AF205,AF207:AF208,AF210,AF213)</f>
        <v>24</v>
      </c>
      <c r="AW15">
        <f>_xlfn.STDEV.P(AF199:AF200,AF202:AF203,AF205,AF207:AF208,AF210,AF213)/SQRT(COUNT(AF199:AF200,AF202:AF203,AF205,AF207:AF208,AF210,AF213))</f>
        <v>0</v>
      </c>
      <c r="AY15">
        <f>AVERAGE(AI199:AI213)</f>
        <v>1.0656395195665642</v>
      </c>
      <c r="AZ15">
        <f>_xlfn.STDEV.P(AI199:AI213)/SQRT(COUNT(AI199:AI213))</f>
        <v>4.4315661989460596E-2</v>
      </c>
    </row>
    <row r="16" spans="2:52" x14ac:dyDescent="0.25">
      <c r="B16" t="s">
        <v>442</v>
      </c>
      <c r="C16" s="1" t="s">
        <v>470</v>
      </c>
      <c r="D16" t="s">
        <v>76</v>
      </c>
      <c r="E16" t="s">
        <v>81</v>
      </c>
      <c r="F16">
        <v>23</v>
      </c>
      <c r="G16">
        <v>82.74</v>
      </c>
      <c r="H16">
        <v>71.22</v>
      </c>
      <c r="I16">
        <f t="shared" si="0"/>
        <v>1.1617523167649537</v>
      </c>
      <c r="J16">
        <v>24</v>
      </c>
      <c r="K16">
        <v>82.54</v>
      </c>
      <c r="L16">
        <v>73.7</v>
      </c>
      <c r="M16" s="4">
        <f t="shared" si="1"/>
        <v>0</v>
      </c>
      <c r="N16" s="4">
        <f t="shared" si="2"/>
        <v>1</v>
      </c>
      <c r="O16" s="4">
        <f t="shared" si="3"/>
        <v>0</v>
      </c>
      <c r="P16" s="5" t="s">
        <v>77</v>
      </c>
      <c r="Q16" s="1" t="s">
        <v>405</v>
      </c>
      <c r="S16">
        <f>SUM(M199:M213)</f>
        <v>0</v>
      </c>
      <c r="T16">
        <f>SUM(N199:N213)</f>
        <v>8</v>
      </c>
      <c r="U16">
        <f>SUM(O199:O213)</f>
        <v>7</v>
      </c>
      <c r="V16">
        <f>AVERAGE(F199:F200,F202:F204,F206,F208,F213)</f>
        <v>23.4375</v>
      </c>
      <c r="W16">
        <f>_xlfn.STDEV.P(F199:F200,F202:F204,F206,F208,F213)/SQRT(COUNT(F199:F200,F202:F204,F206,F208,F213))</f>
        <v>0.28555729503901661</v>
      </c>
      <c r="Y16">
        <f>AVERAGE(I199:I213)</f>
        <v>1.0582071480575181</v>
      </c>
      <c r="Z16">
        <f>_xlfn.STDEV.P(I199:I213)/SQRT(COUNT(I199:I213))</f>
        <v>3.6265781393476478E-2</v>
      </c>
      <c r="AB16" t="s">
        <v>442</v>
      </c>
      <c r="AC16" s="1" t="s">
        <v>470</v>
      </c>
      <c r="AD16" t="s">
        <v>76</v>
      </c>
      <c r="AE16" t="s">
        <v>79</v>
      </c>
      <c r="AF16">
        <v>24</v>
      </c>
      <c r="AG16">
        <v>121.31</v>
      </c>
      <c r="AH16">
        <v>73.7</v>
      </c>
      <c r="AI16">
        <f t="shared" si="4"/>
        <v>1.6459972862957937</v>
      </c>
      <c r="AJ16">
        <v>23</v>
      </c>
      <c r="AK16">
        <v>62.96</v>
      </c>
      <c r="AL16">
        <v>71.22</v>
      </c>
      <c r="AM16" s="4">
        <f t="shared" si="5"/>
        <v>1</v>
      </c>
      <c r="AN16" s="4">
        <f t="shared" si="6"/>
        <v>0</v>
      </c>
      <c r="AO16" s="4">
        <f t="shared" si="7"/>
        <v>0</v>
      </c>
      <c r="AP16" s="5" t="s">
        <v>77</v>
      </c>
      <c r="AQ16" s="27" t="s">
        <v>75</v>
      </c>
      <c r="AS16">
        <f>SUM(AM228:AM241,AM715:AM729)</f>
        <v>6</v>
      </c>
      <c r="AT16">
        <f t="shared" ref="AT16:AU16" si="10">SUM(AN228:AN241,AN715:AN729)</f>
        <v>11</v>
      </c>
      <c r="AU16">
        <f>SUM(AO228:AO241,AO715:AO729)</f>
        <v>12</v>
      </c>
      <c r="AV16">
        <f>AVERAGE(AF228,AF230:AF240,AF716,AF720,AF724,AF728:AF729)</f>
        <v>23.823529411764707</v>
      </c>
      <c r="AW16">
        <f>_xlfn.STDEV.P(AF228,AF230:AF240,AF716,AF720,AF724,AF728:AF729)/SQRT(COUNT(AF228,AF230:AF240,AF716,AF720,AF724,AF728:AF729))</f>
        <v>0.22759908474051499</v>
      </c>
      <c r="AY16">
        <f>AVERAGE(AI228:AI241,AI715:AI729)</f>
        <v>1.2130814558520349</v>
      </c>
      <c r="AZ16">
        <f>_xlfn.STDEV.P(AI228:AI241,AI715:AI729)/SQRT(COUNT(AI228:AI241,AI715:AI729))</f>
        <v>6.492382881644114E-2</v>
      </c>
    </row>
    <row r="17" spans="2:52" x14ac:dyDescent="0.25">
      <c r="B17" t="s">
        <v>443</v>
      </c>
      <c r="C17" s="1" t="s">
        <v>470</v>
      </c>
      <c r="D17" t="s">
        <v>76</v>
      </c>
      <c r="E17" t="s">
        <v>81</v>
      </c>
      <c r="F17">
        <v>23</v>
      </c>
      <c r="G17">
        <v>79.3</v>
      </c>
      <c r="H17">
        <v>71.22</v>
      </c>
      <c r="I17">
        <f t="shared" si="0"/>
        <v>1.1134512777309744</v>
      </c>
      <c r="J17">
        <v>22</v>
      </c>
      <c r="K17">
        <v>47.47</v>
      </c>
      <c r="L17">
        <v>68.72</v>
      </c>
      <c r="M17" s="4">
        <f t="shared" si="1"/>
        <v>0</v>
      </c>
      <c r="N17" s="4">
        <f t="shared" si="2"/>
        <v>1</v>
      </c>
      <c r="O17" s="4">
        <f t="shared" si="3"/>
        <v>0</v>
      </c>
      <c r="P17" s="5" t="s">
        <v>77</v>
      </c>
      <c r="Q17" s="27" t="s">
        <v>75</v>
      </c>
      <c r="S17">
        <f>SUM(M228:M241,M715:M729)</f>
        <v>0</v>
      </c>
      <c r="T17">
        <f t="shared" ref="T17:U17" si="11">SUM(N228:N241,N715:N729)</f>
        <v>1</v>
      </c>
      <c r="U17">
        <f t="shared" si="11"/>
        <v>28</v>
      </c>
      <c r="V17" s="16" t="s">
        <v>1149</v>
      </c>
      <c r="W17" s="16" t="s">
        <v>1149</v>
      </c>
      <c r="Y17">
        <f>AVERAGE(I228:I241,I715:I729)</f>
        <v>0.86425880306704739</v>
      </c>
      <c r="Z17">
        <f>_xlfn.STDEV.P(I228:I241,I715:I729)/SQRT(COUNT(I228:I241,I715:I729))</f>
        <v>1.3943669457808805E-2</v>
      </c>
      <c r="AB17" t="s">
        <v>443</v>
      </c>
      <c r="AC17" s="1" t="s">
        <v>470</v>
      </c>
      <c r="AD17" t="s">
        <v>76</v>
      </c>
      <c r="AE17" t="s">
        <v>79</v>
      </c>
      <c r="AF17">
        <v>24</v>
      </c>
      <c r="AG17">
        <v>78.38</v>
      </c>
      <c r="AH17">
        <v>73.7</v>
      </c>
      <c r="AI17">
        <f t="shared" si="4"/>
        <v>1.0635006784260514</v>
      </c>
      <c r="AJ17">
        <v>23.5</v>
      </c>
      <c r="AK17">
        <v>62.55</v>
      </c>
      <c r="AL17">
        <v>72.459999999999994</v>
      </c>
      <c r="AM17" s="4">
        <f t="shared" si="5"/>
        <v>0</v>
      </c>
      <c r="AN17" s="4">
        <f t="shared" si="6"/>
        <v>1</v>
      </c>
      <c r="AO17" s="4">
        <f t="shared" si="7"/>
        <v>0</v>
      </c>
      <c r="AP17" s="5" t="s">
        <v>77</v>
      </c>
      <c r="AQ17" s="1" t="s">
        <v>340</v>
      </c>
      <c r="AS17">
        <f>SUM(AM253:AM264)</f>
        <v>11</v>
      </c>
      <c r="AT17">
        <f>SUM(AN253:AN264)</f>
        <v>1</v>
      </c>
      <c r="AU17">
        <f>SUM(AO253:AO264)</f>
        <v>0</v>
      </c>
      <c r="AV17">
        <f>AVERAGE(AF253:AF264)</f>
        <v>24</v>
      </c>
      <c r="AW17">
        <f>_xlfn.STDEV.P(AF253:AF264)/SQRT(COUNT(AF253:AF264))</f>
        <v>0</v>
      </c>
      <c r="AY17">
        <f>AVERAGE(AI253:AI264)</f>
        <v>2.2038331071913162</v>
      </c>
      <c r="AZ17">
        <f>_xlfn.STDEV.P(AI253:AI264)/SQRT(COUNT(AI253:AI264))</f>
        <v>9.0406486349791343E-2</v>
      </c>
    </row>
    <row r="18" spans="2:52" x14ac:dyDescent="0.25">
      <c r="B18" t="s">
        <v>444</v>
      </c>
      <c r="C18" s="1" t="s">
        <v>470</v>
      </c>
      <c r="D18" t="s">
        <v>76</v>
      </c>
      <c r="E18" t="s">
        <v>81</v>
      </c>
      <c r="F18">
        <v>23.5</v>
      </c>
      <c r="G18">
        <v>92.5</v>
      </c>
      <c r="H18">
        <v>72.459999999999994</v>
      </c>
      <c r="I18">
        <f t="shared" si="0"/>
        <v>1.2765663814518355</v>
      </c>
      <c r="J18">
        <v>23</v>
      </c>
      <c r="K18">
        <v>63.06</v>
      </c>
      <c r="L18">
        <v>71.22</v>
      </c>
      <c r="M18" s="4">
        <f t="shared" si="1"/>
        <v>0</v>
      </c>
      <c r="N18" s="4">
        <f t="shared" si="2"/>
        <v>1</v>
      </c>
      <c r="O18" s="4">
        <f t="shared" si="3"/>
        <v>0</v>
      </c>
      <c r="P18" s="5" t="s">
        <v>77</v>
      </c>
      <c r="Q18" s="1" t="s">
        <v>340</v>
      </c>
      <c r="S18">
        <f>SUM(M253:M264)</f>
        <v>10</v>
      </c>
      <c r="T18">
        <f>SUM(N253:N264)</f>
        <v>2</v>
      </c>
      <c r="U18">
        <f>SUM(O253:O264)</f>
        <v>0</v>
      </c>
      <c r="V18">
        <f>AVERAGE(F253:F264)</f>
        <v>24.708333333333332</v>
      </c>
      <c r="W18">
        <f>_xlfn.STDEV.P(F253:F264)/SQRT(COUNT(F253:F264))</f>
        <v>0.2390543677508126</v>
      </c>
      <c r="Y18">
        <f>AVERAGE(I253:I264)</f>
        <v>1.9705810430318038</v>
      </c>
      <c r="Z18">
        <f>_xlfn.STDEV.P(I253:I264)/SQRT(COUNT(I253:I264))</f>
        <v>0.11112465664531475</v>
      </c>
      <c r="AB18" t="s">
        <v>444</v>
      </c>
      <c r="AC18" s="1" t="s">
        <v>470</v>
      </c>
      <c r="AD18" t="s">
        <v>76</v>
      </c>
      <c r="AE18" t="s">
        <v>79</v>
      </c>
      <c r="AF18">
        <v>24</v>
      </c>
      <c r="AG18">
        <v>90.32</v>
      </c>
      <c r="AH18">
        <v>73.7</v>
      </c>
      <c r="AI18">
        <f t="shared" si="4"/>
        <v>1.2255088195386701</v>
      </c>
      <c r="AJ18">
        <v>23.5</v>
      </c>
      <c r="AK18">
        <v>69.040000000000006</v>
      </c>
      <c r="AL18">
        <v>72.459999999999994</v>
      </c>
      <c r="AM18" s="4">
        <f t="shared" si="5"/>
        <v>0</v>
      </c>
      <c r="AN18" s="4">
        <f t="shared" si="6"/>
        <v>1</v>
      </c>
      <c r="AO18" s="4">
        <f t="shared" si="7"/>
        <v>0</v>
      </c>
      <c r="AP18" s="5" t="s">
        <v>77</v>
      </c>
      <c r="AQ18" s="1" t="s">
        <v>275</v>
      </c>
      <c r="AS18">
        <f>SUM(AM280:AM294)</f>
        <v>10</v>
      </c>
      <c r="AT18">
        <f>SUM(AN280:AN294)</f>
        <v>4</v>
      </c>
      <c r="AU18">
        <f>SUM(AO280:AO294)</f>
        <v>1</v>
      </c>
      <c r="AV18">
        <f>AVERAGE(AF280:AF281,AF283:AF294)</f>
        <v>24</v>
      </c>
      <c r="AW18">
        <f>_xlfn.STDEV.P(AF280:AF281,AF283:AF294)/SQRT(COUNT(AF280:AF281,AF283:AF294))</f>
        <v>0</v>
      </c>
      <c r="AY18">
        <f>AVERAGE(AI280:AI294)</f>
        <v>1.6905350625308972</v>
      </c>
      <c r="AZ18">
        <f>_xlfn.STDEV.P(AI280:AI294)/SQRT(COUNT(AI280:AI294))</f>
        <v>0.10752553362555911</v>
      </c>
    </row>
    <row r="19" spans="2:52" x14ac:dyDescent="0.25">
      <c r="B19" t="s">
        <v>445</v>
      </c>
      <c r="C19" s="1" t="s">
        <v>470</v>
      </c>
      <c r="D19" t="s">
        <v>76</v>
      </c>
      <c r="E19" t="s">
        <v>81</v>
      </c>
      <c r="F19">
        <v>24</v>
      </c>
      <c r="G19">
        <v>141.62</v>
      </c>
      <c r="H19">
        <v>73.7</v>
      </c>
      <c r="I19">
        <f t="shared" si="0"/>
        <v>1.9215739484396201</v>
      </c>
      <c r="J19">
        <v>22.5</v>
      </c>
      <c r="K19">
        <v>62.31</v>
      </c>
      <c r="L19">
        <v>69.97</v>
      </c>
      <c r="M19" s="4">
        <f t="shared" si="1"/>
        <v>1</v>
      </c>
      <c r="N19" s="4">
        <f t="shared" si="2"/>
        <v>0</v>
      </c>
      <c r="O19" s="4">
        <f t="shared" si="3"/>
        <v>0</v>
      </c>
      <c r="P19" s="5" t="s">
        <v>77</v>
      </c>
      <c r="Q19" s="1" t="s">
        <v>275</v>
      </c>
      <c r="S19">
        <f>SUM(M280:M294)</f>
        <v>10</v>
      </c>
      <c r="T19">
        <f>SUM(N280:N294)</f>
        <v>5</v>
      </c>
      <c r="U19">
        <f>SUM(O280:O294)</f>
        <v>0</v>
      </c>
      <c r="V19">
        <f>AVERAGE(F280:F294)</f>
        <v>23.933333333333334</v>
      </c>
      <c r="W19">
        <f>_xlfn.STDEV.P(F280:F294)/SQRT(COUNT(F280:F294))</f>
        <v>7.9814599982524326E-2</v>
      </c>
      <c r="Y19">
        <f>AVERAGE(I280:I294)</f>
        <v>1.7746640915729204</v>
      </c>
      <c r="Z19">
        <f>_xlfn.STDEV.P(I280:I294)/SQRT(COUNT(I280:I294))</f>
        <v>0.12626441087758034</v>
      </c>
      <c r="AB19" t="s">
        <v>445</v>
      </c>
      <c r="AC19" s="1" t="s">
        <v>470</v>
      </c>
      <c r="AD19" t="s">
        <v>76</v>
      </c>
      <c r="AE19" t="s">
        <v>79</v>
      </c>
      <c r="AF19" s="15">
        <v>23.5</v>
      </c>
      <c r="AG19" s="15">
        <v>63.97</v>
      </c>
      <c r="AH19" s="15">
        <v>72.459999999999994</v>
      </c>
      <c r="AI19" s="15">
        <f t="shared" si="4"/>
        <v>0.88283190725917748</v>
      </c>
      <c r="AJ19" s="15">
        <v>23</v>
      </c>
      <c r="AK19" s="15">
        <v>50.16</v>
      </c>
      <c r="AL19" s="15">
        <v>71.22</v>
      </c>
      <c r="AM19" s="15">
        <f t="shared" si="5"/>
        <v>0</v>
      </c>
      <c r="AN19" s="15">
        <f t="shared" si="6"/>
        <v>0</v>
      </c>
      <c r="AO19" s="15">
        <f t="shared" si="7"/>
        <v>1</v>
      </c>
      <c r="AP19" s="5" t="s">
        <v>77</v>
      </c>
      <c r="AQ19" s="1" t="s">
        <v>210</v>
      </c>
      <c r="AS19">
        <f>SUM(AM309:AM333)</f>
        <v>24</v>
      </c>
      <c r="AT19">
        <f>SUM(AN309:AN333)</f>
        <v>1</v>
      </c>
      <c r="AU19">
        <f>SUM(AO309:AO333)</f>
        <v>0</v>
      </c>
      <c r="AV19">
        <f>AVERAGE(AF309:AF333)</f>
        <v>24</v>
      </c>
      <c r="AW19">
        <f>_xlfn.STDEV.P(AF309:AF333)/SQRT(COUNT(AF309:AF333))</f>
        <v>0</v>
      </c>
      <c r="AY19">
        <f>AVERAGE(AI309:AI333)</f>
        <v>2.1507571234735412</v>
      </c>
      <c r="AZ19">
        <f>_xlfn.STDEV.P(AI309:AI333)/SQRT(COUNT(AI309:AI333))</f>
        <v>6.7583745789395105E-2</v>
      </c>
    </row>
    <row r="20" spans="2:52" x14ac:dyDescent="0.25">
      <c r="B20" t="s">
        <v>447</v>
      </c>
      <c r="C20" s="1" t="s">
        <v>470</v>
      </c>
      <c r="D20" t="s">
        <v>76</v>
      </c>
      <c r="E20" t="s">
        <v>81</v>
      </c>
      <c r="F20">
        <v>23</v>
      </c>
      <c r="G20">
        <v>76.37</v>
      </c>
      <c r="H20">
        <v>71.22</v>
      </c>
      <c r="I20">
        <f t="shared" si="0"/>
        <v>1.0723111485537771</v>
      </c>
      <c r="J20">
        <v>22</v>
      </c>
      <c r="K20">
        <v>53.69</v>
      </c>
      <c r="L20">
        <v>68.72</v>
      </c>
      <c r="M20" s="4">
        <f t="shared" si="1"/>
        <v>0</v>
      </c>
      <c r="N20" s="4">
        <f t="shared" si="2"/>
        <v>1</v>
      </c>
      <c r="O20" s="4">
        <f t="shared" si="3"/>
        <v>0</v>
      </c>
      <c r="P20" s="5" t="s">
        <v>77</v>
      </c>
      <c r="Q20" s="1" t="s">
        <v>210</v>
      </c>
      <c r="S20">
        <f>SUM(M309:M333)</f>
        <v>1</v>
      </c>
      <c r="T20">
        <f>SUM(N309:N333)</f>
        <v>8</v>
      </c>
      <c r="U20">
        <f>SUM(O309:O333)</f>
        <v>16</v>
      </c>
      <c r="V20">
        <f>AVERAGE(F310,F313:F314,F317:F318,F327,F330,F332:F333)</f>
        <v>24.388888888888889</v>
      </c>
      <c r="W20">
        <f>_xlfn.STDEV.P(F310,F313:F314,F317:F318,F327,F330,F332:F333)/SQRT(COUNT(F310,F313:F314,F317:F318,F327,F330,F332:F333))</f>
        <v>1.09932015404858</v>
      </c>
      <c r="Y20">
        <f>AVERAGE(I309:I333)</f>
        <v>0.95717772150000446</v>
      </c>
      <c r="Z20">
        <f>_xlfn.STDEV.P(I309:I333)/SQRT(COUNT(I309:I333))</f>
        <v>4.6070227713731038E-2</v>
      </c>
      <c r="AB20" t="s">
        <v>447</v>
      </c>
      <c r="AC20" s="1" t="s">
        <v>470</v>
      </c>
      <c r="AD20" t="s">
        <v>76</v>
      </c>
      <c r="AE20" t="s">
        <v>79</v>
      </c>
      <c r="AF20">
        <v>24.5</v>
      </c>
      <c r="AG20">
        <v>81.069999999999993</v>
      </c>
      <c r="AH20">
        <v>74.930000000000007</v>
      </c>
      <c r="AI20">
        <f t="shared" si="4"/>
        <v>1.0819431469371412</v>
      </c>
      <c r="AJ20">
        <v>23.5</v>
      </c>
      <c r="AK20">
        <v>50.48</v>
      </c>
      <c r="AL20">
        <v>72.459999999999994</v>
      </c>
      <c r="AM20" s="4">
        <f t="shared" si="5"/>
        <v>0</v>
      </c>
      <c r="AN20" s="4">
        <f t="shared" si="6"/>
        <v>1</v>
      </c>
      <c r="AO20" s="4">
        <f t="shared" si="7"/>
        <v>0</v>
      </c>
      <c r="AP20" s="5" t="s">
        <v>77</v>
      </c>
      <c r="AQ20" s="1" t="s">
        <v>562</v>
      </c>
      <c r="AS20">
        <f>SUM(AM365:AM374)</f>
        <v>9</v>
      </c>
      <c r="AT20">
        <f>SUM(AN365:AN374)</f>
        <v>1</v>
      </c>
      <c r="AU20">
        <f>SUM(AO365:AO374)</f>
        <v>0</v>
      </c>
      <c r="AV20">
        <f>AVERAGE(AF365:AF374)</f>
        <v>24</v>
      </c>
      <c r="AW20">
        <f>_xlfn.STDEV.P(AF365:AF374)/SQRT(COUNT(AF365:AF374))</f>
        <v>0</v>
      </c>
      <c r="AY20">
        <f>AVERAGE(AI365:AI374)</f>
        <v>2.0003527815468116</v>
      </c>
      <c r="AZ20">
        <f>_xlfn.STDEV.P(AI365:AI374)/SQRT(COUNT(AI365:AI374))</f>
        <v>9.259447296990804E-2</v>
      </c>
    </row>
    <row r="21" spans="2:52" x14ac:dyDescent="0.25">
      <c r="B21" t="s">
        <v>448</v>
      </c>
      <c r="C21" s="1" t="s">
        <v>470</v>
      </c>
      <c r="D21" t="s">
        <v>76</v>
      </c>
      <c r="E21" t="s">
        <v>81</v>
      </c>
      <c r="F21">
        <v>24.5</v>
      </c>
      <c r="G21">
        <v>78.38</v>
      </c>
      <c r="H21">
        <v>74.930000000000007</v>
      </c>
      <c r="I21">
        <f t="shared" si="0"/>
        <v>1.046042973441879</v>
      </c>
      <c r="J21">
        <v>24</v>
      </c>
      <c r="K21">
        <v>51.53</v>
      </c>
      <c r="L21">
        <v>73.7</v>
      </c>
      <c r="M21" s="4">
        <f t="shared" si="1"/>
        <v>0</v>
      </c>
      <c r="N21" s="4">
        <f t="shared" si="2"/>
        <v>1</v>
      </c>
      <c r="O21" s="4">
        <f t="shared" si="3"/>
        <v>0</v>
      </c>
      <c r="P21" s="5" t="s">
        <v>77</v>
      </c>
      <c r="Q21" s="1" t="s">
        <v>562</v>
      </c>
      <c r="S21">
        <f>SUM(M365:M374)</f>
        <v>5</v>
      </c>
      <c r="T21">
        <f>SUM(N365:N374)</f>
        <v>3</v>
      </c>
      <c r="U21">
        <f>SUM(O365:O374)</f>
        <v>2</v>
      </c>
      <c r="V21">
        <f>AVERAGE(F365,F367:F372,F374)</f>
        <v>23.6875</v>
      </c>
      <c r="W21">
        <f>_xlfn.STDEV.P(F365,F367:F372,F374)/SQRT(COUNT(F365,F367:F372,F374))</f>
        <v>0.12303137303143453</v>
      </c>
      <c r="Y21">
        <f>AVERAGE(I365:I374)</f>
        <v>1.7448740072872533</v>
      </c>
      <c r="Z21">
        <f>_xlfn.STDEV.P(I365:I374)/SQRT(COUNT(I365:I374))</f>
        <v>0.22693558108227493</v>
      </c>
      <c r="AB21" t="s">
        <v>448</v>
      </c>
      <c r="AC21" s="1" t="s">
        <v>470</v>
      </c>
      <c r="AD21" t="s">
        <v>76</v>
      </c>
      <c r="AE21" t="s">
        <v>79</v>
      </c>
      <c r="AF21" s="15">
        <v>21</v>
      </c>
      <c r="AG21" s="15">
        <v>57.3</v>
      </c>
      <c r="AH21" s="15">
        <v>66.22</v>
      </c>
      <c r="AI21" s="15">
        <f t="shared" si="4"/>
        <v>0.86529749320446991</v>
      </c>
      <c r="AJ21" s="15">
        <v>20.5</v>
      </c>
      <c r="AK21" s="15">
        <v>34.71</v>
      </c>
      <c r="AL21" s="15">
        <v>64.97</v>
      </c>
      <c r="AM21" s="15">
        <f t="shared" si="5"/>
        <v>0</v>
      </c>
      <c r="AN21" s="15">
        <f t="shared" si="6"/>
        <v>0</v>
      </c>
      <c r="AO21" s="15">
        <f t="shared" si="7"/>
        <v>1</v>
      </c>
      <c r="AP21" s="5" t="s">
        <v>77</v>
      </c>
      <c r="AQ21" s="1" t="s">
        <v>1786</v>
      </c>
      <c r="AS21">
        <f>SUM(AM409:AM417)</f>
        <v>5</v>
      </c>
      <c r="AT21">
        <f>SUM(AN409:AN417)</f>
        <v>3</v>
      </c>
      <c r="AU21">
        <f>SUM(AO409:AO417)</f>
        <v>1</v>
      </c>
      <c r="AV21">
        <f>AVERAGE(AF410:AF417)</f>
        <v>25.375</v>
      </c>
      <c r="AW21">
        <f>_xlfn.STDEV.P(AF410:AF417)/SQRT(COUNT(AF410:AF417))</f>
        <v>1.2861947267035423</v>
      </c>
      <c r="AY21">
        <f>AVERAGE(AI409:AI417)</f>
        <v>1.5951027065373706</v>
      </c>
      <c r="AZ21">
        <f>_xlfn.STDEV.P(AI409:AI417)/SQRT(COUNT(AI409:AI417))</f>
        <v>0.15849822393536336</v>
      </c>
    </row>
    <row r="22" spans="2:52" x14ac:dyDescent="0.25">
      <c r="B22" t="s">
        <v>449</v>
      </c>
      <c r="C22" s="1" t="s">
        <v>470</v>
      </c>
      <c r="D22" t="s">
        <v>76</v>
      </c>
      <c r="E22" t="s">
        <v>81</v>
      </c>
      <c r="F22">
        <v>23</v>
      </c>
      <c r="G22">
        <v>75.709999999999994</v>
      </c>
      <c r="H22">
        <v>71.22</v>
      </c>
      <c r="I22">
        <f t="shared" si="0"/>
        <v>1.0630440887391182</v>
      </c>
      <c r="J22">
        <v>22.5</v>
      </c>
      <c r="K22">
        <v>56.46</v>
      </c>
      <c r="L22">
        <v>69.97</v>
      </c>
      <c r="M22" s="4">
        <f t="shared" si="1"/>
        <v>0</v>
      </c>
      <c r="N22" s="4">
        <f t="shared" si="2"/>
        <v>1</v>
      </c>
      <c r="O22" s="4">
        <f t="shared" si="3"/>
        <v>0</v>
      </c>
      <c r="P22" s="5" t="s">
        <v>77</v>
      </c>
      <c r="Q22" s="1" t="s">
        <v>1786</v>
      </c>
      <c r="S22">
        <f>SUM(M409:M417)</f>
        <v>2</v>
      </c>
      <c r="T22">
        <f>SUM(N409:N417)</f>
        <v>3</v>
      </c>
      <c r="U22">
        <f>SUM(O409:O417)</f>
        <v>4</v>
      </c>
      <c r="V22">
        <f>AVERAGE(F411:F413,F416:F417)</f>
        <v>23.7</v>
      </c>
      <c r="W22">
        <f>_xlfn.STDEV.P(F411:F413,F416:F417)/SQRT(COUNT(F411:F413,F416:F417))</f>
        <v>0.10954451150103321</v>
      </c>
      <c r="Y22">
        <f>AVERAGE(I409:I417)</f>
        <v>1.3055846645830398</v>
      </c>
      <c r="Z22">
        <f>_xlfn.STDEV.P(I409:I417)/SQRT(COUNT(I409:I417))</f>
        <v>0.18334787504794561</v>
      </c>
      <c r="AB22" t="s">
        <v>449</v>
      </c>
      <c r="AC22" s="1" t="s">
        <v>470</v>
      </c>
      <c r="AD22" t="s">
        <v>76</v>
      </c>
      <c r="AE22" t="s">
        <v>79</v>
      </c>
      <c r="AF22">
        <v>24</v>
      </c>
      <c r="AG22">
        <v>102.66</v>
      </c>
      <c r="AH22">
        <v>73.7</v>
      </c>
      <c r="AI22">
        <f t="shared" si="4"/>
        <v>1.3929443690637719</v>
      </c>
      <c r="AJ22">
        <v>23</v>
      </c>
      <c r="AK22">
        <v>64.53</v>
      </c>
      <c r="AL22">
        <v>71.22</v>
      </c>
      <c r="AM22" s="4">
        <f t="shared" si="5"/>
        <v>0</v>
      </c>
      <c r="AN22" s="4">
        <f t="shared" si="6"/>
        <v>1</v>
      </c>
      <c r="AO22" s="4">
        <f t="shared" si="7"/>
        <v>0</v>
      </c>
      <c r="AP22" s="5" t="s">
        <v>77</v>
      </c>
      <c r="AQ22" s="1" t="s">
        <v>696</v>
      </c>
      <c r="AS22">
        <f>SUM(AM461:AM480,AM617:AM643)</f>
        <v>16</v>
      </c>
      <c r="AT22">
        <f>SUM(AN461:AN480,AN617:AN643)</f>
        <v>27</v>
      </c>
      <c r="AU22">
        <f>SUM(AO461:AO480,AO617:AO643)</f>
        <v>4</v>
      </c>
      <c r="AV22">
        <f>AVERAGE(AF461:AF466,AF468:AF469,AF471:AF480,AF618:AF631,AF633:AF643)</f>
        <v>23.848837209302324</v>
      </c>
      <c r="AW22">
        <f>_xlfn.STDEV.P(AF461:AF466,AF468:AF469,AF471:AF480,AF618:AF631,AF633:AF643)/SQRT(COUNT(AF461:AF466,AF468:AF469,AF471:AF480,AF618:AF631,AF633:AF643))</f>
        <v>4.5139300410741642E-2</v>
      </c>
      <c r="AY22">
        <f>AVERAGE(AI461:AI480,AI617:AI643)</f>
        <v>1.4016003602118403</v>
      </c>
      <c r="AZ22">
        <f>_xlfn.STDEV.P(AI461:AI480,AI617:AI643)/SQRT(COUNT(AI461:AI480,AI617:AI643))</f>
        <v>4.5333367798088969E-2</v>
      </c>
    </row>
    <row r="23" spans="2:52" x14ac:dyDescent="0.25">
      <c r="B23" t="s">
        <v>453</v>
      </c>
      <c r="C23" s="1" t="s">
        <v>470</v>
      </c>
      <c r="D23" t="s">
        <v>76</v>
      </c>
      <c r="E23" t="s">
        <v>81</v>
      </c>
      <c r="F23">
        <v>23.5</v>
      </c>
      <c r="G23">
        <v>101.77</v>
      </c>
      <c r="H23">
        <v>72.459999999999994</v>
      </c>
      <c r="I23">
        <f t="shared" si="0"/>
        <v>1.4044990339497654</v>
      </c>
      <c r="J23">
        <v>22</v>
      </c>
      <c r="K23">
        <v>47.52</v>
      </c>
      <c r="L23">
        <v>68.72</v>
      </c>
      <c r="M23" s="4">
        <f t="shared" si="1"/>
        <v>0</v>
      </c>
      <c r="N23" s="4">
        <f t="shared" si="2"/>
        <v>1</v>
      </c>
      <c r="O23" s="4">
        <f t="shared" si="3"/>
        <v>0</v>
      </c>
      <c r="P23" s="5" t="s">
        <v>77</v>
      </c>
      <c r="Q23" s="1" t="s">
        <v>696</v>
      </c>
      <c r="S23">
        <f>SUM(M461:M480,M617:M643)</f>
        <v>0</v>
      </c>
      <c r="T23">
        <f>SUM(N461:N480,N617:N643)</f>
        <v>7</v>
      </c>
      <c r="U23">
        <f>SUM(O461:O480,O617:O643)</f>
        <v>40</v>
      </c>
      <c r="V23">
        <f>AVERAGE(F463,F469,F619,F628:F629,F635,F642)</f>
        <v>23.928571428571427</v>
      </c>
      <c r="W23">
        <f>_xlfn.STDEV.P(F463,F469,F619,F628:F629,F635,F642)/SQRT(COUNT(F463,F469,F619,F628:F629,F635,F642))</f>
        <v>0.56630354798006566</v>
      </c>
      <c r="Y23">
        <f>AVERAGE(I461:I480,I617:I643)</f>
        <v>0.9210694737939582</v>
      </c>
      <c r="Z23">
        <f>_xlfn.STDEV.P(I461:I480,I617:I643)/SQRT(COUNT(I461:I480,I617:I643))</f>
        <v>2.1774757525637657E-2</v>
      </c>
      <c r="AB23" t="s">
        <v>453</v>
      </c>
      <c r="AC23" s="1" t="s">
        <v>470</v>
      </c>
      <c r="AD23" t="s">
        <v>76</v>
      </c>
      <c r="AE23" t="s">
        <v>79</v>
      </c>
      <c r="AF23" s="15">
        <v>24</v>
      </c>
      <c r="AG23" s="15">
        <v>71.3</v>
      </c>
      <c r="AH23" s="15">
        <v>73.7</v>
      </c>
      <c r="AI23" s="15">
        <f t="shared" si="4"/>
        <v>0.96743554952510169</v>
      </c>
      <c r="AJ23" s="15">
        <v>23.5</v>
      </c>
      <c r="AK23" s="15">
        <v>40.64</v>
      </c>
      <c r="AL23" s="15">
        <v>72.459999999999994</v>
      </c>
      <c r="AM23" s="15">
        <f t="shared" si="5"/>
        <v>0</v>
      </c>
      <c r="AN23" s="15">
        <f t="shared" si="6"/>
        <v>0</v>
      </c>
      <c r="AO23" s="15">
        <f t="shared" si="7"/>
        <v>1</v>
      </c>
      <c r="AP23" s="5" t="s">
        <v>77</v>
      </c>
      <c r="AQ23" s="1" t="s">
        <v>1141</v>
      </c>
      <c r="AS23">
        <f>SUM(AM544:AM570)</f>
        <v>21</v>
      </c>
      <c r="AT23">
        <f>SUM(AN544:AN570)</f>
        <v>5</v>
      </c>
      <c r="AU23">
        <f>SUM(AO544:AO570)</f>
        <v>1</v>
      </c>
      <c r="AV23">
        <f>AVERAGE(AF544:AF551,AF553:AF570)</f>
        <v>23.96153846153846</v>
      </c>
      <c r="AW23">
        <f>_xlfn.STDEV.P(AF544:AF551,AF553:AF570)/SQRT(COUNT(AF544:AF551,AF553:AF570))</f>
        <v>3.7714641372727717E-2</v>
      </c>
      <c r="AY23">
        <f>AVERAGE(AI544:AI570)</f>
        <v>1.8206996122967571</v>
      </c>
      <c r="AZ23">
        <f>_xlfn.STDEV.P(AI544:AI570)/SQRT(COUNT(AI544:AI570))</f>
        <v>8.2081599606055378E-2</v>
      </c>
    </row>
    <row r="24" spans="2:52" x14ac:dyDescent="0.25">
      <c r="B24" t="s">
        <v>342</v>
      </c>
      <c r="C24" s="1" t="s">
        <v>405</v>
      </c>
      <c r="D24" t="s">
        <v>76</v>
      </c>
      <c r="E24" s="15" t="s">
        <v>80</v>
      </c>
      <c r="F24" s="15">
        <v>22.5</v>
      </c>
      <c r="G24" s="15">
        <v>69.66</v>
      </c>
      <c r="H24" s="15">
        <v>69.97</v>
      </c>
      <c r="I24" s="15">
        <f t="shared" si="0"/>
        <v>0.99556952979848501</v>
      </c>
      <c r="J24" s="15">
        <v>22</v>
      </c>
      <c r="K24" s="15">
        <v>54.42</v>
      </c>
      <c r="L24" s="15">
        <v>68.72</v>
      </c>
      <c r="M24" s="15">
        <f t="shared" si="1"/>
        <v>0</v>
      </c>
      <c r="N24" s="15">
        <f t="shared" si="2"/>
        <v>0</v>
      </c>
      <c r="O24" s="15">
        <f t="shared" si="3"/>
        <v>1</v>
      </c>
      <c r="P24" s="5" t="s">
        <v>77</v>
      </c>
      <c r="Q24" s="1" t="s">
        <v>1141</v>
      </c>
      <c r="S24">
        <f>SUM(M544:M570)</f>
        <v>19</v>
      </c>
      <c r="T24">
        <f>SUM(N544:N570)</f>
        <v>5</v>
      </c>
      <c r="U24">
        <f>SUM(O544:O570)</f>
        <v>3</v>
      </c>
      <c r="V24">
        <f>AVERAGE(F544:F545,F547:F551,F553:F562,F564:F570)</f>
        <v>23.833333333333332</v>
      </c>
      <c r="W24">
        <f>_xlfn.STDEV.P(F544:F545,F547:F551,F553:F562,F564:F570)/SQRT(COUNT(F544:F545,F547:F551,F553:F562,F564:F570))</f>
        <v>8.6736083311088882E-2</v>
      </c>
      <c r="Y24">
        <f>AVERAGE(I544:I570)</f>
        <v>1.8065378018042284</v>
      </c>
      <c r="Z24">
        <f>_xlfn.STDEV.P(I544:I570)/SQRT(COUNT(I544:I570))</f>
        <v>0.10090983880606499</v>
      </c>
      <c r="AB24" t="s">
        <v>342</v>
      </c>
      <c r="AC24" s="1" t="s">
        <v>405</v>
      </c>
      <c r="AD24" t="s">
        <v>76</v>
      </c>
      <c r="AE24" t="s">
        <v>78</v>
      </c>
      <c r="AF24">
        <v>24</v>
      </c>
      <c r="AG24">
        <v>110.22</v>
      </c>
      <c r="AH24">
        <v>73.7</v>
      </c>
      <c r="AI24">
        <f t="shared" si="4"/>
        <v>1.4955223880597015</v>
      </c>
      <c r="AJ24">
        <v>23.5</v>
      </c>
      <c r="AK24">
        <v>55.57</v>
      </c>
      <c r="AL24">
        <v>72.459999999999994</v>
      </c>
      <c r="AM24" s="4">
        <f t="shared" si="5"/>
        <v>0</v>
      </c>
      <c r="AN24" s="4">
        <f t="shared" si="6"/>
        <v>1</v>
      </c>
      <c r="AO24" s="4">
        <f t="shared" si="7"/>
        <v>0</v>
      </c>
    </row>
    <row r="25" spans="2:52" x14ac:dyDescent="0.25">
      <c r="B25" t="s">
        <v>343</v>
      </c>
      <c r="C25" s="1" t="s">
        <v>405</v>
      </c>
      <c r="D25" t="s">
        <v>76</v>
      </c>
      <c r="E25" s="15" t="s">
        <v>80</v>
      </c>
      <c r="F25" s="15">
        <v>20.5</v>
      </c>
      <c r="G25" s="15">
        <v>52.71</v>
      </c>
      <c r="H25" s="15">
        <v>64.97</v>
      </c>
      <c r="I25" s="15">
        <f t="shared" si="0"/>
        <v>0.81129752193319993</v>
      </c>
      <c r="J25" s="15">
        <v>20</v>
      </c>
      <c r="K25" s="15">
        <v>40.56</v>
      </c>
      <c r="L25" s="15">
        <v>63.71</v>
      </c>
      <c r="M25" s="15">
        <f t="shared" si="1"/>
        <v>0</v>
      </c>
      <c r="N25" s="15">
        <f t="shared" si="2"/>
        <v>0</v>
      </c>
      <c r="O25" s="15">
        <f t="shared" si="3"/>
        <v>1</v>
      </c>
      <c r="P25" s="5" t="s">
        <v>77</v>
      </c>
      <c r="Q25" s="1" t="s">
        <v>1778</v>
      </c>
      <c r="S25">
        <f>SUM(M690:M694)</f>
        <v>2</v>
      </c>
      <c r="T25">
        <f>SUM(N690:N694)</f>
        <v>3</v>
      </c>
      <c r="U25">
        <f>SUM(O690:O694)</f>
        <v>0</v>
      </c>
      <c r="AB25" t="s">
        <v>343</v>
      </c>
      <c r="AC25" s="1" t="s">
        <v>405</v>
      </c>
      <c r="AD25" t="s">
        <v>76</v>
      </c>
      <c r="AE25" t="s">
        <v>78</v>
      </c>
      <c r="AF25">
        <v>24</v>
      </c>
      <c r="AG25">
        <v>107.15</v>
      </c>
      <c r="AH25">
        <v>73.7</v>
      </c>
      <c r="AI25">
        <f t="shared" si="4"/>
        <v>1.4538670284938942</v>
      </c>
      <c r="AJ25">
        <v>23</v>
      </c>
      <c r="AK25">
        <v>52.06</v>
      </c>
      <c r="AL25">
        <v>71.22</v>
      </c>
      <c r="AM25" s="4">
        <f t="shared" si="5"/>
        <v>0</v>
      </c>
      <c r="AN25" s="4">
        <f t="shared" si="6"/>
        <v>1</v>
      </c>
      <c r="AO25" s="4">
        <f t="shared" si="7"/>
        <v>0</v>
      </c>
    </row>
    <row r="26" spans="2:52" x14ac:dyDescent="0.25">
      <c r="B26" t="s">
        <v>346</v>
      </c>
      <c r="C26" s="1" t="s">
        <v>405</v>
      </c>
      <c r="D26" t="s">
        <v>76</v>
      </c>
      <c r="E26" s="15" t="s">
        <v>80</v>
      </c>
      <c r="F26" s="15">
        <v>16.5</v>
      </c>
      <c r="G26" s="15">
        <v>43.58</v>
      </c>
      <c r="H26" s="15">
        <v>54.79</v>
      </c>
      <c r="I26" s="15">
        <f t="shared" si="0"/>
        <v>0.79540062055119543</v>
      </c>
      <c r="J26" s="15">
        <v>16</v>
      </c>
      <c r="K26" s="15">
        <v>24.32</v>
      </c>
      <c r="L26" s="15">
        <v>53.5</v>
      </c>
      <c r="M26" s="15">
        <f t="shared" si="1"/>
        <v>0</v>
      </c>
      <c r="N26" s="15">
        <f t="shared" si="2"/>
        <v>0</v>
      </c>
      <c r="O26" s="15">
        <f t="shared" si="3"/>
        <v>1</v>
      </c>
      <c r="AB26" t="s">
        <v>346</v>
      </c>
      <c r="AC26" s="1" t="s">
        <v>405</v>
      </c>
      <c r="AD26" t="s">
        <v>76</v>
      </c>
      <c r="AE26" t="s">
        <v>78</v>
      </c>
      <c r="AF26">
        <v>24</v>
      </c>
      <c r="AG26">
        <v>99.86</v>
      </c>
      <c r="AH26">
        <v>73.7</v>
      </c>
      <c r="AI26">
        <f t="shared" si="4"/>
        <v>1.3549525101763906</v>
      </c>
      <c r="AJ26">
        <v>23</v>
      </c>
      <c r="AK26">
        <v>53.16</v>
      </c>
      <c r="AL26">
        <v>71.22</v>
      </c>
      <c r="AM26" s="4">
        <f t="shared" si="5"/>
        <v>0</v>
      </c>
      <c r="AN26" s="4">
        <f t="shared" si="6"/>
        <v>1</v>
      </c>
      <c r="AO26" s="4">
        <f t="shared" si="7"/>
        <v>0</v>
      </c>
    </row>
    <row r="27" spans="2:52" x14ac:dyDescent="0.25">
      <c r="B27" t="s">
        <v>347</v>
      </c>
      <c r="C27" s="1" t="s">
        <v>405</v>
      </c>
      <c r="D27" t="s">
        <v>76</v>
      </c>
      <c r="E27" s="15" t="s">
        <v>80</v>
      </c>
      <c r="F27" s="15">
        <v>23.5</v>
      </c>
      <c r="G27" s="15">
        <v>65.55</v>
      </c>
      <c r="H27" s="15">
        <v>72.459999999999994</v>
      </c>
      <c r="I27" s="15">
        <f t="shared" si="0"/>
        <v>0.90463704112613863</v>
      </c>
      <c r="J27" s="15">
        <v>23</v>
      </c>
      <c r="K27" s="15">
        <v>55.54</v>
      </c>
      <c r="L27" s="15">
        <v>71.22</v>
      </c>
      <c r="M27" s="15">
        <f t="shared" si="1"/>
        <v>0</v>
      </c>
      <c r="N27" s="15">
        <f t="shared" si="2"/>
        <v>0</v>
      </c>
      <c r="O27" s="15">
        <f t="shared" si="3"/>
        <v>1</v>
      </c>
      <c r="P27" s="5"/>
      <c r="Q27" s="6" t="s">
        <v>475</v>
      </c>
      <c r="S27" s="6" t="s">
        <v>471</v>
      </c>
      <c r="T27" s="6" t="s">
        <v>472</v>
      </c>
      <c r="U27" s="6" t="s">
        <v>473</v>
      </c>
      <c r="V27" s="6" t="s">
        <v>708</v>
      </c>
      <c r="W27" s="6" t="s">
        <v>709</v>
      </c>
      <c r="X27" s="6"/>
      <c r="Y27" s="6" t="s">
        <v>7</v>
      </c>
      <c r="Z27" s="6" t="s">
        <v>710</v>
      </c>
      <c r="AB27" t="s">
        <v>347</v>
      </c>
      <c r="AC27" s="1" t="s">
        <v>405</v>
      </c>
      <c r="AD27" t="s">
        <v>76</v>
      </c>
      <c r="AE27" t="s">
        <v>78</v>
      </c>
      <c r="AF27">
        <v>24</v>
      </c>
      <c r="AG27">
        <v>149.29</v>
      </c>
      <c r="AH27">
        <v>73.7</v>
      </c>
      <c r="AI27">
        <f t="shared" si="4"/>
        <v>2.0256445047489824</v>
      </c>
      <c r="AJ27">
        <v>35</v>
      </c>
      <c r="AK27">
        <v>117.96</v>
      </c>
      <c r="AL27">
        <v>100.44</v>
      </c>
      <c r="AM27" s="4">
        <f t="shared" si="5"/>
        <v>1</v>
      </c>
      <c r="AN27" s="4">
        <f t="shared" si="6"/>
        <v>0</v>
      </c>
      <c r="AO27" s="4">
        <f t="shared" si="7"/>
        <v>0</v>
      </c>
      <c r="AP27" s="5"/>
      <c r="AQ27" s="6" t="s">
        <v>493</v>
      </c>
      <c r="AS27" s="6" t="s">
        <v>471</v>
      </c>
      <c r="AT27" s="6" t="s">
        <v>472</v>
      </c>
      <c r="AU27" s="6" t="s">
        <v>473</v>
      </c>
      <c r="AV27" s="6" t="s">
        <v>708</v>
      </c>
      <c r="AW27" s="6" t="s">
        <v>709</v>
      </c>
      <c r="AX27" s="6"/>
      <c r="AY27" s="6" t="s">
        <v>7</v>
      </c>
      <c r="AZ27" s="6" t="s">
        <v>710</v>
      </c>
    </row>
    <row r="28" spans="2:52" x14ac:dyDescent="0.25">
      <c r="B28" t="s">
        <v>348</v>
      </c>
      <c r="C28" s="1" t="s">
        <v>405</v>
      </c>
      <c r="D28" t="s">
        <v>76</v>
      </c>
      <c r="E28" t="s">
        <v>80</v>
      </c>
      <c r="F28">
        <v>23.5</v>
      </c>
      <c r="G28">
        <v>85.27</v>
      </c>
      <c r="H28">
        <v>72.459999999999994</v>
      </c>
      <c r="I28">
        <f t="shared" si="0"/>
        <v>1.1767871929340326</v>
      </c>
      <c r="J28">
        <v>23</v>
      </c>
      <c r="K28">
        <v>58.52</v>
      </c>
      <c r="L28">
        <v>71.22</v>
      </c>
      <c r="M28" s="4">
        <f t="shared" si="1"/>
        <v>0</v>
      </c>
      <c r="N28" s="4">
        <f t="shared" si="2"/>
        <v>1</v>
      </c>
      <c r="O28" s="4">
        <f t="shared" si="3"/>
        <v>0</v>
      </c>
      <c r="P28" s="5" t="s">
        <v>76</v>
      </c>
      <c r="Q28" s="1" t="s">
        <v>470</v>
      </c>
      <c r="S28">
        <f>SUM(M14:M23)</f>
        <v>1</v>
      </c>
      <c r="T28">
        <f>SUM(N14:N23)</f>
        <v>9</v>
      </c>
      <c r="U28">
        <f>SUM(O14:O23)</f>
        <v>0</v>
      </c>
      <c r="V28">
        <f>AVERAGE(F14:F23)</f>
        <v>23.5</v>
      </c>
      <c r="W28">
        <f>_xlfn.STDEV.P(F14:F23)/SQRT(COUNT(F14:F23))</f>
        <v>0.15811388300841897</v>
      </c>
      <c r="Y28">
        <f>AVERAGE(I14:I23)</f>
        <v>1.2146557616718519</v>
      </c>
      <c r="Z28">
        <f>_xlfn.STDEV.P(I14:I23)/SQRT(COUNT(I14:I23))</f>
        <v>8.2708128913356119E-2</v>
      </c>
      <c r="AB28" t="s">
        <v>348</v>
      </c>
      <c r="AC28" s="1" t="s">
        <v>405</v>
      </c>
      <c r="AD28" t="s">
        <v>76</v>
      </c>
      <c r="AE28" t="s">
        <v>78</v>
      </c>
      <c r="AF28">
        <v>24</v>
      </c>
      <c r="AG28">
        <v>82.88</v>
      </c>
      <c r="AH28">
        <v>73.7</v>
      </c>
      <c r="AI28">
        <f t="shared" si="4"/>
        <v>1.1245590230664857</v>
      </c>
      <c r="AJ28">
        <v>23.5</v>
      </c>
      <c r="AK28">
        <v>65.900000000000006</v>
      </c>
      <c r="AL28">
        <v>72.459999999999994</v>
      </c>
      <c r="AM28" s="4">
        <f t="shared" si="5"/>
        <v>0</v>
      </c>
      <c r="AN28" s="4">
        <f t="shared" si="6"/>
        <v>1</v>
      </c>
      <c r="AO28" s="4">
        <f t="shared" si="7"/>
        <v>0</v>
      </c>
      <c r="AP28" s="5" t="s">
        <v>76</v>
      </c>
      <c r="AQ28" s="1" t="s">
        <v>470</v>
      </c>
      <c r="AS28">
        <f>SUM(AM14:AM23)</f>
        <v>1</v>
      </c>
      <c r="AT28">
        <f>SUM(AN14:AN23)</f>
        <v>6</v>
      </c>
      <c r="AU28">
        <f>SUM(AO14:AO23)</f>
        <v>3</v>
      </c>
      <c r="AV28">
        <f>AVERAGE(AF14:AF18,AF20,AF22)</f>
        <v>24.071428571428573</v>
      </c>
      <c r="AW28">
        <f>_xlfn.STDEV.P(AF14:AF18,AF20,AF22)/SQRT(COUNT(AF14:AF18,AF20,AF22))</f>
        <v>6.6130007126610824E-2</v>
      </c>
      <c r="AY28">
        <f>AVERAGE(AI14:AI23)</f>
        <v>1.1487331706152484</v>
      </c>
      <c r="AZ28">
        <f>_xlfn.STDEV.P(AI14:AI23)/SQRT(COUNT(AI14:AI23))</f>
        <v>7.3861470973790991E-2</v>
      </c>
    </row>
    <row r="29" spans="2:52" x14ac:dyDescent="0.25">
      <c r="B29" t="s">
        <v>349</v>
      </c>
      <c r="C29" s="1" t="s">
        <v>405</v>
      </c>
      <c r="D29" t="s">
        <v>76</v>
      </c>
      <c r="E29" s="15" t="s">
        <v>80</v>
      </c>
      <c r="F29" s="15">
        <v>23</v>
      </c>
      <c r="G29" s="15">
        <v>62.01</v>
      </c>
      <c r="H29" s="15">
        <v>71.22</v>
      </c>
      <c r="I29" s="15">
        <f t="shared" si="0"/>
        <v>0.87068239258635216</v>
      </c>
      <c r="J29" s="15">
        <v>22.5</v>
      </c>
      <c r="K29" s="15">
        <v>44.1</v>
      </c>
      <c r="L29" s="15">
        <v>69.97</v>
      </c>
      <c r="M29" s="15">
        <f t="shared" si="1"/>
        <v>0</v>
      </c>
      <c r="N29" s="15">
        <f t="shared" si="2"/>
        <v>0</v>
      </c>
      <c r="O29" s="15">
        <f t="shared" si="3"/>
        <v>1</v>
      </c>
      <c r="P29" s="5" t="s">
        <v>76</v>
      </c>
      <c r="Q29" s="1" t="s">
        <v>405</v>
      </c>
      <c r="S29">
        <f>SUM(M36:M49)</f>
        <v>3</v>
      </c>
      <c r="T29">
        <f>SUM(N36:N49)</f>
        <v>7</v>
      </c>
      <c r="U29">
        <f>SUM(O36:O49)</f>
        <v>4</v>
      </c>
      <c r="V29">
        <f>AVERAGE(F36,F38:F39,F42:F43,F45:F49)</f>
        <v>23.05</v>
      </c>
      <c r="W29">
        <f>_xlfn.STDEV.P(F36,F38:F39,F42:F43,F45:F49)/SQRT(COUNT(F36,F38:F39,F42:F43,F45:F49))</f>
        <v>0.14916433890176298</v>
      </c>
      <c r="Y29">
        <f>AVERAGE(I36:I49)</f>
        <v>1.3123464491631285</v>
      </c>
      <c r="Z29">
        <f>_xlfn.STDEV.P(I36:I49)/SQRT(COUNT(I36:I49))</f>
        <v>9.425536875703365E-2</v>
      </c>
      <c r="AB29" t="s">
        <v>349</v>
      </c>
      <c r="AC29" s="1" t="s">
        <v>405</v>
      </c>
      <c r="AD29" t="s">
        <v>76</v>
      </c>
      <c r="AE29" t="s">
        <v>78</v>
      </c>
      <c r="AF29">
        <v>24</v>
      </c>
      <c r="AG29">
        <v>110.09</v>
      </c>
      <c r="AH29">
        <v>73.7</v>
      </c>
      <c r="AI29">
        <f t="shared" si="4"/>
        <v>1.4937584803256445</v>
      </c>
      <c r="AJ29">
        <v>23</v>
      </c>
      <c r="AK29">
        <v>63.25</v>
      </c>
      <c r="AL29">
        <v>71.22</v>
      </c>
      <c r="AM29" s="4">
        <f t="shared" si="5"/>
        <v>0</v>
      </c>
      <c r="AN29" s="4">
        <f t="shared" si="6"/>
        <v>1</v>
      </c>
      <c r="AO29" s="4">
        <f t="shared" si="7"/>
        <v>0</v>
      </c>
      <c r="AP29" s="5" t="s">
        <v>76</v>
      </c>
      <c r="AQ29" s="1" t="s">
        <v>405</v>
      </c>
      <c r="AS29">
        <f>SUM(AM36:AM49)</f>
        <v>5</v>
      </c>
      <c r="AT29">
        <f>SUM(AN36:AN49)</f>
        <v>6</v>
      </c>
      <c r="AU29">
        <f>SUM(AO36:AO49)</f>
        <v>3</v>
      </c>
      <c r="AV29">
        <f>AVERAGE(AF37,AF39:AF43,AF45:AF49)</f>
        <v>24.045454545454547</v>
      </c>
      <c r="AW29">
        <f>_xlfn.STDEV.P(AF37,AF39:AF43,AF45:AF49)/SQRT(COUNT(AF37,AF39:AF43,AF45:AF49))</f>
        <v>4.3339208602072368E-2</v>
      </c>
      <c r="AY29">
        <f>AVERAGE(AI36:AI49)</f>
        <v>1.4031926856570727</v>
      </c>
      <c r="AZ29">
        <f>_xlfn.STDEV.P(AI36:AI49)/SQRT(COUNT(AI36:AI49))</f>
        <v>0.10353916351152241</v>
      </c>
    </row>
    <row r="30" spans="2:52" x14ac:dyDescent="0.25">
      <c r="B30" t="s">
        <v>350</v>
      </c>
      <c r="C30" s="1" t="s">
        <v>405</v>
      </c>
      <c r="D30" t="s">
        <v>76</v>
      </c>
      <c r="E30" s="15" t="s">
        <v>80</v>
      </c>
      <c r="F30" s="15">
        <v>25.5</v>
      </c>
      <c r="G30" s="15">
        <v>71.680000000000007</v>
      </c>
      <c r="H30" s="15">
        <v>77.400000000000006</v>
      </c>
      <c r="I30" s="15">
        <f t="shared" si="0"/>
        <v>0.92609819121447035</v>
      </c>
      <c r="J30" s="15">
        <v>25</v>
      </c>
      <c r="K30" s="15">
        <v>51.43</v>
      </c>
      <c r="L30" s="15">
        <v>76.17</v>
      </c>
      <c r="M30" s="15">
        <f t="shared" si="1"/>
        <v>0</v>
      </c>
      <c r="N30" s="15">
        <f t="shared" si="2"/>
        <v>0</v>
      </c>
      <c r="O30" s="15">
        <f t="shared" si="3"/>
        <v>1</v>
      </c>
      <c r="P30" s="5" t="s">
        <v>76</v>
      </c>
      <c r="Q30" s="27" t="s">
        <v>75</v>
      </c>
      <c r="S30">
        <f>SUM(M63:M75,M730:M743)</f>
        <v>0</v>
      </c>
      <c r="T30">
        <f t="shared" ref="T30:U30" si="12">SUM(N63:N75,N730:N743)</f>
        <v>5</v>
      </c>
      <c r="U30">
        <f>SUM(O63:O75,O730:O743)</f>
        <v>22</v>
      </c>
      <c r="V30">
        <f>AVERAGE(F66,F72,F732,F739,F742)</f>
        <v>22.5</v>
      </c>
      <c r="W30">
        <f>_xlfn.STDEV.P(F66,F72,F732,F739,F742)/SQRT(COUNT(F66,F72,F732,F739,F742))</f>
        <v>2.2360679774997898</v>
      </c>
      <c r="Y30">
        <f>AVERAGE(I63:I75,I730:I743)</f>
        <v>0.93441019555787974</v>
      </c>
      <c r="Z30">
        <f>_xlfn.STDEV.P(I63:I75,I730:I743)/SQRT(COUNT(I63:I75,I730:I743))</f>
        <v>1.6773036805821036E-2</v>
      </c>
      <c r="AB30" t="s">
        <v>350</v>
      </c>
      <c r="AC30" s="1" t="s">
        <v>405</v>
      </c>
      <c r="AD30" t="s">
        <v>76</v>
      </c>
      <c r="AE30" t="s">
        <v>78</v>
      </c>
      <c r="AF30" s="15">
        <v>24</v>
      </c>
      <c r="AG30" s="15">
        <v>70.03</v>
      </c>
      <c r="AH30" s="15">
        <v>73.7</v>
      </c>
      <c r="AI30" s="15">
        <f t="shared" si="4"/>
        <v>0.95020352781546813</v>
      </c>
      <c r="AJ30" s="15">
        <v>23.5</v>
      </c>
      <c r="AK30" s="15">
        <v>57.2</v>
      </c>
      <c r="AL30" s="15">
        <v>72.459999999999994</v>
      </c>
      <c r="AM30" s="15">
        <f t="shared" si="5"/>
        <v>0</v>
      </c>
      <c r="AN30" s="15">
        <f t="shared" si="6"/>
        <v>0</v>
      </c>
      <c r="AO30" s="15">
        <f t="shared" si="7"/>
        <v>1</v>
      </c>
      <c r="AP30" s="5" t="s">
        <v>76</v>
      </c>
      <c r="AQ30" s="27" t="s">
        <v>75</v>
      </c>
      <c r="AS30">
        <f>SUM(AM63:AM75,AM730:AM743)</f>
        <v>3</v>
      </c>
      <c r="AT30">
        <f t="shared" ref="AT30" si="13">SUM(AN63:AN75,AN730:AN743)</f>
        <v>14</v>
      </c>
      <c r="AU30">
        <f>SUM(AO63:AO75,AO730:AO743)</f>
        <v>10</v>
      </c>
      <c r="AV30">
        <f>AVERAGE(AF63:AF65,AF67:AF68,AF70:AF71,AF73:AF75,AF731:AF732,AF734,AF737,AF739:AF741)</f>
        <v>23.558823529411764</v>
      </c>
      <c r="AW30">
        <f>_xlfn.STDEV.P(AF63:AF65,AF67:AF68,AF70:AF71,AF73:AF75,AF731:AF732,AF734,AF737,AF739:AF741)/SQRT(COUNT(AF63:AF65,AF67:AF68,AF70:AF71,AF73:AF75,AF731:AF732,AF734,AF737,AF739:AF741))</f>
        <v>0.23486119342080719</v>
      </c>
      <c r="AY30">
        <f>AVERAGE(AI63:AI75,AI730:AI743)</f>
        <v>1.1401082383445551</v>
      </c>
      <c r="AZ30">
        <f>_xlfn.STDEV.P(AI63:AI75,AI730:AI743)/SQRT(COUNT(AI63:AI75,AI730:AI743))</f>
        <v>4.738942274906232E-2</v>
      </c>
    </row>
    <row r="31" spans="2:52" x14ac:dyDescent="0.25">
      <c r="B31" t="s">
        <v>351</v>
      </c>
      <c r="C31" s="1" t="s">
        <v>405</v>
      </c>
      <c r="D31" t="s">
        <v>76</v>
      </c>
      <c r="E31" s="15" t="s">
        <v>80</v>
      </c>
      <c r="F31" s="15">
        <v>23.5</v>
      </c>
      <c r="G31" s="15">
        <v>68.349999999999994</v>
      </c>
      <c r="H31" s="15">
        <v>72.459999999999994</v>
      </c>
      <c r="I31" s="15">
        <f t="shared" si="0"/>
        <v>0.94327905051062655</v>
      </c>
      <c r="J31" s="15">
        <v>23</v>
      </c>
      <c r="K31" s="15">
        <v>58.99</v>
      </c>
      <c r="L31" s="15">
        <v>71.22</v>
      </c>
      <c r="M31" s="15">
        <f t="shared" si="1"/>
        <v>0</v>
      </c>
      <c r="N31" s="15">
        <f t="shared" si="2"/>
        <v>0</v>
      </c>
      <c r="O31" s="15">
        <f t="shared" si="3"/>
        <v>1</v>
      </c>
      <c r="P31" s="5" t="s">
        <v>76</v>
      </c>
      <c r="Q31" s="1" t="s">
        <v>340</v>
      </c>
      <c r="S31">
        <f>SUM(M90:M104)</f>
        <v>10</v>
      </c>
      <c r="T31">
        <f>SUM(N90:N104)</f>
        <v>5</v>
      </c>
      <c r="U31">
        <f>SUM(O90:O104)</f>
        <v>0</v>
      </c>
      <c r="V31">
        <f>AVERAGE(F90:F104)</f>
        <v>24.6</v>
      </c>
      <c r="W31">
        <f>_xlfn.STDEV.P(F90:F104)/SQRT(COUNT(F90:F104))</f>
        <v>0.2319003617456811</v>
      </c>
      <c r="Y31">
        <f>AVERAGE(I90:I104)</f>
        <v>1.718993859926355</v>
      </c>
      <c r="Z31">
        <f>_xlfn.STDEV.P(I90:I104)/SQRT(COUNT(I90:I104))</f>
        <v>0.12049593110861273</v>
      </c>
      <c r="AB31" t="s">
        <v>351</v>
      </c>
      <c r="AC31" s="1" t="s">
        <v>405</v>
      </c>
      <c r="AD31" t="s">
        <v>76</v>
      </c>
      <c r="AE31" t="s">
        <v>78</v>
      </c>
      <c r="AF31">
        <v>23.5</v>
      </c>
      <c r="AG31">
        <v>92.6</v>
      </c>
      <c r="AH31">
        <v>72.459999999999994</v>
      </c>
      <c r="AI31">
        <f t="shared" si="4"/>
        <v>1.2779464532155673</v>
      </c>
      <c r="AJ31">
        <v>23</v>
      </c>
      <c r="AK31">
        <v>66.16</v>
      </c>
      <c r="AL31">
        <v>71.22</v>
      </c>
      <c r="AM31" s="4">
        <f t="shared" si="5"/>
        <v>0</v>
      </c>
      <c r="AN31" s="4">
        <f t="shared" si="6"/>
        <v>1</v>
      </c>
      <c r="AO31" s="4">
        <f t="shared" si="7"/>
        <v>0</v>
      </c>
      <c r="AP31" s="5" t="s">
        <v>76</v>
      </c>
      <c r="AQ31" s="1" t="s">
        <v>340</v>
      </c>
      <c r="AS31">
        <f>SUM(AM90:AM104)</f>
        <v>14</v>
      </c>
      <c r="AT31">
        <f>SUM(AN90:AN104)</f>
        <v>1</v>
      </c>
      <c r="AU31">
        <f>SUM(AO90:AO104)</f>
        <v>0</v>
      </c>
      <c r="AV31">
        <f>AVERAGE(AF90:AF104)</f>
        <v>23.966666666666665</v>
      </c>
      <c r="AW31">
        <f>_xlfn.STDEV.P(AF90:AF104)/SQRT(COUNT(AF90:AF104))</f>
        <v>3.2203059435976532E-2</v>
      </c>
      <c r="AY31">
        <f>AVERAGE(AI90:AI104)</f>
        <v>1.9840190336301831</v>
      </c>
      <c r="AZ31">
        <f>_xlfn.STDEV.P(AI90:AI104)/SQRT(COUNT(AI90:AI104))</f>
        <v>9.0893104034100974E-2</v>
      </c>
    </row>
    <row r="32" spans="2:52" x14ac:dyDescent="0.25">
      <c r="B32" t="s">
        <v>352</v>
      </c>
      <c r="C32" s="1" t="s">
        <v>405</v>
      </c>
      <c r="D32" t="s">
        <v>76</v>
      </c>
      <c r="E32" t="s">
        <v>80</v>
      </c>
      <c r="F32">
        <v>24</v>
      </c>
      <c r="G32">
        <v>103.43</v>
      </c>
      <c r="H32">
        <v>73.7</v>
      </c>
      <c r="I32">
        <f t="shared" si="0"/>
        <v>1.4033921302578019</v>
      </c>
      <c r="J32">
        <v>23.5</v>
      </c>
      <c r="K32">
        <v>72.27</v>
      </c>
      <c r="L32">
        <v>72.459999999999994</v>
      </c>
      <c r="M32" s="4">
        <f t="shared" si="1"/>
        <v>0</v>
      </c>
      <c r="N32" s="4">
        <f t="shared" si="2"/>
        <v>1</v>
      </c>
      <c r="O32" s="4">
        <f t="shared" si="3"/>
        <v>0</v>
      </c>
      <c r="P32" s="5" t="s">
        <v>76</v>
      </c>
      <c r="Q32" s="1" t="s">
        <v>275</v>
      </c>
      <c r="S32">
        <f>SUM(M119:M129)</f>
        <v>4</v>
      </c>
      <c r="T32">
        <f>SUM(N119:N129)</f>
        <v>6</v>
      </c>
      <c r="U32">
        <f>SUM(O119:O129)</f>
        <v>1</v>
      </c>
      <c r="V32">
        <f>AVERAGE(F119:F123,F125:F129)</f>
        <v>23.35</v>
      </c>
      <c r="W32">
        <f>_xlfn.STDEV.P(F119:F123,F125:F129)/SQRT(COUNT(F119:F123,F125:F129))</f>
        <v>0.10124228365658292</v>
      </c>
      <c r="Y32">
        <f>AVERAGE(I119:I129)</f>
        <v>1.3753185885076622</v>
      </c>
      <c r="Z32">
        <f>_xlfn.STDEV.P(I119:I129)/SQRT(COUNT(I119:I129))</f>
        <v>9.3734885093386441E-2</v>
      </c>
      <c r="AB32" t="s">
        <v>352</v>
      </c>
      <c r="AC32" s="1" t="s">
        <v>405</v>
      </c>
      <c r="AD32" t="s">
        <v>76</v>
      </c>
      <c r="AE32" t="s">
        <v>78</v>
      </c>
      <c r="AF32">
        <v>24</v>
      </c>
      <c r="AG32">
        <v>90.93</v>
      </c>
      <c r="AH32">
        <v>73.7</v>
      </c>
      <c r="AI32">
        <f t="shared" si="4"/>
        <v>1.2337856173677069</v>
      </c>
      <c r="AJ32">
        <v>23</v>
      </c>
      <c r="AK32">
        <v>63.36</v>
      </c>
      <c r="AL32">
        <v>71.22</v>
      </c>
      <c r="AM32" s="4">
        <f t="shared" si="5"/>
        <v>0</v>
      </c>
      <c r="AN32" s="4">
        <f t="shared" si="6"/>
        <v>1</v>
      </c>
      <c r="AO32" s="4">
        <f t="shared" si="7"/>
        <v>0</v>
      </c>
      <c r="AP32" s="5" t="s">
        <v>76</v>
      </c>
      <c r="AQ32" s="1" t="s">
        <v>275</v>
      </c>
      <c r="AS32">
        <f>SUM(AM119:AM129)</f>
        <v>9</v>
      </c>
      <c r="AT32">
        <f>SUM(AN119:AN129)</f>
        <v>2</v>
      </c>
      <c r="AU32">
        <f>SUM(AO119:AO129)</f>
        <v>0</v>
      </c>
      <c r="AV32">
        <f>AVERAGE(AF119:AF129)</f>
        <v>24.09090909090909</v>
      </c>
      <c r="AW32">
        <f>_xlfn.STDEV.P(AF119:AF129)/SQRT(COUNT(AF119:AF129))</f>
        <v>5.8145649915166485E-2</v>
      </c>
      <c r="AY32">
        <f>AVERAGE(AI119:AI129)</f>
        <v>1.7323948139187544</v>
      </c>
      <c r="AZ32">
        <f>_xlfn.STDEV.P(AI119:AI129)/SQRT(COUNT(AI119:AI129))</f>
        <v>7.9367231964139529E-2</v>
      </c>
    </row>
    <row r="33" spans="2:52" x14ac:dyDescent="0.25">
      <c r="B33" t="s">
        <v>354</v>
      </c>
      <c r="C33" s="1" t="s">
        <v>405</v>
      </c>
      <c r="D33" t="s">
        <v>76</v>
      </c>
      <c r="E33" s="15" t="s">
        <v>80</v>
      </c>
      <c r="F33" s="15">
        <v>23</v>
      </c>
      <c r="G33" s="15">
        <v>64.930000000000007</v>
      </c>
      <c r="H33" s="15">
        <v>71.22</v>
      </c>
      <c r="I33" s="15">
        <f t="shared" si="0"/>
        <v>0.91168211176635783</v>
      </c>
      <c r="J33" s="15">
        <v>22.5</v>
      </c>
      <c r="K33" s="15">
        <v>51.4</v>
      </c>
      <c r="L33" s="15">
        <v>69.97</v>
      </c>
      <c r="M33" s="15">
        <f t="shared" si="1"/>
        <v>0</v>
      </c>
      <c r="N33" s="15">
        <f t="shared" si="2"/>
        <v>0</v>
      </c>
      <c r="O33" s="15">
        <f t="shared" si="3"/>
        <v>1</v>
      </c>
      <c r="P33" s="5" t="s">
        <v>76</v>
      </c>
      <c r="Q33" s="1" t="s">
        <v>210</v>
      </c>
      <c r="S33">
        <f>SUM(M156:M177)</f>
        <v>1</v>
      </c>
      <c r="T33">
        <f>SUM(N156:N177)</f>
        <v>6</v>
      </c>
      <c r="U33">
        <f>SUM(O156:O177)</f>
        <v>15</v>
      </c>
      <c r="V33">
        <f>AVERAGE(F158:F160,F164:F165,F176:F177)</f>
        <v>23.357142857142858</v>
      </c>
      <c r="W33">
        <f>_xlfn.STDEV.P(F158:F160,F164:F165,F176:F177)/SQRT(COUNT(F158:F160,F164:F165,F176:F177))</f>
        <v>1.2277168361383699</v>
      </c>
      <c r="Y33">
        <f>AVERAGE(I156:I177)</f>
        <v>0.95426616084551408</v>
      </c>
      <c r="Z33">
        <f>_xlfn.STDEV.P(I156:I177)/SQRT(COUNT(I156:I177))</f>
        <v>4.9275579208898454E-2</v>
      </c>
      <c r="AB33" t="s">
        <v>354</v>
      </c>
      <c r="AC33" s="1" t="s">
        <v>405</v>
      </c>
      <c r="AD33" t="s">
        <v>76</v>
      </c>
      <c r="AE33" t="s">
        <v>78</v>
      </c>
      <c r="AF33">
        <v>24</v>
      </c>
      <c r="AG33">
        <v>86.94</v>
      </c>
      <c r="AH33">
        <v>73.7</v>
      </c>
      <c r="AI33">
        <f t="shared" si="4"/>
        <v>1.1796472184531885</v>
      </c>
      <c r="AJ33">
        <v>23.5</v>
      </c>
      <c r="AK33">
        <v>62.9</v>
      </c>
      <c r="AL33">
        <v>72.459999999999994</v>
      </c>
      <c r="AM33" s="4">
        <f t="shared" si="5"/>
        <v>0</v>
      </c>
      <c r="AN33" s="4">
        <f t="shared" si="6"/>
        <v>1</v>
      </c>
      <c r="AO33" s="4">
        <f t="shared" si="7"/>
        <v>0</v>
      </c>
      <c r="AP33" s="5" t="s">
        <v>76</v>
      </c>
      <c r="AQ33" s="1" t="s">
        <v>210</v>
      </c>
      <c r="AS33">
        <f>SUM(AM156:AM177)</f>
        <v>4</v>
      </c>
      <c r="AT33">
        <f>SUM(AN156:AN177)</f>
        <v>11</v>
      </c>
      <c r="AU33">
        <f>SUM(AO156:AO177)</f>
        <v>7</v>
      </c>
      <c r="AV33">
        <f>AVERAGE(AF157:AF164,AF166:AF168,AF173:AF174,AF176:AF177)</f>
        <v>24.033333333333335</v>
      </c>
      <c r="AW33">
        <f>_xlfn.STDEV.P(AF157:AF164,AF166:AF168,AF173:AF174,AF176:AF177)/SQRT(COUNT(AF157:AF164,AF166:AF168,AF173:AF174,AF176:AF177))</f>
        <v>3.2203059435976532E-2</v>
      </c>
      <c r="AY33">
        <f>AVERAGE(AI156:AI177)</f>
        <v>1.2212722881092761</v>
      </c>
      <c r="AZ33">
        <f>_xlfn.STDEV.P(AI156:AI177)/SQRT(COUNT(AI156:AI177))</f>
        <v>7.000471086800146E-2</v>
      </c>
    </row>
    <row r="34" spans="2:52" x14ac:dyDescent="0.25">
      <c r="B34" t="s">
        <v>355</v>
      </c>
      <c r="C34" s="1" t="s">
        <v>405</v>
      </c>
      <c r="D34" t="s">
        <v>76</v>
      </c>
      <c r="E34" t="s">
        <v>80</v>
      </c>
      <c r="F34">
        <v>23</v>
      </c>
      <c r="G34">
        <v>87.98</v>
      </c>
      <c r="H34">
        <v>71.22</v>
      </c>
      <c r="I34">
        <f t="shared" si="0"/>
        <v>1.235327155293457</v>
      </c>
      <c r="J34">
        <v>21.5</v>
      </c>
      <c r="K34">
        <v>47.98</v>
      </c>
      <c r="L34">
        <v>67.47</v>
      </c>
      <c r="M34" s="4">
        <f t="shared" si="1"/>
        <v>0</v>
      </c>
      <c r="N34" s="4">
        <f t="shared" si="2"/>
        <v>1</v>
      </c>
      <c r="O34" s="4">
        <f t="shared" si="3"/>
        <v>0</v>
      </c>
      <c r="P34" s="5" t="s">
        <v>76</v>
      </c>
      <c r="Q34" s="1" t="s">
        <v>562</v>
      </c>
      <c r="S34">
        <f>SUM(M375:M385)</f>
        <v>5</v>
      </c>
      <c r="T34">
        <f>SUM(N375:N385)</f>
        <v>3</v>
      </c>
      <c r="U34">
        <f>SUM(O375:O385)</f>
        <v>3</v>
      </c>
      <c r="V34">
        <f>AVERAGE(F376:F383)</f>
        <v>23.5625</v>
      </c>
      <c r="W34">
        <f>_xlfn.STDEV.P(F376:F383)/SQRT(COUNT(F376:F383))</f>
        <v>0.18619336387207788</v>
      </c>
      <c r="Y34">
        <f>AVERAGE(I375:I385)</f>
        <v>1.5855365085521633</v>
      </c>
      <c r="Z34">
        <f>_xlfn.STDEV.P(I375:I385)/SQRT(COUNT(I375:I385))</f>
        <v>0.17650702713485439</v>
      </c>
      <c r="AB34" t="s">
        <v>355</v>
      </c>
      <c r="AC34" s="1" t="s">
        <v>405</v>
      </c>
      <c r="AD34" t="s">
        <v>76</v>
      </c>
      <c r="AE34" t="s">
        <v>78</v>
      </c>
      <c r="AF34">
        <v>24</v>
      </c>
      <c r="AG34">
        <v>103.45</v>
      </c>
      <c r="AH34">
        <v>73.7</v>
      </c>
      <c r="AI34">
        <f t="shared" si="4"/>
        <v>1.4036635006784259</v>
      </c>
      <c r="AJ34">
        <v>23.5</v>
      </c>
      <c r="AK34">
        <v>56.92</v>
      </c>
      <c r="AL34">
        <v>72.459999999999994</v>
      </c>
      <c r="AM34" s="4">
        <f t="shared" si="5"/>
        <v>0</v>
      </c>
      <c r="AN34" s="4">
        <f t="shared" si="6"/>
        <v>1</v>
      </c>
      <c r="AO34" s="4">
        <f t="shared" si="7"/>
        <v>0</v>
      </c>
      <c r="AP34" s="5" t="s">
        <v>76</v>
      </c>
      <c r="AQ34" s="1" t="s">
        <v>562</v>
      </c>
      <c r="AS34">
        <f>SUM(AM375:AM385)</f>
        <v>8</v>
      </c>
      <c r="AT34">
        <f>SUM(AN375:AN385)</f>
        <v>3</v>
      </c>
      <c r="AU34">
        <f>SUM(AO375:AO385)</f>
        <v>0</v>
      </c>
      <c r="AV34">
        <f>AVERAGE(AF375:AF385)</f>
        <v>24</v>
      </c>
      <c r="AW34">
        <f>_xlfn.STDEV.P(AF375:AF385)/SQRT(COUNT(AF375:AF385))</f>
        <v>0</v>
      </c>
      <c r="AY34">
        <f>AVERAGE(AI375:AI385)</f>
        <v>1.8578142346120636</v>
      </c>
      <c r="AZ34">
        <f>_xlfn.STDEV.P(AI375:AI385)/SQRT(COUNT(AI375:AI385))</f>
        <v>0.13657902053463758</v>
      </c>
    </row>
    <row r="35" spans="2:52" x14ac:dyDescent="0.25">
      <c r="B35" t="s">
        <v>356</v>
      </c>
      <c r="C35" s="1" t="s">
        <v>405</v>
      </c>
      <c r="D35" t="s">
        <v>76</v>
      </c>
      <c r="E35" t="s">
        <v>80</v>
      </c>
      <c r="F35">
        <v>24.5</v>
      </c>
      <c r="G35">
        <v>74.930000000000007</v>
      </c>
      <c r="H35">
        <v>74.930000000000007</v>
      </c>
      <c r="I35">
        <f t="shared" si="0"/>
        <v>1</v>
      </c>
      <c r="J35">
        <v>24</v>
      </c>
      <c r="K35">
        <v>56.12</v>
      </c>
      <c r="L35">
        <v>73.7</v>
      </c>
      <c r="M35" s="4">
        <f t="shared" si="1"/>
        <v>0</v>
      </c>
      <c r="N35" s="4">
        <v>1</v>
      </c>
      <c r="O35" s="4">
        <f t="shared" si="3"/>
        <v>0</v>
      </c>
      <c r="P35" s="5" t="s">
        <v>76</v>
      </c>
      <c r="Q35" s="1" t="s">
        <v>1786</v>
      </c>
      <c r="S35">
        <f>SUM(M418:M425)</f>
        <v>1</v>
      </c>
      <c r="T35">
        <f>SUM(N418:N425)</f>
        <v>6</v>
      </c>
      <c r="U35">
        <f>SUM(O418:O425)</f>
        <v>1</v>
      </c>
      <c r="V35">
        <f>AVERAGE(F418:F423,F425)</f>
        <v>24</v>
      </c>
      <c r="W35">
        <f>_xlfn.STDEV.P(F418:F423,F425)/SQRT(COUNT(F418:F423,F425))</f>
        <v>0.36421567954234174</v>
      </c>
      <c r="Y35">
        <f>AVERAGE(I418:I425)</f>
        <v>1.2111764529227214</v>
      </c>
      <c r="Z35">
        <f>_xlfn.STDEV.P(I418:I425)/SQRT(COUNT(I418:I425))</f>
        <v>6.3136465329281244E-2</v>
      </c>
      <c r="AB35" t="s">
        <v>356</v>
      </c>
      <c r="AC35" s="1" t="s">
        <v>405</v>
      </c>
      <c r="AD35" t="s">
        <v>76</v>
      </c>
      <c r="AE35" t="s">
        <v>78</v>
      </c>
      <c r="AF35">
        <v>24</v>
      </c>
      <c r="AG35">
        <v>86.76</v>
      </c>
      <c r="AH35">
        <v>73.7</v>
      </c>
      <c r="AI35">
        <f t="shared" si="4"/>
        <v>1.1772048846675713</v>
      </c>
      <c r="AJ35">
        <v>23.5</v>
      </c>
      <c r="AK35">
        <v>48.3</v>
      </c>
      <c r="AL35">
        <v>72.459999999999994</v>
      </c>
      <c r="AM35" s="4">
        <f t="shared" si="5"/>
        <v>0</v>
      </c>
      <c r="AN35" s="4">
        <f t="shared" si="6"/>
        <v>1</v>
      </c>
      <c r="AO35" s="4">
        <f t="shared" si="7"/>
        <v>0</v>
      </c>
      <c r="AP35" s="5" t="s">
        <v>76</v>
      </c>
      <c r="AQ35" s="1" t="s">
        <v>1786</v>
      </c>
      <c r="AS35">
        <f>SUM(AM418:AM425)</f>
        <v>4</v>
      </c>
      <c r="AT35">
        <f>SUM(AN418:AN425)</f>
        <v>4</v>
      </c>
      <c r="AU35">
        <f>SUM(AO418:AO425)</f>
        <v>0</v>
      </c>
      <c r="AV35">
        <f>AVERAGE(AF418:AF425)</f>
        <v>24</v>
      </c>
      <c r="AW35">
        <f>_xlfn.STDEV.P(AF418:AF425)/SQRT(COUNT(AF418:AF425))</f>
        <v>0</v>
      </c>
      <c r="AY35">
        <f>AVERAGE(AI418:AI425)</f>
        <v>1.4828188602442334</v>
      </c>
      <c r="AZ35">
        <f>_xlfn.STDEV.P(AI418:AI425)/SQRT(COUNT(AI418:AI425))</f>
        <v>0.12138716903013415</v>
      </c>
    </row>
    <row r="36" spans="2:52" x14ac:dyDescent="0.25">
      <c r="B36" t="s">
        <v>373</v>
      </c>
      <c r="C36" s="1" t="s">
        <v>405</v>
      </c>
      <c r="D36" t="s">
        <v>76</v>
      </c>
      <c r="E36" t="s">
        <v>81</v>
      </c>
      <c r="F36">
        <v>23</v>
      </c>
      <c r="G36">
        <v>74.69</v>
      </c>
      <c r="H36">
        <v>71.22</v>
      </c>
      <c r="I36">
        <f t="shared" si="0"/>
        <v>1.0487222690255547</v>
      </c>
      <c r="J36">
        <v>22.5</v>
      </c>
      <c r="K36">
        <v>60.96</v>
      </c>
      <c r="L36">
        <v>69.97</v>
      </c>
      <c r="M36" s="4">
        <f t="shared" si="1"/>
        <v>0</v>
      </c>
      <c r="N36" s="4">
        <f t="shared" ref="N36:N99" si="14">IF((AND(I36&gt;1,I36&lt;1.5)),1,0)</f>
        <v>1</v>
      </c>
      <c r="O36" s="4">
        <f t="shared" si="3"/>
        <v>0</v>
      </c>
      <c r="P36" s="5" t="s">
        <v>76</v>
      </c>
      <c r="Q36" s="1" t="s">
        <v>696</v>
      </c>
      <c r="S36">
        <f>SUM(M453:M460,M608:M616)</f>
        <v>0</v>
      </c>
      <c r="T36">
        <f>SUM(N453:N460,N608:N616)</f>
        <v>9</v>
      </c>
      <c r="U36">
        <f>SUM(O453:O460,O608:O616)</f>
        <v>8</v>
      </c>
      <c r="V36">
        <f>AVERAGE(F453:F454,F457,F459:F460,F612:F614,F616)</f>
        <v>22.833333333333332</v>
      </c>
      <c r="W36">
        <f>_xlfn.STDEV.P(F453:F454,F457,F459:F460,F612:F614,F616)/SQRT(COUNT(F453:F454,F457,F459:F460,F612:F614,F616))</f>
        <v>0.57735026918962573</v>
      </c>
      <c r="Y36">
        <f>AVERAGE(I453:I460,I608:I616)</f>
        <v>1.0436963484497495</v>
      </c>
      <c r="Z36">
        <f>_xlfn.STDEV.P(I453:I460,I608:I616)/SQRT(COUNT(I453:I460,I608:I616))</f>
        <v>4.4206813678750373E-2</v>
      </c>
      <c r="AB36" t="s">
        <v>373</v>
      </c>
      <c r="AC36" s="1" t="s">
        <v>405</v>
      </c>
      <c r="AD36" t="s">
        <v>76</v>
      </c>
      <c r="AE36" t="s">
        <v>79</v>
      </c>
      <c r="AF36" s="15">
        <v>24.5</v>
      </c>
      <c r="AG36" s="15">
        <v>71.44</v>
      </c>
      <c r="AH36" s="15">
        <v>74.930000000000007</v>
      </c>
      <c r="AI36" s="15">
        <f t="shared" si="4"/>
        <v>0.95342319498198302</v>
      </c>
      <c r="AJ36" s="15">
        <v>24</v>
      </c>
      <c r="AK36" s="15">
        <v>63.09</v>
      </c>
      <c r="AL36" s="15">
        <v>73.7</v>
      </c>
      <c r="AM36" s="15">
        <f t="shared" si="5"/>
        <v>0</v>
      </c>
      <c r="AN36" s="15">
        <f t="shared" si="6"/>
        <v>0</v>
      </c>
      <c r="AO36" s="15">
        <f t="shared" si="7"/>
        <v>1</v>
      </c>
      <c r="AP36" s="5" t="s">
        <v>76</v>
      </c>
      <c r="AQ36" s="1" t="s">
        <v>696</v>
      </c>
      <c r="AS36">
        <f>SUM(AM453:AM460,AM608:AM616)</f>
        <v>8</v>
      </c>
      <c r="AT36">
        <f>SUM(AN453:AN460,AN608:AN616)</f>
        <v>8</v>
      </c>
      <c r="AU36">
        <f>SUM(AO453:AO460,AO608:AO616)</f>
        <v>1</v>
      </c>
      <c r="AV36">
        <f>AVERAGE(AF453:AF460,AF608:AF611,AF613:AF616)</f>
        <v>24.0625</v>
      </c>
      <c r="AW36">
        <f>_xlfn.STDEV.P(AF453:AF460)/SQRT(COUNT(AF453:AF460))</f>
        <v>7.6546554461974309E-2</v>
      </c>
      <c r="AY36">
        <f>AVERAGE(AI453:AI460,AI608:AI616)</f>
        <v>1.4366527379687453</v>
      </c>
      <c r="AZ36">
        <f>_xlfn.STDEV.P(AI453:AI460,AI608:AI616)/SQRT(COUNT(AI453:AI460,AI608:AI616))</f>
        <v>7.4589699343437704E-2</v>
      </c>
    </row>
    <row r="37" spans="2:52" x14ac:dyDescent="0.25">
      <c r="B37" t="s">
        <v>374</v>
      </c>
      <c r="C37" s="1" t="s">
        <v>405</v>
      </c>
      <c r="D37" t="s">
        <v>76</v>
      </c>
      <c r="E37" s="15" t="s">
        <v>81</v>
      </c>
      <c r="F37" s="15">
        <v>23.5</v>
      </c>
      <c r="G37" s="15">
        <v>72.180000000000007</v>
      </c>
      <c r="H37" s="15">
        <v>72.459999999999994</v>
      </c>
      <c r="I37" s="15">
        <f t="shared" si="0"/>
        <v>0.99613579906155136</v>
      </c>
      <c r="J37" s="15">
        <v>23</v>
      </c>
      <c r="K37" s="15">
        <v>66.33</v>
      </c>
      <c r="L37" s="15">
        <v>71.22</v>
      </c>
      <c r="M37" s="15">
        <f t="shared" si="1"/>
        <v>0</v>
      </c>
      <c r="N37" s="15">
        <f t="shared" si="14"/>
        <v>0</v>
      </c>
      <c r="O37" s="15">
        <f t="shared" si="3"/>
        <v>1</v>
      </c>
      <c r="P37" s="5" t="s">
        <v>76</v>
      </c>
      <c r="Q37" s="1" t="s">
        <v>1141</v>
      </c>
      <c r="S37">
        <f>SUM(M679:M689)</f>
        <v>6</v>
      </c>
      <c r="T37">
        <f>SUM(N523:N543)</f>
        <v>4</v>
      </c>
      <c r="U37">
        <f>SUM(O523:O543)</f>
        <v>2</v>
      </c>
      <c r="V37">
        <f>AVERAGE(F523:F524,F526:F533,F535:F543)</f>
        <v>23.657894736842106</v>
      </c>
      <c r="W37">
        <f>_xlfn.STDEV.P(F523:F524,F526:F533,F535:F543)/SQRT(COUNT(F523:F524,F526:F533,F535:F543))</f>
        <v>9.8834142797292385E-2</v>
      </c>
      <c r="Y37">
        <f>AVERAGE(I523:I543)</f>
        <v>1.8636177818668229</v>
      </c>
      <c r="Z37">
        <f>_xlfn.STDEV.P(I523:I543)/SQRT(COUNT(I523:I543))</f>
        <v>0.12496782566105953</v>
      </c>
      <c r="AB37" t="s">
        <v>374</v>
      </c>
      <c r="AC37" s="1" t="s">
        <v>405</v>
      </c>
      <c r="AD37" t="s">
        <v>76</v>
      </c>
      <c r="AE37" t="s">
        <v>79</v>
      </c>
      <c r="AF37">
        <v>24</v>
      </c>
      <c r="AG37">
        <v>106.36</v>
      </c>
      <c r="AH37">
        <v>73.7</v>
      </c>
      <c r="AI37">
        <f t="shared" si="4"/>
        <v>1.4431478968792402</v>
      </c>
      <c r="AJ37">
        <v>23</v>
      </c>
      <c r="AK37">
        <v>55.08</v>
      </c>
      <c r="AL37">
        <v>71.22</v>
      </c>
      <c r="AM37" s="4">
        <f t="shared" si="5"/>
        <v>0</v>
      </c>
      <c r="AN37" s="4">
        <f t="shared" si="6"/>
        <v>1</v>
      </c>
      <c r="AO37" s="4">
        <f t="shared" si="7"/>
        <v>0</v>
      </c>
      <c r="AP37" s="5" t="s">
        <v>76</v>
      </c>
      <c r="AQ37" s="1" t="s">
        <v>1141</v>
      </c>
      <c r="AS37">
        <f>SUM(AM523:AM543)</f>
        <v>14</v>
      </c>
      <c r="AT37">
        <f>SUM(AN523:AN543)</f>
        <v>6</v>
      </c>
      <c r="AU37">
        <f>SUM(AO523:AO543)</f>
        <v>1</v>
      </c>
      <c r="AV37">
        <f>AVERAGE(AF523:AF525,AF527:AF543)</f>
        <v>24.024999999999999</v>
      </c>
      <c r="AW37">
        <f>_xlfn.STDEV.P(AF523:AF525,AF527:AF543)/SQRT(COUNT(AF523:AF525,AF527:AF543))</f>
        <v>4.2938910093294161E-2</v>
      </c>
      <c r="AY37">
        <f>AVERAGE(AI523:AI543)</f>
        <v>1.6789311293819682</v>
      </c>
      <c r="AZ37">
        <f>_xlfn.STDEV.P(AI523:AI543)/SQRT(COUNT(AI523:AI543))</f>
        <v>8.3389618007255209E-2</v>
      </c>
    </row>
    <row r="38" spans="2:52" x14ac:dyDescent="0.25">
      <c r="B38" t="s">
        <v>375</v>
      </c>
      <c r="C38" s="1" t="s">
        <v>405</v>
      </c>
      <c r="D38" t="s">
        <v>76</v>
      </c>
      <c r="E38" t="s">
        <v>81</v>
      </c>
      <c r="F38">
        <v>22</v>
      </c>
      <c r="G38">
        <v>97.98</v>
      </c>
      <c r="H38">
        <v>68.72</v>
      </c>
      <c r="I38">
        <f t="shared" si="0"/>
        <v>1.4257857974388826</v>
      </c>
      <c r="J38">
        <v>21</v>
      </c>
      <c r="K38">
        <v>56.59</v>
      </c>
      <c r="L38">
        <v>66.22</v>
      </c>
      <c r="M38" s="4">
        <f t="shared" si="1"/>
        <v>0</v>
      </c>
      <c r="N38" s="4">
        <f t="shared" si="14"/>
        <v>1</v>
      </c>
      <c r="O38" s="4">
        <f t="shared" si="3"/>
        <v>0</v>
      </c>
      <c r="P38" s="5" t="s">
        <v>76</v>
      </c>
      <c r="Q38" s="1" t="s">
        <v>1778</v>
      </c>
      <c r="S38">
        <f>SUM(M679:M689)</f>
        <v>6</v>
      </c>
      <c r="T38">
        <f t="shared" ref="T38" si="15">SUM(N679:N689)</f>
        <v>3</v>
      </c>
      <c r="U38">
        <f>SUM(O679:O689)</f>
        <v>2</v>
      </c>
      <c r="V38">
        <f>AVERAGE(F679,F681:F682,F684:F689)</f>
        <v>23.666666666666668</v>
      </c>
      <c r="W38">
        <f>_xlfn.STDEV.P(F679,F681:F682,F684:F689)/SQRT(COUNT(F679,F681:F682,F684:F689))</f>
        <v>0.32394177193585005</v>
      </c>
      <c r="Y38">
        <f>AVERAGE(I679:I689)</f>
        <v>1.4284086062440642</v>
      </c>
      <c r="Z38">
        <f>_xlfn.STDEV.P(I679:I689)/SQRT(COUNT(I679:I689))</f>
        <v>0.14963511195843304</v>
      </c>
      <c r="AB38" t="s">
        <v>375</v>
      </c>
      <c r="AC38" s="1" t="s">
        <v>405</v>
      </c>
      <c r="AD38" t="s">
        <v>76</v>
      </c>
      <c r="AE38" t="s">
        <v>79</v>
      </c>
      <c r="AF38" s="15">
        <v>24</v>
      </c>
      <c r="AG38" s="15">
        <v>66.760000000000005</v>
      </c>
      <c r="AH38" s="15">
        <v>73.7</v>
      </c>
      <c r="AI38" s="15">
        <f t="shared" si="4"/>
        <v>0.90583446404341927</v>
      </c>
      <c r="AJ38" s="15">
        <v>23.5</v>
      </c>
      <c r="AK38" s="15">
        <v>50.75</v>
      </c>
      <c r="AL38" s="15">
        <v>72.459999999999994</v>
      </c>
      <c r="AM38" s="15">
        <f t="shared" si="5"/>
        <v>0</v>
      </c>
      <c r="AN38" s="15">
        <f t="shared" si="6"/>
        <v>0</v>
      </c>
      <c r="AO38" s="15">
        <f t="shared" si="7"/>
        <v>1</v>
      </c>
      <c r="AP38" s="5" t="s">
        <v>77</v>
      </c>
      <c r="AQ38" s="1" t="s">
        <v>470</v>
      </c>
      <c r="AS38">
        <f>SUM(AM186:AM198)</f>
        <v>3</v>
      </c>
      <c r="AT38">
        <f>SUM(AN186:AN198)</f>
        <v>8</v>
      </c>
      <c r="AU38">
        <f>SUM(AO186:AO198)</f>
        <v>2</v>
      </c>
      <c r="AV38">
        <f>AVERAGE(AF187:AF188,AF190:AF198)</f>
        <v>24.181818181818183</v>
      </c>
      <c r="AW38">
        <f>_xlfn.STDEV.P(AF187:AF188,AF190:AF198)/SQRT(COUNT(AF187:AF188,AF190:AF198))</f>
        <v>0.13287549744473989</v>
      </c>
      <c r="AY38">
        <f>AVERAGE(AI186:AI198)</f>
        <v>1.2768039786895982</v>
      </c>
      <c r="AZ38">
        <f>_xlfn.STDEV.P(AI186:AI198)/SQRT(COUNT(AI186:AI198))</f>
        <v>0.10130690429927347</v>
      </c>
    </row>
    <row r="39" spans="2:52" x14ac:dyDescent="0.25">
      <c r="B39" t="s">
        <v>376</v>
      </c>
      <c r="C39" s="1" t="s">
        <v>405</v>
      </c>
      <c r="D39" t="s">
        <v>76</v>
      </c>
      <c r="E39" t="s">
        <v>81</v>
      </c>
      <c r="F39">
        <v>23</v>
      </c>
      <c r="G39">
        <v>82.4</v>
      </c>
      <c r="H39">
        <v>71.22</v>
      </c>
      <c r="I39">
        <f t="shared" si="0"/>
        <v>1.1569783768604325</v>
      </c>
      <c r="J39">
        <v>22.5</v>
      </c>
      <c r="K39">
        <v>56.56</v>
      </c>
      <c r="L39">
        <v>69.97</v>
      </c>
      <c r="M39" s="4">
        <f t="shared" si="1"/>
        <v>0</v>
      </c>
      <c r="N39" s="4">
        <f t="shared" si="14"/>
        <v>1</v>
      </c>
      <c r="O39" s="4">
        <f t="shared" si="3"/>
        <v>0</v>
      </c>
      <c r="P39" s="5" t="s">
        <v>77</v>
      </c>
      <c r="Q39" s="1" t="s">
        <v>470</v>
      </c>
      <c r="S39">
        <f>SUM(M186:M198)</f>
        <v>0</v>
      </c>
      <c r="T39">
        <f>SUM(N186:N198)</f>
        <v>6</v>
      </c>
      <c r="U39">
        <f>SUM(O186:O198)</f>
        <v>7</v>
      </c>
      <c r="V39">
        <f>AVERAGE(F188,F192:F193,F196:F198)</f>
        <v>23.583333333333332</v>
      </c>
      <c r="W39">
        <f>_xlfn.STDEV.P(F188,F192:F193,F196:F198)/SQRT(COUNT(F188,F192:F193,F196:F198))</f>
        <v>0.24767436805731957</v>
      </c>
      <c r="Y39">
        <f>AVERAGE(I186:I198)</f>
        <v>0.99901762062490596</v>
      </c>
      <c r="Z39">
        <f>_xlfn.STDEV.P(I186:I198)/SQRT(COUNT(I186:I198))</f>
        <v>5.5086250107079696E-2</v>
      </c>
      <c r="AB39" t="s">
        <v>376</v>
      </c>
      <c r="AC39" s="1" t="s">
        <v>405</v>
      </c>
      <c r="AD39" t="s">
        <v>76</v>
      </c>
      <c r="AE39" t="s">
        <v>79</v>
      </c>
      <c r="AF39">
        <v>24</v>
      </c>
      <c r="AG39">
        <v>91.23</v>
      </c>
      <c r="AH39">
        <v>73.7</v>
      </c>
      <c r="AI39">
        <f t="shared" si="4"/>
        <v>1.2378561736770692</v>
      </c>
      <c r="AJ39">
        <v>23.5</v>
      </c>
      <c r="AK39">
        <v>65.819999999999993</v>
      </c>
      <c r="AL39">
        <v>72.459999999999994</v>
      </c>
      <c r="AM39" s="4">
        <f t="shared" si="5"/>
        <v>0</v>
      </c>
      <c r="AN39" s="4">
        <f t="shared" si="6"/>
        <v>1</v>
      </c>
      <c r="AO39" s="4">
        <f t="shared" si="7"/>
        <v>0</v>
      </c>
      <c r="AP39" s="5" t="s">
        <v>77</v>
      </c>
      <c r="AQ39" s="1" t="s">
        <v>405</v>
      </c>
      <c r="AS39">
        <f>SUM(AM214:AM227)</f>
        <v>2</v>
      </c>
      <c r="AT39">
        <f>SUM(AN214:AN227)</f>
        <v>11</v>
      </c>
      <c r="AU39">
        <f>SUM(AO214:AO227)</f>
        <v>1</v>
      </c>
      <c r="AV39">
        <f>AVERAGE(AF214:AF224,AF226:AF227)</f>
        <v>24.115384615384617</v>
      </c>
      <c r="AW39">
        <f>_xlfn.STDEV.P(AF214:AF224,AF226:AF227)/SQRT(COUNT(AF214:AF224,AF226:AF227))</f>
        <v>7.9826849486580143E-2</v>
      </c>
      <c r="AY39">
        <f>AVERAGE(AI214:AI227)</f>
        <v>1.2574315007978989</v>
      </c>
      <c r="AZ39">
        <f>_xlfn.STDEV.P(AI214:AI227)/SQRT(COUNT(AI214:AI227))</f>
        <v>6.0535110091773169E-2</v>
      </c>
    </row>
    <row r="40" spans="2:52" x14ac:dyDescent="0.25">
      <c r="B40" t="s">
        <v>377</v>
      </c>
      <c r="C40" s="1" t="s">
        <v>405</v>
      </c>
      <c r="D40" t="s">
        <v>76</v>
      </c>
      <c r="E40" s="15" t="s">
        <v>81</v>
      </c>
      <c r="F40" s="15">
        <v>23.5</v>
      </c>
      <c r="G40" s="15">
        <v>64.05</v>
      </c>
      <c r="H40" s="15">
        <v>72.459999999999994</v>
      </c>
      <c r="I40" s="15">
        <f t="shared" si="0"/>
        <v>0.88393596467016289</v>
      </c>
      <c r="J40" s="15">
        <v>23</v>
      </c>
      <c r="K40" s="15">
        <v>60.4</v>
      </c>
      <c r="L40" s="15">
        <v>71.22</v>
      </c>
      <c r="M40" s="15">
        <f t="shared" si="1"/>
        <v>0</v>
      </c>
      <c r="N40" s="15">
        <f t="shared" si="14"/>
        <v>0</v>
      </c>
      <c r="O40" s="15">
        <f t="shared" si="3"/>
        <v>1</v>
      </c>
      <c r="P40" s="5" t="s">
        <v>77</v>
      </c>
      <c r="Q40" s="1" t="s">
        <v>405</v>
      </c>
      <c r="S40">
        <f>SUM(M214:M227)</f>
        <v>1</v>
      </c>
      <c r="T40">
        <f>SUM(N214:N227)</f>
        <v>9</v>
      </c>
      <c r="U40">
        <f>SUM(O214:O227)</f>
        <v>4</v>
      </c>
      <c r="V40">
        <f>AVERAGE(F216:F221,F223,F225:F227)</f>
        <v>24.05</v>
      </c>
      <c r="W40">
        <f>_xlfn.STDEV.P(F216:F221,F223,F225:F227)/SQRT(COUNT(F216:F221,F223,F225:F227))</f>
        <v>0.14916433890176298</v>
      </c>
      <c r="Y40">
        <f>AVERAGE(I214:I227)</f>
        <v>1.155075760728502</v>
      </c>
      <c r="Z40">
        <f>_xlfn.STDEV.P(I214:I227)/SQRT(COUNT(I214:I227))</f>
        <v>6.5852688339975249E-2</v>
      </c>
      <c r="AB40" t="s">
        <v>377</v>
      </c>
      <c r="AC40" s="1" t="s">
        <v>405</v>
      </c>
      <c r="AD40" t="s">
        <v>76</v>
      </c>
      <c r="AE40" t="s">
        <v>79</v>
      </c>
      <c r="AF40">
        <v>24</v>
      </c>
      <c r="AG40">
        <v>75.48</v>
      </c>
      <c r="AH40">
        <v>73.7</v>
      </c>
      <c r="AI40">
        <f t="shared" si="4"/>
        <v>1.0241519674355495</v>
      </c>
      <c r="AJ40">
        <v>23</v>
      </c>
      <c r="AK40">
        <v>62.91</v>
      </c>
      <c r="AL40">
        <v>71.22</v>
      </c>
      <c r="AM40" s="4">
        <f t="shared" si="5"/>
        <v>0</v>
      </c>
      <c r="AN40" s="4">
        <f t="shared" si="6"/>
        <v>1</v>
      </c>
      <c r="AO40" s="4">
        <f t="shared" si="7"/>
        <v>0</v>
      </c>
      <c r="AP40" s="5" t="s">
        <v>77</v>
      </c>
      <c r="AQ40" s="27" t="s">
        <v>75</v>
      </c>
      <c r="AS40">
        <f>SUM(AM242:AM252,AM744:AM757)</f>
        <v>4</v>
      </c>
      <c r="AT40">
        <f t="shared" ref="AT40:AU40" si="16">SUM(AN242:AN252,AN744:AN757)</f>
        <v>14</v>
      </c>
      <c r="AU40">
        <f>SUM(AO242:AO252,AO744:AO757)</f>
        <v>7</v>
      </c>
      <c r="AV40">
        <f>AVERAGE(AF242:AF251,AF744:AF746,AF751,AF753,AF755:AF757)</f>
        <v>23.75</v>
      </c>
      <c r="AW40">
        <f>_xlfn.STDEV.P(AF242:AF251,AF744:AF746,AF751,AF753,AF755:AF757)/SQRT(COUNT(AF242:AF251,AF744:AF746,AF751,AF753,AF755:AF757))</f>
        <v>0.3627101349222388</v>
      </c>
      <c r="AY40">
        <f>AVERAGE(AI242:AI252,AI744:AI757)</f>
        <v>1.1486569191177736</v>
      </c>
      <c r="AZ40">
        <f>_xlfn.STDEV.P(AI242:AI252,AI744:AI757)/SQRT(COUNT(AI242:AI252,AI744:AI757))</f>
        <v>5.3569834595808739E-2</v>
      </c>
    </row>
    <row r="41" spans="2:52" x14ac:dyDescent="0.25">
      <c r="B41" t="s">
        <v>378</v>
      </c>
      <c r="C41" s="1" t="s">
        <v>405</v>
      </c>
      <c r="D41" t="s">
        <v>76</v>
      </c>
      <c r="E41" s="15" t="s">
        <v>81</v>
      </c>
      <c r="F41" s="15">
        <v>23</v>
      </c>
      <c r="G41" s="15">
        <v>70.5</v>
      </c>
      <c r="H41" s="15">
        <v>71.22</v>
      </c>
      <c r="I41" s="15">
        <f t="shared" si="0"/>
        <v>0.98989048020219039</v>
      </c>
      <c r="J41" s="15">
        <v>22.5</v>
      </c>
      <c r="K41" s="15">
        <v>57.14</v>
      </c>
      <c r="L41" s="15">
        <v>69.97</v>
      </c>
      <c r="M41" s="15">
        <f t="shared" si="1"/>
        <v>0</v>
      </c>
      <c r="N41" s="15">
        <f t="shared" si="14"/>
        <v>0</v>
      </c>
      <c r="O41" s="15">
        <f t="shared" si="3"/>
        <v>1</v>
      </c>
      <c r="P41" s="5" t="s">
        <v>77</v>
      </c>
      <c r="Q41" s="27" t="s">
        <v>75</v>
      </c>
      <c r="S41">
        <f>SUM(M242:M252,M744:M757)</f>
        <v>0</v>
      </c>
      <c r="T41">
        <f t="shared" ref="T41:U41" si="17">SUM(N242:N252,N744:N757)</f>
        <v>3</v>
      </c>
      <c r="U41">
        <f>SUM(O242:O252,O744:O757)</f>
        <v>22</v>
      </c>
      <c r="V41">
        <f>AVERAGE(F252,F750,F754)</f>
        <v>23.333333333333332</v>
      </c>
      <c r="W41">
        <f>_xlfn.STDEV.P(F252,F750,F754)/SQRT(COUNT(F252,F750,F754))</f>
        <v>3.4345736702386072</v>
      </c>
      <c r="Y41">
        <f>AVERAGE(I242:I252,I744:I757)</f>
        <v>0.87212647225106577</v>
      </c>
      <c r="Z41">
        <f>_xlfn.STDEV.P(I242:I252,I744:I757)/SQRT(COUNT(I242:I252,I744:I757))</f>
        <v>2.5878966451725993E-2</v>
      </c>
      <c r="AB41" t="s">
        <v>378</v>
      </c>
      <c r="AC41" s="1" t="s">
        <v>405</v>
      </c>
      <c r="AD41" t="s">
        <v>76</v>
      </c>
      <c r="AE41" t="s">
        <v>79</v>
      </c>
      <c r="AF41">
        <v>24</v>
      </c>
      <c r="AG41">
        <v>100.33</v>
      </c>
      <c r="AH41">
        <v>73.7</v>
      </c>
      <c r="AI41">
        <f t="shared" si="4"/>
        <v>1.3613297150610584</v>
      </c>
      <c r="AJ41">
        <v>23</v>
      </c>
      <c r="AK41">
        <v>45.63</v>
      </c>
      <c r="AL41">
        <v>71.22</v>
      </c>
      <c r="AM41" s="4">
        <f t="shared" si="5"/>
        <v>0</v>
      </c>
      <c r="AN41" s="4">
        <f t="shared" si="6"/>
        <v>1</v>
      </c>
      <c r="AO41" s="4">
        <f t="shared" si="7"/>
        <v>0</v>
      </c>
      <c r="AP41" s="5" t="s">
        <v>77</v>
      </c>
      <c r="AQ41" s="1" t="s">
        <v>340</v>
      </c>
      <c r="AS41">
        <f>SUM(AM265:AM279)</f>
        <v>15</v>
      </c>
      <c r="AT41">
        <f>SUM(AN265:AN279)</f>
        <v>0</v>
      </c>
      <c r="AU41">
        <f>SUM(AO265:AO279)</f>
        <v>0</v>
      </c>
      <c r="AV41">
        <f>AVERAGE(AF265:AF279)</f>
        <v>24</v>
      </c>
      <c r="AW41">
        <f>_xlfn.STDEV.P(AF265:AF279)/SQRT(COUNT(AF265:AF279))</f>
        <v>0</v>
      </c>
      <c r="AY41">
        <f>AVERAGE(AI265:AI279)</f>
        <v>2.288747173224785</v>
      </c>
      <c r="AZ41">
        <f>_xlfn.STDEV.P(AI265:AI279)/SQRT(COUNT(AI265:AI279))</f>
        <v>6.2775117658315477E-2</v>
      </c>
    </row>
    <row r="42" spans="2:52" x14ac:dyDescent="0.25">
      <c r="B42" t="s">
        <v>379</v>
      </c>
      <c r="C42" s="1" t="s">
        <v>405</v>
      </c>
      <c r="D42" t="s">
        <v>76</v>
      </c>
      <c r="E42" t="s">
        <v>81</v>
      </c>
      <c r="F42">
        <v>22.5</v>
      </c>
      <c r="G42">
        <v>91.79</v>
      </c>
      <c r="H42">
        <v>69.97</v>
      </c>
      <c r="I42">
        <f t="shared" si="0"/>
        <v>1.3118479348292127</v>
      </c>
      <c r="J42">
        <v>21.5</v>
      </c>
      <c r="K42">
        <v>61.88</v>
      </c>
      <c r="L42">
        <v>67.47</v>
      </c>
      <c r="M42" s="4">
        <f t="shared" si="1"/>
        <v>0</v>
      </c>
      <c r="N42" s="4">
        <f t="shared" si="14"/>
        <v>1</v>
      </c>
      <c r="O42" s="4">
        <f t="shared" si="3"/>
        <v>0</v>
      </c>
      <c r="P42" s="5" t="s">
        <v>77</v>
      </c>
      <c r="Q42" s="1" t="s">
        <v>340</v>
      </c>
      <c r="S42">
        <f>SUM(M265:M279)</f>
        <v>12</v>
      </c>
      <c r="T42">
        <f>SUM(N265:N279)</f>
        <v>2</v>
      </c>
      <c r="U42">
        <f>SUM(O265:O279)</f>
        <v>1</v>
      </c>
      <c r="V42">
        <f>AVERAGE(F265:F273,F275:F279)</f>
        <v>24</v>
      </c>
      <c r="W42">
        <f>_xlfn.STDEV.P(F265:F273,F275:F279)/SQRT(COUNT(F265:F273,F275:F279))</f>
        <v>0.1336306209562122</v>
      </c>
      <c r="Y42">
        <f>AVERAGE(I265:I279)</f>
        <v>1.7906520072370633</v>
      </c>
      <c r="Z42">
        <f>_xlfn.STDEV.P(I265:I279)/SQRT(COUNT(I265:I279))</f>
        <v>0.12708300172242354</v>
      </c>
      <c r="AB42" t="s">
        <v>379</v>
      </c>
      <c r="AC42" s="1" t="s">
        <v>405</v>
      </c>
      <c r="AD42" t="s">
        <v>76</v>
      </c>
      <c r="AE42" t="s">
        <v>79</v>
      </c>
      <c r="AF42">
        <v>24.5</v>
      </c>
      <c r="AG42">
        <v>106.18</v>
      </c>
      <c r="AH42">
        <v>74.930000000000007</v>
      </c>
      <c r="AI42">
        <f t="shared" si="4"/>
        <v>1.4170559188576004</v>
      </c>
      <c r="AJ42">
        <v>23.5</v>
      </c>
      <c r="AK42">
        <v>56.73</v>
      </c>
      <c r="AL42">
        <v>72.459999999999994</v>
      </c>
      <c r="AM42" s="4">
        <f t="shared" si="5"/>
        <v>0</v>
      </c>
      <c r="AN42" s="4">
        <f t="shared" si="6"/>
        <v>1</v>
      </c>
      <c r="AO42" s="4">
        <f t="shared" si="7"/>
        <v>0</v>
      </c>
      <c r="AP42" s="5" t="s">
        <v>77</v>
      </c>
      <c r="AQ42" s="1" t="s">
        <v>275</v>
      </c>
      <c r="AS42">
        <f>SUM(AM295:AM308)</f>
        <v>12</v>
      </c>
      <c r="AT42">
        <f>SUM(AN295:AN308)</f>
        <v>2</v>
      </c>
      <c r="AU42">
        <f>SUM(AO295:AO308)</f>
        <v>0</v>
      </c>
      <c r="AV42">
        <f>AVERAGE(AF295:AF308)</f>
        <v>24</v>
      </c>
      <c r="AW42">
        <f>_xlfn.STDEV.P(AF295:AF308)/SQRT(COUNT(AF295:AF308))</f>
        <v>0</v>
      </c>
      <c r="AY42">
        <f>AVERAGE(AI295:AI308)</f>
        <v>1.8393487109905018</v>
      </c>
      <c r="AZ42">
        <f>_xlfn.STDEV.P(AI295:AI308)/SQRT(COUNT(AI295:AI308))</f>
        <v>7.650794793460533E-2</v>
      </c>
    </row>
    <row r="43" spans="2:52" x14ac:dyDescent="0.25">
      <c r="B43" t="s">
        <v>381</v>
      </c>
      <c r="C43" s="1" t="s">
        <v>405</v>
      </c>
      <c r="D43" t="s">
        <v>76</v>
      </c>
      <c r="E43" t="s">
        <v>81</v>
      </c>
      <c r="F43">
        <v>23.5</v>
      </c>
      <c r="G43">
        <v>94.3</v>
      </c>
      <c r="H43">
        <v>72.459999999999994</v>
      </c>
      <c r="I43">
        <f t="shared" si="0"/>
        <v>1.3014076731990065</v>
      </c>
      <c r="J43">
        <v>22</v>
      </c>
      <c r="K43">
        <v>63.73</v>
      </c>
      <c r="L43">
        <v>68.72</v>
      </c>
      <c r="M43" s="4">
        <f t="shared" si="1"/>
        <v>0</v>
      </c>
      <c r="N43" s="4">
        <f t="shared" si="14"/>
        <v>1</v>
      </c>
      <c r="O43" s="4">
        <f t="shared" si="3"/>
        <v>0</v>
      </c>
      <c r="P43" s="5" t="s">
        <v>77</v>
      </c>
      <c r="Q43" s="1" t="s">
        <v>275</v>
      </c>
      <c r="S43">
        <f>SUM(M295:M308)</f>
        <v>7</v>
      </c>
      <c r="T43">
        <f>SUM(N295:N308)</f>
        <v>6</v>
      </c>
      <c r="U43">
        <f>SUM(O295:O308)</f>
        <v>1</v>
      </c>
      <c r="V43">
        <f>AVERAGE(F295:F306,F308)</f>
        <v>24.115384615384617</v>
      </c>
      <c r="W43">
        <f>_xlfn.STDEV.P(F295:F306,F308)/SQRT(COUNT(F295:F306,F308))</f>
        <v>7.9826849486580143E-2</v>
      </c>
      <c r="Y43">
        <f>AVERAGE(I295:I308)</f>
        <v>1.5733775251450288</v>
      </c>
      <c r="Z43">
        <f>_xlfn.STDEV.P(I295:I308)/SQRT(COUNT(I295:I308))</f>
        <v>0.11225732755409001</v>
      </c>
      <c r="AB43" t="s">
        <v>381</v>
      </c>
      <c r="AC43" s="1" t="s">
        <v>405</v>
      </c>
      <c r="AD43" t="s">
        <v>76</v>
      </c>
      <c r="AE43" t="s">
        <v>79</v>
      </c>
      <c r="AF43">
        <v>24</v>
      </c>
      <c r="AG43">
        <v>151.16999999999999</v>
      </c>
      <c r="AH43">
        <v>73.7</v>
      </c>
      <c r="AI43">
        <f t="shared" si="4"/>
        <v>2.0511533242876525</v>
      </c>
      <c r="AJ43">
        <v>35</v>
      </c>
      <c r="AK43">
        <v>103.27</v>
      </c>
      <c r="AL43">
        <v>100.44</v>
      </c>
      <c r="AM43" s="4">
        <f t="shared" si="5"/>
        <v>1</v>
      </c>
      <c r="AN43" s="4">
        <f t="shared" si="6"/>
        <v>0</v>
      </c>
      <c r="AO43" s="4">
        <f t="shared" si="7"/>
        <v>0</v>
      </c>
      <c r="AP43" s="5" t="s">
        <v>77</v>
      </c>
      <c r="AQ43" s="1" t="s">
        <v>210</v>
      </c>
      <c r="AS43">
        <f>SUM(AM334:AM355)</f>
        <v>14</v>
      </c>
      <c r="AT43">
        <f>SUM(AN334:AN355)</f>
        <v>7</v>
      </c>
      <c r="AU43">
        <f>SUM(AO334:AO355)</f>
        <v>1</v>
      </c>
      <c r="AV43">
        <f>AVERAGE(AF334:AF346,AF348:AF355)</f>
        <v>23.904761904761905</v>
      </c>
      <c r="AW43">
        <f>_xlfn.STDEV.P(AF334:AF346,AF348:AF355)/SQRT(COUNT(AF334:AF346,AF348:AF355))</f>
        <v>9.8854250456858569E-2</v>
      </c>
      <c r="AY43">
        <f>AVERAGE(AI334:AI355)</f>
        <v>1.5684058977960662</v>
      </c>
      <c r="AZ43">
        <f>_xlfn.STDEV.P(AI334:AI355)/SQRT(COUNT(AI334:AI355))</f>
        <v>8.0281067739509507E-2</v>
      </c>
    </row>
    <row r="44" spans="2:52" x14ac:dyDescent="0.25">
      <c r="B44" t="s">
        <v>383</v>
      </c>
      <c r="C44" s="1" t="s">
        <v>405</v>
      </c>
      <c r="D44" t="s">
        <v>76</v>
      </c>
      <c r="E44" s="15" t="s">
        <v>81</v>
      </c>
      <c r="F44" s="15">
        <v>31.5</v>
      </c>
      <c r="G44" s="15">
        <v>91.19</v>
      </c>
      <c r="H44" s="15">
        <v>92.02</v>
      </c>
      <c r="I44" s="15">
        <f t="shared" si="0"/>
        <v>0.9909802216909368</v>
      </c>
      <c r="J44" s="15">
        <v>31</v>
      </c>
      <c r="K44" s="15">
        <v>77.05</v>
      </c>
      <c r="L44" s="15">
        <v>90.81</v>
      </c>
      <c r="M44" s="15">
        <f t="shared" si="1"/>
        <v>0</v>
      </c>
      <c r="N44" s="15">
        <f t="shared" si="14"/>
        <v>0</v>
      </c>
      <c r="O44" s="15">
        <f t="shared" si="3"/>
        <v>1</v>
      </c>
      <c r="P44" s="5" t="s">
        <v>77</v>
      </c>
      <c r="Q44" s="1" t="s">
        <v>210</v>
      </c>
      <c r="S44">
        <f>SUM(M334:M355)</f>
        <v>0</v>
      </c>
      <c r="T44">
        <f>SUM(N334:N355)</f>
        <v>0</v>
      </c>
      <c r="U44">
        <f>SUM(O334:O355)</f>
        <v>22</v>
      </c>
      <c r="V44" s="16" t="s">
        <v>1149</v>
      </c>
      <c r="W44" s="16" t="s">
        <v>1149</v>
      </c>
      <c r="Y44">
        <f>AVERAGE(I334:I355)</f>
        <v>0.74543392068877745</v>
      </c>
      <c r="Z44">
        <f>_xlfn.STDEV.P(I334:I355)/SQRT(COUNT(I334:I355))</f>
        <v>4.280547321505046E-2</v>
      </c>
      <c r="AB44" t="s">
        <v>383</v>
      </c>
      <c r="AC44" s="1" t="s">
        <v>405</v>
      </c>
      <c r="AD44" t="s">
        <v>76</v>
      </c>
      <c r="AE44" t="s">
        <v>79</v>
      </c>
      <c r="AF44" s="15">
        <v>17.5</v>
      </c>
      <c r="AG44" s="15">
        <v>49.04</v>
      </c>
      <c r="AH44" s="15">
        <v>57.36</v>
      </c>
      <c r="AI44" s="15">
        <f t="shared" si="4"/>
        <v>0.8549511854951185</v>
      </c>
      <c r="AJ44" s="15">
        <v>17</v>
      </c>
      <c r="AK44" s="15">
        <v>37.83</v>
      </c>
      <c r="AL44" s="15">
        <v>56.08</v>
      </c>
      <c r="AM44" s="15">
        <f t="shared" si="5"/>
        <v>0</v>
      </c>
      <c r="AN44" s="15">
        <f t="shared" si="6"/>
        <v>0</v>
      </c>
      <c r="AO44" s="15">
        <f t="shared" si="7"/>
        <v>1</v>
      </c>
      <c r="AP44" s="5" t="s">
        <v>77</v>
      </c>
      <c r="AQ44" s="1" t="s">
        <v>562</v>
      </c>
      <c r="AS44">
        <f>SUM(AM386:AM395)</f>
        <v>8</v>
      </c>
      <c r="AT44">
        <f>SUM(AN386:AN395)</f>
        <v>1</v>
      </c>
      <c r="AU44">
        <f>SUM(AO386:AO395)</f>
        <v>1</v>
      </c>
      <c r="AV44">
        <f>AVERAGE(AF386:AF392,AF394:AF395)</f>
        <v>24</v>
      </c>
      <c r="AW44">
        <f>_xlfn.STDEV.P(AF386:AF392,AF394:AF395)/SQRT(COUNT(AF386:AF392,AF394:AF395))</f>
        <v>0</v>
      </c>
      <c r="AY44">
        <f>AVERAGE(AI386:AI395)</f>
        <v>2.0153602406458746</v>
      </c>
      <c r="AZ44">
        <f>_xlfn.STDEV.P(AI386:AI395)/SQRT(COUNT(AI386:AI395))</f>
        <v>0.1513766136943325</v>
      </c>
    </row>
    <row r="45" spans="2:52" x14ac:dyDescent="0.25">
      <c r="B45" t="s">
        <v>384</v>
      </c>
      <c r="C45" s="1" t="s">
        <v>405</v>
      </c>
      <c r="D45" t="s">
        <v>76</v>
      </c>
      <c r="E45" t="s">
        <v>81</v>
      </c>
      <c r="F45">
        <v>23.5</v>
      </c>
      <c r="G45">
        <v>159.13</v>
      </c>
      <c r="H45">
        <v>72.459999999999994</v>
      </c>
      <c r="I45">
        <f t="shared" si="0"/>
        <v>2.1961081976262768</v>
      </c>
      <c r="J45">
        <v>21</v>
      </c>
      <c r="K45">
        <v>38.880000000000003</v>
      </c>
      <c r="L45">
        <v>66.22</v>
      </c>
      <c r="M45" s="4">
        <f t="shared" si="1"/>
        <v>1</v>
      </c>
      <c r="N45" s="4">
        <f t="shared" si="14"/>
        <v>0</v>
      </c>
      <c r="O45" s="4">
        <f t="shared" si="3"/>
        <v>0</v>
      </c>
      <c r="P45" s="5" t="s">
        <v>77</v>
      </c>
      <c r="Q45" s="1" t="s">
        <v>562</v>
      </c>
      <c r="S45">
        <f>SUM(M386:M395)</f>
        <v>6</v>
      </c>
      <c r="T45">
        <f>SUM(N386:N395)</f>
        <v>3</v>
      </c>
      <c r="U45">
        <f>SUM(O386:O395)</f>
        <v>1</v>
      </c>
      <c r="V45">
        <f>AVERAGE(F386:F389,F391:F395)</f>
        <v>24.055555555555557</v>
      </c>
      <c r="W45">
        <f>_xlfn.STDEV.P(F386:F389,F391:F395)/SQRT(COUNT(F386:F389,F391:F395))</f>
        <v>0.14581496062984836</v>
      </c>
      <c r="Y45">
        <f>AVERAGE(I386:I395)</f>
        <v>1.7353760619707042</v>
      </c>
      <c r="Z45">
        <f>_xlfn.STDEV.P(I386:I395)/SQRT(COUNT(I386:I395))</f>
        <v>0.18070567829661352</v>
      </c>
      <c r="AB45" t="s">
        <v>384</v>
      </c>
      <c r="AC45" s="1" t="s">
        <v>405</v>
      </c>
      <c r="AD45" t="s">
        <v>76</v>
      </c>
      <c r="AE45" t="s">
        <v>79</v>
      </c>
      <c r="AF45">
        <v>24</v>
      </c>
      <c r="AG45">
        <v>126.19</v>
      </c>
      <c r="AH45">
        <v>73.7</v>
      </c>
      <c r="AI45">
        <f t="shared" si="4"/>
        <v>1.7122116689280868</v>
      </c>
      <c r="AJ45">
        <v>23</v>
      </c>
      <c r="AK45">
        <v>54.45</v>
      </c>
      <c r="AL45">
        <v>71.22</v>
      </c>
      <c r="AM45" s="4">
        <f t="shared" si="5"/>
        <v>1</v>
      </c>
      <c r="AN45" s="4">
        <f t="shared" si="6"/>
        <v>0</v>
      </c>
      <c r="AO45" s="4">
        <f t="shared" si="7"/>
        <v>0</v>
      </c>
      <c r="AP45" s="5" t="s">
        <v>77</v>
      </c>
      <c r="AQ45" s="1" t="s">
        <v>1786</v>
      </c>
      <c r="AS45">
        <f>SUM(AM426:AM437)</f>
        <v>6</v>
      </c>
      <c r="AT45">
        <f>SUM(AN426:AN437)</f>
        <v>5</v>
      </c>
      <c r="AU45">
        <f>SUM(AO426:AO437)</f>
        <v>1</v>
      </c>
      <c r="AV45">
        <f>AVERAGE(AF426:AF427,AF429:AF437)</f>
        <v>23.954545454545453</v>
      </c>
      <c r="AW45">
        <f>_xlfn.STDEV.P(AF426:AF427,AF429:AF437)/SQRT(COUNT(AF426:AF427,AF429:AF437))</f>
        <v>7.7527533220221989E-2</v>
      </c>
      <c r="AY45">
        <f>AVERAGE(AI426:AI437)</f>
        <v>1.4934668974692551</v>
      </c>
      <c r="AZ45">
        <f>_xlfn.STDEV.P(AI426:AI437)/SQRT(COUNT(AI426:AI437))</f>
        <v>0.10670927516156255</v>
      </c>
    </row>
    <row r="46" spans="2:52" x14ac:dyDescent="0.25">
      <c r="B46" t="s">
        <v>385</v>
      </c>
      <c r="C46" s="1" t="s">
        <v>405</v>
      </c>
      <c r="D46" t="s">
        <v>76</v>
      </c>
      <c r="E46" t="s">
        <v>81</v>
      </c>
      <c r="F46">
        <v>23.5</v>
      </c>
      <c r="G46">
        <v>120.38</v>
      </c>
      <c r="H46">
        <v>72.459999999999994</v>
      </c>
      <c r="I46">
        <f t="shared" si="0"/>
        <v>1.6613303891802373</v>
      </c>
      <c r="J46">
        <v>22.5</v>
      </c>
      <c r="K46">
        <v>63.04</v>
      </c>
      <c r="L46">
        <v>69.97</v>
      </c>
      <c r="M46" s="4">
        <f t="shared" si="1"/>
        <v>1</v>
      </c>
      <c r="N46" s="4">
        <f t="shared" si="14"/>
        <v>0</v>
      </c>
      <c r="O46" s="4">
        <f t="shared" si="3"/>
        <v>0</v>
      </c>
      <c r="P46" s="5" t="s">
        <v>77</v>
      </c>
      <c r="Q46" s="1" t="s">
        <v>1786</v>
      </c>
      <c r="S46">
        <f>SUM(M426:M437)</f>
        <v>3</v>
      </c>
      <c r="T46">
        <f>SUM(N426:N437)</f>
        <v>5</v>
      </c>
      <c r="U46">
        <f>SUM(O426:O437)</f>
        <v>4</v>
      </c>
      <c r="V46">
        <f>AVERAGE(F428:F430,F432:F436)</f>
        <v>25.25</v>
      </c>
      <c r="W46">
        <f>_xlfn.STDEV.P(F428:F430,F432:F436)/SQRT(COUNT(F428:F430,F432:F436))</f>
        <v>0.94372930440884362</v>
      </c>
      <c r="Y46">
        <f>AVERAGE(I426:I437)</f>
        <v>1.2564882721038766</v>
      </c>
      <c r="Z46">
        <f>_xlfn.STDEV.P(I426:I437)/SQRT(COUNT(I426:I437))</f>
        <v>0.11128794245399819</v>
      </c>
      <c r="AB46" t="s">
        <v>385</v>
      </c>
      <c r="AC46" s="1" t="s">
        <v>405</v>
      </c>
      <c r="AD46" t="s">
        <v>76</v>
      </c>
      <c r="AE46" t="s">
        <v>79</v>
      </c>
      <c r="AF46">
        <v>24</v>
      </c>
      <c r="AG46">
        <v>141.59</v>
      </c>
      <c r="AH46">
        <v>73.7</v>
      </c>
      <c r="AI46">
        <f t="shared" si="4"/>
        <v>1.9211668928086838</v>
      </c>
      <c r="AJ46">
        <v>23</v>
      </c>
      <c r="AK46">
        <v>67.28</v>
      </c>
      <c r="AL46">
        <v>71.22</v>
      </c>
      <c r="AM46" s="4">
        <f t="shared" si="5"/>
        <v>1</v>
      </c>
      <c r="AN46" s="4">
        <f t="shared" si="6"/>
        <v>0</v>
      </c>
      <c r="AO46" s="4">
        <f t="shared" si="7"/>
        <v>0</v>
      </c>
      <c r="AP46" s="5" t="s">
        <v>77</v>
      </c>
      <c r="AQ46" s="1" t="s">
        <v>696</v>
      </c>
      <c r="AS46">
        <f>SUM(AM481:AM500,AM644:AM666)</f>
        <v>9</v>
      </c>
      <c r="AT46">
        <f>SUM(AN481:AN500,AN644:AN666)</f>
        <v>27</v>
      </c>
      <c r="AU46">
        <f>SUM(AO481:AO500,AO644:AO666)</f>
        <v>7</v>
      </c>
      <c r="AV46">
        <f>AVERAGE(AF481:AF482,AF484:AF485,AF487:AF491,AF493:AF498,AF644:AF650,AF652:AF656,AF658:AF666)</f>
        <v>24.041666666666668</v>
      </c>
      <c r="AW46">
        <f>_xlfn.STDEV.P(AF481:AF482,AF484:AF485,AF487:AF491,AF493:AF498,AF644:AF650,AF652:AF656,AF658:AF666)/SQRT(COUNT(AF481:AF482,AF484:AF485,AF487:AF491,AF493:AF498,AF644:AF650,AF652:AF656,AF658:AF666))</f>
        <v>7.9482799599025003E-2</v>
      </c>
      <c r="AY46">
        <f>AVERAGE(AI481:AI500,AI644:AI666)</f>
        <v>1.2473232687054914</v>
      </c>
      <c r="AZ46">
        <f>_xlfn.STDEV.P(AI481:AI500,AI644:AI666)/SQRT(COUNT(AI481:AI500,AI644:AI666))</f>
        <v>4.2341487864948277E-2</v>
      </c>
    </row>
    <row r="47" spans="2:52" x14ac:dyDescent="0.25">
      <c r="B47" t="s">
        <v>386</v>
      </c>
      <c r="C47" s="1" t="s">
        <v>405</v>
      </c>
      <c r="D47" t="s">
        <v>76</v>
      </c>
      <c r="E47" t="s">
        <v>81</v>
      </c>
      <c r="F47">
        <v>23.5</v>
      </c>
      <c r="G47">
        <v>126.76</v>
      </c>
      <c r="H47">
        <v>72.459999999999994</v>
      </c>
      <c r="I47">
        <f t="shared" si="0"/>
        <v>1.749378967706321</v>
      </c>
      <c r="J47">
        <v>22</v>
      </c>
      <c r="K47">
        <v>53.2</v>
      </c>
      <c r="L47">
        <v>68.72</v>
      </c>
      <c r="M47" s="4">
        <f t="shared" si="1"/>
        <v>1</v>
      </c>
      <c r="N47" s="4">
        <f t="shared" si="14"/>
        <v>0</v>
      </c>
      <c r="O47" s="4">
        <f t="shared" si="3"/>
        <v>0</v>
      </c>
      <c r="P47" s="5" t="s">
        <v>77</v>
      </c>
      <c r="Q47" s="1" t="s">
        <v>696</v>
      </c>
      <c r="S47">
        <f>SUM(M481:M500,M644:M666)</f>
        <v>2</v>
      </c>
      <c r="T47">
        <f>SUM(N481:N500,N644:N666)</f>
        <v>13</v>
      </c>
      <c r="U47">
        <f>SUM(O481:O500,O644:O666)</f>
        <v>28</v>
      </c>
      <c r="V47">
        <f>AVERAGE(F481:F483,F485:F486,F488,F490,F498,F645:F646,F654,F658,F660,F663:F664)</f>
        <v>23.466666666666665</v>
      </c>
      <c r="W47">
        <f>_xlfn.STDEV.P(F481:F483,F485:F486,F488,F490,F498,F645:F646,F654,F658,F660,F663:F664)/SQRT(COUNT(F481:F483,F485:F486,F488,F490,F498,F645:F646,F654,F658,F660,F663:F664))</f>
        <v>0.41757678380193797</v>
      </c>
      <c r="Y47">
        <f>AVERAGE(I481:I500,I644:I666)</f>
        <v>0.99217410788616067</v>
      </c>
      <c r="Z47">
        <f>_xlfn.STDEV.P(I481:I500,I644:I666)/SQRT(COUNT(I481:I500,I644:I666))</f>
        <v>3.4692407734748451E-2</v>
      </c>
      <c r="AB47" t="s">
        <v>386</v>
      </c>
      <c r="AC47" s="1" t="s">
        <v>405</v>
      </c>
      <c r="AD47" t="s">
        <v>76</v>
      </c>
      <c r="AE47" t="s">
        <v>79</v>
      </c>
      <c r="AF47">
        <v>24</v>
      </c>
      <c r="AG47">
        <v>142.19</v>
      </c>
      <c r="AH47">
        <v>73.7</v>
      </c>
      <c r="AI47">
        <f t="shared" si="4"/>
        <v>1.9293080054274083</v>
      </c>
      <c r="AJ47">
        <v>23</v>
      </c>
      <c r="AK47">
        <v>66.56</v>
      </c>
      <c r="AL47">
        <v>71.22</v>
      </c>
      <c r="AM47" s="4">
        <f t="shared" si="5"/>
        <v>1</v>
      </c>
      <c r="AN47" s="4">
        <f t="shared" si="6"/>
        <v>0</v>
      </c>
      <c r="AO47" s="4">
        <f t="shared" si="7"/>
        <v>0</v>
      </c>
      <c r="AP47" s="5" t="s">
        <v>77</v>
      </c>
      <c r="AQ47" s="1" t="s">
        <v>1141</v>
      </c>
      <c r="AS47">
        <f>SUM(AM571:AM594)</f>
        <v>17</v>
      </c>
      <c r="AT47">
        <f>SUM(AN571:AN594)</f>
        <v>5</v>
      </c>
      <c r="AU47">
        <f>SUM(AO571:AO594)</f>
        <v>2</v>
      </c>
      <c r="AV47">
        <f>AVERAGE(AF571:AF580,AF582:AF590,AF592:AF594)</f>
        <v>24.113636363636363</v>
      </c>
      <c r="AW47">
        <f>_xlfn.STDEV.P(AF571:AF580,AF582:AF590,AF592:AF594)/SQRT(COUNT(AF571:AF580,AF582:AF590,AF592:AF594))</f>
        <v>6.3732218244575131E-2</v>
      </c>
      <c r="AY47">
        <f>AVERAGE(AI571:AI594)</f>
        <v>1.6551390048720647</v>
      </c>
      <c r="AZ47">
        <f>_xlfn.STDEV.P(AI571:AI594)/SQRT(COUNT(AI571:AI594))</f>
        <v>8.0573805170596619E-2</v>
      </c>
    </row>
    <row r="48" spans="2:52" x14ac:dyDescent="0.25">
      <c r="B48" t="s">
        <v>387</v>
      </c>
      <c r="C48" s="1" t="s">
        <v>405</v>
      </c>
      <c r="D48" t="s">
        <v>76</v>
      </c>
      <c r="E48" t="s">
        <v>81</v>
      </c>
      <c r="F48">
        <v>23</v>
      </c>
      <c r="G48">
        <v>83.54</v>
      </c>
      <c r="H48">
        <v>71.22</v>
      </c>
      <c r="I48">
        <f t="shared" si="0"/>
        <v>1.1729851165402978</v>
      </c>
      <c r="J48">
        <v>22.5</v>
      </c>
      <c r="K48">
        <v>67.06</v>
      </c>
      <c r="L48">
        <v>69.97</v>
      </c>
      <c r="M48" s="4">
        <f t="shared" si="1"/>
        <v>0</v>
      </c>
      <c r="N48" s="4">
        <f t="shared" si="14"/>
        <v>1</v>
      </c>
      <c r="O48" s="4">
        <f t="shared" si="3"/>
        <v>0</v>
      </c>
      <c r="P48" s="5" t="s">
        <v>77</v>
      </c>
      <c r="Q48" s="1" t="s">
        <v>1141</v>
      </c>
      <c r="S48">
        <f>SUM(M571:M594)</f>
        <v>13</v>
      </c>
      <c r="T48">
        <f>SUM(N571:N594)</f>
        <v>9</v>
      </c>
      <c r="U48">
        <f>SUM(O571:O594)</f>
        <v>2</v>
      </c>
      <c r="V48">
        <f>AVERAGE(F572:F590,F592:F594)</f>
        <v>23.84090909090909</v>
      </c>
      <c r="W48">
        <f>_xlfn.STDEV.P(F572:F590,F592:F594)/SQRT(COUNT(F572:F590,F592:F594))</f>
        <v>0.11759629268856508</v>
      </c>
      <c r="Y48">
        <f>AVERAGE(I571:I594)</f>
        <v>1.5641071826294441</v>
      </c>
      <c r="Z48">
        <f>_xlfn.STDEV.P(I571:I594)/SQRT(COUNT(I571:I594))</f>
        <v>9.6561786357329454E-2</v>
      </c>
      <c r="AB48" t="s">
        <v>387</v>
      </c>
      <c r="AC48" s="1" t="s">
        <v>405</v>
      </c>
      <c r="AD48" t="s">
        <v>76</v>
      </c>
      <c r="AE48" t="s">
        <v>79</v>
      </c>
      <c r="AF48">
        <v>24</v>
      </c>
      <c r="AG48">
        <v>86.68</v>
      </c>
      <c r="AH48">
        <v>73.7</v>
      </c>
      <c r="AI48">
        <f t="shared" si="4"/>
        <v>1.1761194029850748</v>
      </c>
      <c r="AJ48">
        <v>25</v>
      </c>
      <c r="AK48">
        <v>81.31</v>
      </c>
      <c r="AL48">
        <v>76.17</v>
      </c>
      <c r="AM48" s="4">
        <f t="shared" si="5"/>
        <v>0</v>
      </c>
      <c r="AN48" s="4">
        <f t="shared" si="6"/>
        <v>1</v>
      </c>
      <c r="AO48" s="4">
        <f t="shared" si="7"/>
        <v>0</v>
      </c>
    </row>
    <row r="49" spans="2:41" x14ac:dyDescent="0.25">
      <c r="B49" t="s">
        <v>388</v>
      </c>
      <c r="C49" s="1" t="s">
        <v>405</v>
      </c>
      <c r="D49" t="s">
        <v>76</v>
      </c>
      <c r="E49" t="s">
        <v>81</v>
      </c>
      <c r="F49">
        <v>23</v>
      </c>
      <c r="G49">
        <v>105.93</v>
      </c>
      <c r="H49">
        <v>71.22</v>
      </c>
      <c r="I49">
        <f t="shared" si="0"/>
        <v>1.4873631002527381</v>
      </c>
      <c r="J49">
        <v>21</v>
      </c>
      <c r="K49">
        <v>43.69</v>
      </c>
      <c r="L49">
        <v>66.22</v>
      </c>
      <c r="M49" s="4">
        <f t="shared" si="1"/>
        <v>0</v>
      </c>
      <c r="N49" s="4">
        <f t="shared" si="14"/>
        <v>1</v>
      </c>
      <c r="O49" s="4">
        <f t="shared" si="3"/>
        <v>0</v>
      </c>
      <c r="P49" s="5" t="s">
        <v>77</v>
      </c>
      <c r="Q49" s="1" t="s">
        <v>1778</v>
      </c>
      <c r="S49">
        <f>SUM(M695:M698)</f>
        <v>1</v>
      </c>
      <c r="T49">
        <f>SUM(N695:N698)</f>
        <v>2</v>
      </c>
      <c r="U49">
        <f>SUM(O695:O698)</f>
        <v>1</v>
      </c>
      <c r="AB49" t="s">
        <v>388</v>
      </c>
      <c r="AC49" s="1" t="s">
        <v>405</v>
      </c>
      <c r="AD49" t="s">
        <v>76</v>
      </c>
      <c r="AE49" t="s">
        <v>79</v>
      </c>
      <c r="AF49">
        <v>24</v>
      </c>
      <c r="AG49">
        <v>122.12</v>
      </c>
      <c r="AH49">
        <v>73.7</v>
      </c>
      <c r="AI49">
        <f t="shared" si="4"/>
        <v>1.656987788331072</v>
      </c>
      <c r="AJ49">
        <v>23</v>
      </c>
      <c r="AK49">
        <v>64.819999999999993</v>
      </c>
      <c r="AL49">
        <v>71.22</v>
      </c>
      <c r="AM49" s="4">
        <f t="shared" si="5"/>
        <v>1</v>
      </c>
      <c r="AN49" s="4">
        <f t="shared" si="6"/>
        <v>0</v>
      </c>
      <c r="AO49" s="4">
        <f t="shared" si="7"/>
        <v>0</v>
      </c>
    </row>
    <row r="50" spans="2:41" x14ac:dyDescent="0.25">
      <c r="B50" t="s">
        <v>12</v>
      </c>
      <c r="C50" t="s">
        <v>75</v>
      </c>
      <c r="D50" t="s">
        <v>76</v>
      </c>
      <c r="E50" s="15" t="s">
        <v>80</v>
      </c>
      <c r="F50" s="15">
        <v>24</v>
      </c>
      <c r="G50" s="15">
        <v>73.23</v>
      </c>
      <c r="H50" s="15">
        <v>73.7</v>
      </c>
      <c r="I50" s="15">
        <f t="shared" si="0"/>
        <v>0.99362279511533247</v>
      </c>
      <c r="J50" s="15">
        <v>23.5</v>
      </c>
      <c r="K50" s="15">
        <v>50.86</v>
      </c>
      <c r="L50" s="15">
        <v>72.459999999999994</v>
      </c>
      <c r="M50" s="15">
        <f t="shared" si="1"/>
        <v>0</v>
      </c>
      <c r="N50" s="15">
        <f t="shared" si="14"/>
        <v>0</v>
      </c>
      <c r="O50" s="15">
        <f t="shared" si="3"/>
        <v>1</v>
      </c>
      <c r="AB50" t="s">
        <v>12</v>
      </c>
      <c r="AC50" t="s">
        <v>75</v>
      </c>
      <c r="AD50" t="s">
        <v>76</v>
      </c>
      <c r="AE50" t="s">
        <v>78</v>
      </c>
      <c r="AF50">
        <v>24</v>
      </c>
      <c r="AG50">
        <v>107.44</v>
      </c>
      <c r="AH50">
        <v>73.7</v>
      </c>
      <c r="AI50">
        <f t="shared" si="4"/>
        <v>1.4578018995929443</v>
      </c>
      <c r="AJ50">
        <v>23</v>
      </c>
      <c r="AK50">
        <v>52.28</v>
      </c>
      <c r="AL50">
        <v>71.22</v>
      </c>
      <c r="AM50" s="4">
        <f t="shared" si="5"/>
        <v>0</v>
      </c>
      <c r="AN50" s="4">
        <f t="shared" si="6"/>
        <v>1</v>
      </c>
      <c r="AO50" s="4">
        <f t="shared" si="7"/>
        <v>0</v>
      </c>
    </row>
    <row r="51" spans="2:41" x14ac:dyDescent="0.25">
      <c r="B51" t="s">
        <v>13</v>
      </c>
      <c r="C51" t="s">
        <v>75</v>
      </c>
      <c r="D51" t="s">
        <v>76</v>
      </c>
      <c r="E51" s="15" t="s">
        <v>80</v>
      </c>
      <c r="F51" s="15">
        <v>23.5</v>
      </c>
      <c r="G51" s="15">
        <v>71.849999999999994</v>
      </c>
      <c r="H51" s="15">
        <v>72.459999999999994</v>
      </c>
      <c r="I51" s="15">
        <f t="shared" si="0"/>
        <v>0.9915815622412365</v>
      </c>
      <c r="J51" s="15">
        <v>23</v>
      </c>
      <c r="K51" s="15">
        <v>57.78</v>
      </c>
      <c r="L51" s="15">
        <v>71.22</v>
      </c>
      <c r="M51" s="15">
        <f t="shared" si="1"/>
        <v>0</v>
      </c>
      <c r="N51" s="15">
        <f t="shared" si="14"/>
        <v>0</v>
      </c>
      <c r="O51" s="15">
        <f t="shared" si="3"/>
        <v>1</v>
      </c>
      <c r="AB51" t="s">
        <v>13</v>
      </c>
      <c r="AC51" t="s">
        <v>75</v>
      </c>
      <c r="AD51" t="s">
        <v>76</v>
      </c>
      <c r="AE51" t="s">
        <v>78</v>
      </c>
      <c r="AF51">
        <v>24</v>
      </c>
      <c r="AG51">
        <v>111.93</v>
      </c>
      <c r="AH51">
        <v>73.7</v>
      </c>
      <c r="AI51">
        <f t="shared" si="4"/>
        <v>1.5187245590230665</v>
      </c>
      <c r="AJ51">
        <v>23</v>
      </c>
      <c r="AK51">
        <v>50.31</v>
      </c>
      <c r="AL51">
        <v>71.22</v>
      </c>
      <c r="AM51" s="4">
        <f t="shared" si="5"/>
        <v>1</v>
      </c>
      <c r="AN51" s="4">
        <f t="shared" si="6"/>
        <v>0</v>
      </c>
      <c r="AO51" s="4">
        <f t="shared" si="7"/>
        <v>0</v>
      </c>
    </row>
    <row r="52" spans="2:41" x14ac:dyDescent="0.25">
      <c r="B52" t="s">
        <v>14</v>
      </c>
      <c r="C52" t="s">
        <v>75</v>
      </c>
      <c r="D52" t="s">
        <v>76</v>
      </c>
      <c r="E52" s="15" t="s">
        <v>80</v>
      </c>
      <c r="F52" s="15">
        <v>16</v>
      </c>
      <c r="G52" s="15">
        <v>45.71</v>
      </c>
      <c r="H52" s="15">
        <v>53.5</v>
      </c>
      <c r="I52" s="15">
        <f t="shared" si="0"/>
        <v>0.85439252336448601</v>
      </c>
      <c r="J52" s="15">
        <v>15.5</v>
      </c>
      <c r="K52" s="15">
        <v>21.61</v>
      </c>
      <c r="L52" s="15">
        <v>52.21</v>
      </c>
      <c r="M52" s="15">
        <f t="shared" si="1"/>
        <v>0</v>
      </c>
      <c r="N52" s="15">
        <f t="shared" si="14"/>
        <v>0</v>
      </c>
      <c r="O52" s="15">
        <f t="shared" si="3"/>
        <v>1</v>
      </c>
      <c r="AB52" t="s">
        <v>14</v>
      </c>
      <c r="AC52" t="s">
        <v>75</v>
      </c>
      <c r="AD52" t="s">
        <v>76</v>
      </c>
      <c r="AE52" t="s">
        <v>78</v>
      </c>
      <c r="AF52">
        <v>24</v>
      </c>
      <c r="AG52">
        <v>122.41</v>
      </c>
      <c r="AH52">
        <v>73.7</v>
      </c>
      <c r="AI52">
        <f t="shared" si="4"/>
        <v>1.6609226594301221</v>
      </c>
      <c r="AJ52">
        <v>21.5</v>
      </c>
      <c r="AK52">
        <v>43.36</v>
      </c>
      <c r="AL52">
        <v>67.47</v>
      </c>
      <c r="AM52" s="4">
        <f t="shared" si="5"/>
        <v>1</v>
      </c>
      <c r="AN52" s="4">
        <f t="shared" si="6"/>
        <v>0</v>
      </c>
      <c r="AO52" s="4">
        <f t="shared" si="7"/>
        <v>0</v>
      </c>
    </row>
    <row r="53" spans="2:41" x14ac:dyDescent="0.25">
      <c r="B53" t="s">
        <v>15</v>
      </c>
      <c r="C53" t="s">
        <v>75</v>
      </c>
      <c r="D53" t="s">
        <v>76</v>
      </c>
      <c r="E53" s="15" t="s">
        <v>80</v>
      </c>
      <c r="F53" s="15">
        <v>23</v>
      </c>
      <c r="G53" s="15">
        <v>68.3</v>
      </c>
      <c r="H53" s="15">
        <v>71.22</v>
      </c>
      <c r="I53" s="15">
        <f t="shared" si="0"/>
        <v>0.95900028081999433</v>
      </c>
      <c r="J53" s="15">
        <v>22.5</v>
      </c>
      <c r="K53" s="15">
        <v>56.27</v>
      </c>
      <c r="L53" s="15">
        <v>69.97</v>
      </c>
      <c r="M53" s="15">
        <f t="shared" si="1"/>
        <v>0</v>
      </c>
      <c r="N53" s="15">
        <f t="shared" si="14"/>
        <v>0</v>
      </c>
      <c r="O53" s="15">
        <f t="shared" si="3"/>
        <v>1</v>
      </c>
      <c r="AB53" t="s">
        <v>15</v>
      </c>
      <c r="AC53" t="s">
        <v>75</v>
      </c>
      <c r="AD53" t="s">
        <v>76</v>
      </c>
      <c r="AE53" t="s">
        <v>78</v>
      </c>
      <c r="AF53">
        <v>24</v>
      </c>
      <c r="AG53">
        <v>175.01</v>
      </c>
      <c r="AH53">
        <v>73.7</v>
      </c>
      <c r="AI53">
        <f t="shared" si="4"/>
        <v>2.3746268656716416</v>
      </c>
      <c r="AJ53">
        <v>22.5</v>
      </c>
      <c r="AK53">
        <v>54.69</v>
      </c>
      <c r="AL53">
        <v>69.97</v>
      </c>
      <c r="AM53" s="4">
        <f t="shared" si="5"/>
        <v>1</v>
      </c>
      <c r="AN53" s="4">
        <f t="shared" si="6"/>
        <v>0</v>
      </c>
      <c r="AO53" s="4">
        <f t="shared" si="7"/>
        <v>0</v>
      </c>
    </row>
    <row r="54" spans="2:41" x14ac:dyDescent="0.25">
      <c r="B54" t="s">
        <v>17</v>
      </c>
      <c r="C54" t="s">
        <v>75</v>
      </c>
      <c r="D54" t="s">
        <v>76</v>
      </c>
      <c r="E54" s="15" t="s">
        <v>80</v>
      </c>
      <c r="F54" s="15">
        <v>16.5</v>
      </c>
      <c r="G54" s="15">
        <v>45.66</v>
      </c>
      <c r="H54" s="15">
        <v>54.79</v>
      </c>
      <c r="I54" s="15">
        <f t="shared" si="0"/>
        <v>0.83336375250958195</v>
      </c>
      <c r="J54" s="15">
        <v>16</v>
      </c>
      <c r="K54" s="15">
        <v>19.239999999999998</v>
      </c>
      <c r="L54" s="15">
        <v>53.5</v>
      </c>
      <c r="M54" s="15">
        <f t="shared" si="1"/>
        <v>0</v>
      </c>
      <c r="N54" s="15">
        <f t="shared" si="14"/>
        <v>0</v>
      </c>
      <c r="O54" s="15">
        <f t="shared" si="3"/>
        <v>1</v>
      </c>
      <c r="AB54" t="s">
        <v>17</v>
      </c>
      <c r="AC54" t="s">
        <v>75</v>
      </c>
      <c r="AD54" t="s">
        <v>76</v>
      </c>
      <c r="AE54" t="s">
        <v>78</v>
      </c>
      <c r="AF54">
        <v>24</v>
      </c>
      <c r="AG54">
        <v>130.29</v>
      </c>
      <c r="AH54">
        <v>73.7</v>
      </c>
      <c r="AI54">
        <f t="shared" si="4"/>
        <v>1.7678426051560379</v>
      </c>
      <c r="AJ54">
        <v>23</v>
      </c>
      <c r="AK54">
        <v>70.790000000000006</v>
      </c>
      <c r="AL54">
        <v>71.22</v>
      </c>
      <c r="AM54" s="4">
        <f t="shared" si="5"/>
        <v>1</v>
      </c>
      <c r="AN54" s="4">
        <f t="shared" si="6"/>
        <v>0</v>
      </c>
      <c r="AO54" s="4">
        <f t="shared" si="7"/>
        <v>0</v>
      </c>
    </row>
    <row r="55" spans="2:41" x14ac:dyDescent="0.25">
      <c r="B55" t="s">
        <v>19</v>
      </c>
      <c r="C55" t="s">
        <v>75</v>
      </c>
      <c r="D55" t="s">
        <v>76</v>
      </c>
      <c r="E55" s="15" t="s">
        <v>80</v>
      </c>
      <c r="F55" s="15">
        <v>20.5</v>
      </c>
      <c r="G55" s="15">
        <v>52.58</v>
      </c>
      <c r="H55" s="15">
        <v>64.97</v>
      </c>
      <c r="I55" s="15">
        <f t="shared" si="0"/>
        <v>0.80929659843004464</v>
      </c>
      <c r="J55" s="15">
        <v>20</v>
      </c>
      <c r="K55" s="15">
        <v>40.25</v>
      </c>
      <c r="L55" s="15">
        <v>63.71</v>
      </c>
      <c r="M55" s="15">
        <f t="shared" si="1"/>
        <v>0</v>
      </c>
      <c r="N55" s="15">
        <f t="shared" si="14"/>
        <v>0</v>
      </c>
      <c r="O55" s="15">
        <f t="shared" si="3"/>
        <v>1</v>
      </c>
      <c r="AB55" t="s">
        <v>19</v>
      </c>
      <c r="AC55" t="s">
        <v>75</v>
      </c>
      <c r="AD55" t="s">
        <v>76</v>
      </c>
      <c r="AE55" t="s">
        <v>78</v>
      </c>
      <c r="AF55">
        <v>24</v>
      </c>
      <c r="AG55">
        <v>130.44</v>
      </c>
      <c r="AH55">
        <v>73.7</v>
      </c>
      <c r="AI55">
        <f t="shared" si="4"/>
        <v>1.7698778833107189</v>
      </c>
      <c r="AJ55">
        <v>22.5</v>
      </c>
      <c r="AK55">
        <v>58.26</v>
      </c>
      <c r="AL55">
        <v>69.97</v>
      </c>
      <c r="AM55" s="4">
        <f t="shared" si="5"/>
        <v>1</v>
      </c>
      <c r="AN55" s="4">
        <f t="shared" si="6"/>
        <v>0</v>
      </c>
      <c r="AO55" s="4">
        <f t="shared" si="7"/>
        <v>0</v>
      </c>
    </row>
    <row r="56" spans="2:41" x14ac:dyDescent="0.25">
      <c r="B56" t="s">
        <v>20</v>
      </c>
      <c r="C56" t="s">
        <v>75</v>
      </c>
      <c r="D56" t="s">
        <v>76</v>
      </c>
      <c r="E56" s="15" t="s">
        <v>80</v>
      </c>
      <c r="F56" s="15">
        <v>20.5</v>
      </c>
      <c r="G56" s="15">
        <v>57.04</v>
      </c>
      <c r="H56" s="15">
        <v>64.97</v>
      </c>
      <c r="I56" s="15">
        <f t="shared" si="0"/>
        <v>0.87794366630752652</v>
      </c>
      <c r="J56" s="15">
        <v>20</v>
      </c>
      <c r="K56" s="15">
        <v>37.76</v>
      </c>
      <c r="L56" s="15">
        <v>63.71</v>
      </c>
      <c r="M56" s="15">
        <f t="shared" si="1"/>
        <v>0</v>
      </c>
      <c r="N56" s="15">
        <f t="shared" si="14"/>
        <v>0</v>
      </c>
      <c r="O56" s="15">
        <f t="shared" si="3"/>
        <v>1</v>
      </c>
      <c r="AB56" t="s">
        <v>20</v>
      </c>
      <c r="AC56" t="s">
        <v>75</v>
      </c>
      <c r="AD56" t="s">
        <v>76</v>
      </c>
      <c r="AE56" t="s">
        <v>78</v>
      </c>
      <c r="AF56">
        <v>24</v>
      </c>
      <c r="AG56">
        <v>128.22</v>
      </c>
      <c r="AH56">
        <v>73.7</v>
      </c>
      <c r="AI56">
        <f t="shared" si="4"/>
        <v>1.7397557666214383</v>
      </c>
      <c r="AJ56">
        <v>22.5</v>
      </c>
      <c r="AK56">
        <v>68.08</v>
      </c>
      <c r="AL56">
        <v>69.97</v>
      </c>
      <c r="AM56" s="4">
        <f t="shared" si="5"/>
        <v>1</v>
      </c>
      <c r="AN56" s="4">
        <f t="shared" si="6"/>
        <v>0</v>
      </c>
      <c r="AO56" s="4">
        <f t="shared" si="7"/>
        <v>0</v>
      </c>
    </row>
    <row r="57" spans="2:41" x14ac:dyDescent="0.25">
      <c r="B57" t="s">
        <v>21</v>
      </c>
      <c r="C57" t="s">
        <v>75</v>
      </c>
      <c r="D57" t="s">
        <v>76</v>
      </c>
      <c r="E57" s="15" t="s">
        <v>80</v>
      </c>
      <c r="F57" s="15">
        <v>29.5</v>
      </c>
      <c r="G57" s="15">
        <v>77.540000000000006</v>
      </c>
      <c r="H57" s="15">
        <v>87.18</v>
      </c>
      <c r="I57" s="15">
        <f t="shared" si="0"/>
        <v>0.88942417985776556</v>
      </c>
      <c r="J57" s="15">
        <v>29</v>
      </c>
      <c r="K57" s="15">
        <v>57.88</v>
      </c>
      <c r="L57" s="15">
        <v>85.96</v>
      </c>
      <c r="M57" s="15">
        <f t="shared" si="1"/>
        <v>0</v>
      </c>
      <c r="N57" s="15">
        <f t="shared" si="14"/>
        <v>0</v>
      </c>
      <c r="O57" s="15">
        <f t="shared" si="3"/>
        <v>1</v>
      </c>
      <c r="AB57" t="s">
        <v>21</v>
      </c>
      <c r="AC57" t="s">
        <v>75</v>
      </c>
      <c r="AD57" t="s">
        <v>76</v>
      </c>
      <c r="AE57" t="s">
        <v>78</v>
      </c>
      <c r="AF57">
        <v>24</v>
      </c>
      <c r="AG57">
        <v>115.4</v>
      </c>
      <c r="AH57">
        <v>73.7</v>
      </c>
      <c r="AI57">
        <f t="shared" si="4"/>
        <v>1.5658073270013568</v>
      </c>
      <c r="AJ57">
        <v>22.5</v>
      </c>
      <c r="AK57">
        <v>59.43</v>
      </c>
      <c r="AL57">
        <v>69.97</v>
      </c>
      <c r="AM57" s="4">
        <f t="shared" si="5"/>
        <v>1</v>
      </c>
      <c r="AN57" s="4">
        <f t="shared" si="6"/>
        <v>0</v>
      </c>
      <c r="AO57" s="4">
        <f t="shared" si="7"/>
        <v>0</v>
      </c>
    </row>
    <row r="58" spans="2:41" x14ac:dyDescent="0.25">
      <c r="B58" t="s">
        <v>22</v>
      </c>
      <c r="C58" t="s">
        <v>75</v>
      </c>
      <c r="D58" t="s">
        <v>76</v>
      </c>
      <c r="E58" s="15" t="s">
        <v>80</v>
      </c>
      <c r="F58" s="15">
        <v>27</v>
      </c>
      <c r="G58" s="15">
        <v>72.66</v>
      </c>
      <c r="H58" s="15">
        <v>81.08</v>
      </c>
      <c r="I58" s="15">
        <f t="shared" si="0"/>
        <v>0.89615194869264925</v>
      </c>
      <c r="J58" s="15">
        <v>26.5</v>
      </c>
      <c r="K58" s="15">
        <v>45.9</v>
      </c>
      <c r="L58" s="15">
        <v>79.86</v>
      </c>
      <c r="M58" s="15">
        <f t="shared" si="1"/>
        <v>0</v>
      </c>
      <c r="N58" s="15">
        <f t="shared" si="14"/>
        <v>0</v>
      </c>
      <c r="O58" s="15">
        <f t="shared" si="3"/>
        <v>1</v>
      </c>
      <c r="AB58" t="s">
        <v>22</v>
      </c>
      <c r="AC58" t="s">
        <v>75</v>
      </c>
      <c r="AD58" t="s">
        <v>76</v>
      </c>
      <c r="AE58" t="s">
        <v>78</v>
      </c>
      <c r="AF58">
        <v>24</v>
      </c>
      <c r="AG58">
        <v>145.97999999999999</v>
      </c>
      <c r="AH58">
        <v>73.7</v>
      </c>
      <c r="AI58">
        <f t="shared" si="4"/>
        <v>1.9807327001356849</v>
      </c>
      <c r="AJ58">
        <v>16</v>
      </c>
      <c r="AK58">
        <v>54.38</v>
      </c>
      <c r="AL58">
        <v>53.5</v>
      </c>
      <c r="AM58" s="4">
        <f t="shared" si="5"/>
        <v>1</v>
      </c>
      <c r="AN58" s="4">
        <f t="shared" si="6"/>
        <v>0</v>
      </c>
      <c r="AO58" s="4">
        <f t="shared" si="7"/>
        <v>0</v>
      </c>
    </row>
    <row r="59" spans="2:41" x14ac:dyDescent="0.25">
      <c r="B59" t="s">
        <v>23</v>
      </c>
      <c r="C59" t="s">
        <v>75</v>
      </c>
      <c r="D59" t="s">
        <v>76</v>
      </c>
      <c r="E59" s="15" t="s">
        <v>80</v>
      </c>
      <c r="F59" s="15">
        <v>23</v>
      </c>
      <c r="G59" s="15">
        <v>60.34</v>
      </c>
      <c r="H59" s="15">
        <v>71.22</v>
      </c>
      <c r="I59" s="15">
        <f t="shared" si="0"/>
        <v>0.84723392305532164</v>
      </c>
      <c r="J59" s="15">
        <v>22.5</v>
      </c>
      <c r="K59" s="15">
        <v>41.44</v>
      </c>
      <c r="L59" s="15">
        <v>69.97</v>
      </c>
      <c r="M59" s="15">
        <f t="shared" si="1"/>
        <v>0</v>
      </c>
      <c r="N59" s="15">
        <f t="shared" si="14"/>
        <v>0</v>
      </c>
      <c r="O59" s="15">
        <f t="shared" si="3"/>
        <v>1</v>
      </c>
      <c r="AB59" t="s">
        <v>23</v>
      </c>
      <c r="AC59" t="s">
        <v>75</v>
      </c>
      <c r="AD59" t="s">
        <v>76</v>
      </c>
      <c r="AE59" t="s">
        <v>78</v>
      </c>
      <c r="AF59">
        <v>24</v>
      </c>
      <c r="AG59">
        <v>112.35</v>
      </c>
      <c r="AH59">
        <v>73.7</v>
      </c>
      <c r="AI59">
        <f t="shared" si="4"/>
        <v>1.5244233378561736</v>
      </c>
      <c r="AJ59">
        <v>22.5</v>
      </c>
      <c r="AK59">
        <v>51.29</v>
      </c>
      <c r="AL59">
        <v>69.97</v>
      </c>
      <c r="AM59" s="4">
        <f t="shared" si="5"/>
        <v>1</v>
      </c>
      <c r="AN59" s="4">
        <f t="shared" si="6"/>
        <v>0</v>
      </c>
      <c r="AO59" s="4">
        <f t="shared" si="7"/>
        <v>0</v>
      </c>
    </row>
    <row r="60" spans="2:41" x14ac:dyDescent="0.25">
      <c r="B60" t="s">
        <v>24</v>
      </c>
      <c r="C60" t="s">
        <v>75</v>
      </c>
      <c r="D60" t="s">
        <v>76</v>
      </c>
      <c r="E60" t="s">
        <v>80</v>
      </c>
      <c r="F60">
        <v>23.5</v>
      </c>
      <c r="G60">
        <v>73.61</v>
      </c>
      <c r="H60">
        <v>72.459999999999994</v>
      </c>
      <c r="I60">
        <f t="shared" si="0"/>
        <v>1.0158708252829147</v>
      </c>
      <c r="J60">
        <v>23</v>
      </c>
      <c r="K60">
        <v>60.18</v>
      </c>
      <c r="L60">
        <v>71.22</v>
      </c>
      <c r="M60" s="4">
        <f t="shared" si="1"/>
        <v>0</v>
      </c>
      <c r="N60" s="4">
        <f t="shared" si="14"/>
        <v>1</v>
      </c>
      <c r="O60" s="4">
        <f t="shared" si="3"/>
        <v>0</v>
      </c>
      <c r="AB60" t="s">
        <v>24</v>
      </c>
      <c r="AC60" t="s">
        <v>75</v>
      </c>
      <c r="AD60" t="s">
        <v>76</v>
      </c>
      <c r="AE60" t="s">
        <v>78</v>
      </c>
      <c r="AF60">
        <v>24</v>
      </c>
      <c r="AG60">
        <v>81.81</v>
      </c>
      <c r="AH60">
        <v>73.7</v>
      </c>
      <c r="AI60">
        <f t="shared" si="4"/>
        <v>1.1100407055630936</v>
      </c>
      <c r="AJ60">
        <v>23.5</v>
      </c>
      <c r="AK60">
        <v>64.22</v>
      </c>
      <c r="AL60">
        <v>72.459999999999994</v>
      </c>
      <c r="AM60" s="4">
        <f t="shared" si="5"/>
        <v>0</v>
      </c>
      <c r="AN60" s="4">
        <f t="shared" si="6"/>
        <v>1</v>
      </c>
      <c r="AO60" s="4">
        <f t="shared" si="7"/>
        <v>0</v>
      </c>
    </row>
    <row r="61" spans="2:41" x14ac:dyDescent="0.25">
      <c r="B61" t="s">
        <v>25</v>
      </c>
      <c r="C61" t="s">
        <v>75</v>
      </c>
      <c r="D61" t="s">
        <v>76</v>
      </c>
      <c r="E61" s="15" t="s">
        <v>80</v>
      </c>
      <c r="F61" s="15">
        <v>24.5</v>
      </c>
      <c r="G61" s="15">
        <v>73.53</v>
      </c>
      <c r="H61" s="15">
        <v>74.930000000000007</v>
      </c>
      <c r="I61" s="15">
        <f t="shared" si="0"/>
        <v>0.98131589483517945</v>
      </c>
      <c r="J61" s="15">
        <v>24</v>
      </c>
      <c r="K61" s="15">
        <v>50.89</v>
      </c>
      <c r="L61" s="15">
        <v>73.7</v>
      </c>
      <c r="M61" s="15">
        <f t="shared" si="1"/>
        <v>0</v>
      </c>
      <c r="N61" s="15">
        <f t="shared" si="14"/>
        <v>0</v>
      </c>
      <c r="O61" s="15">
        <f t="shared" si="3"/>
        <v>1</v>
      </c>
      <c r="AB61" t="s">
        <v>25</v>
      </c>
      <c r="AC61" t="s">
        <v>75</v>
      </c>
      <c r="AD61" t="s">
        <v>76</v>
      </c>
      <c r="AE61" t="s">
        <v>78</v>
      </c>
      <c r="AF61">
        <v>24</v>
      </c>
      <c r="AG61">
        <v>109.9</v>
      </c>
      <c r="AH61">
        <v>73.7</v>
      </c>
      <c r="AI61">
        <f t="shared" si="4"/>
        <v>1.491180461329715</v>
      </c>
      <c r="AJ61">
        <v>23</v>
      </c>
      <c r="AK61">
        <v>59.54</v>
      </c>
      <c r="AL61">
        <v>71.22</v>
      </c>
      <c r="AM61" s="4">
        <f t="shared" si="5"/>
        <v>0</v>
      </c>
      <c r="AN61" s="4">
        <f t="shared" si="6"/>
        <v>1</v>
      </c>
      <c r="AO61" s="4">
        <f t="shared" si="7"/>
        <v>0</v>
      </c>
    </row>
    <row r="62" spans="2:41" x14ac:dyDescent="0.25">
      <c r="B62" t="s">
        <v>26</v>
      </c>
      <c r="C62" t="s">
        <v>75</v>
      </c>
      <c r="D62" t="s">
        <v>76</v>
      </c>
      <c r="E62" t="s">
        <v>80</v>
      </c>
      <c r="F62">
        <v>24.5</v>
      </c>
      <c r="G62">
        <v>94.93</v>
      </c>
      <c r="H62">
        <v>74.930000000000007</v>
      </c>
      <c r="I62">
        <f t="shared" si="0"/>
        <v>1.2669157880688642</v>
      </c>
      <c r="J62">
        <v>24</v>
      </c>
      <c r="K62">
        <v>64.98</v>
      </c>
      <c r="L62">
        <v>73.7</v>
      </c>
      <c r="M62" s="4">
        <f t="shared" si="1"/>
        <v>0</v>
      </c>
      <c r="N62" s="4">
        <f t="shared" si="14"/>
        <v>1</v>
      </c>
      <c r="O62" s="4">
        <f t="shared" si="3"/>
        <v>0</v>
      </c>
      <c r="AB62" t="s">
        <v>26</v>
      </c>
      <c r="AC62" t="s">
        <v>75</v>
      </c>
      <c r="AD62" t="s">
        <v>76</v>
      </c>
      <c r="AE62" t="s">
        <v>78</v>
      </c>
      <c r="AF62">
        <v>24</v>
      </c>
      <c r="AG62">
        <v>109.64</v>
      </c>
      <c r="AH62">
        <v>73.7</v>
      </c>
      <c r="AI62">
        <f t="shared" si="4"/>
        <v>1.4876526458616011</v>
      </c>
      <c r="AJ62">
        <v>23</v>
      </c>
      <c r="AK62">
        <v>59.2</v>
      </c>
      <c r="AL62">
        <v>71.22</v>
      </c>
      <c r="AM62" s="4">
        <f t="shared" si="5"/>
        <v>0</v>
      </c>
      <c r="AN62" s="4">
        <f t="shared" si="6"/>
        <v>1</v>
      </c>
      <c r="AO62" s="4">
        <f t="shared" si="7"/>
        <v>0</v>
      </c>
    </row>
    <row r="63" spans="2:41" x14ac:dyDescent="0.25">
      <c r="B63" t="s">
        <v>45</v>
      </c>
      <c r="C63" t="s">
        <v>75</v>
      </c>
      <c r="D63" t="s">
        <v>76</v>
      </c>
      <c r="E63" s="15" t="s">
        <v>81</v>
      </c>
      <c r="F63" s="15">
        <v>20.5</v>
      </c>
      <c r="G63" s="15">
        <v>60.39</v>
      </c>
      <c r="H63" s="15">
        <v>64.97</v>
      </c>
      <c r="I63" s="15">
        <f t="shared" si="0"/>
        <v>0.92950592581191327</v>
      </c>
      <c r="J63" s="15">
        <v>20</v>
      </c>
      <c r="K63" s="15">
        <v>39.1</v>
      </c>
      <c r="L63" s="15">
        <v>63.71</v>
      </c>
      <c r="M63" s="15">
        <f t="shared" si="1"/>
        <v>0</v>
      </c>
      <c r="N63" s="15">
        <f t="shared" si="14"/>
        <v>0</v>
      </c>
      <c r="O63" s="15">
        <f t="shared" si="3"/>
        <v>1</v>
      </c>
      <c r="AB63" t="s">
        <v>45</v>
      </c>
      <c r="AC63" t="s">
        <v>75</v>
      </c>
      <c r="AD63" t="s">
        <v>76</v>
      </c>
      <c r="AE63" t="s">
        <v>79</v>
      </c>
      <c r="AF63">
        <v>24</v>
      </c>
      <c r="AG63">
        <v>108.56</v>
      </c>
      <c r="AH63">
        <v>73.7</v>
      </c>
      <c r="AI63">
        <f t="shared" si="4"/>
        <v>1.4729986431478967</v>
      </c>
      <c r="AJ63">
        <v>22</v>
      </c>
      <c r="AK63">
        <v>77.709999999999994</v>
      </c>
      <c r="AL63">
        <v>68.72</v>
      </c>
      <c r="AM63" s="4">
        <f t="shared" si="5"/>
        <v>0</v>
      </c>
      <c r="AN63" s="4">
        <f t="shared" si="6"/>
        <v>1</v>
      </c>
      <c r="AO63" s="4">
        <f t="shared" si="7"/>
        <v>0</v>
      </c>
    </row>
    <row r="64" spans="2:41" x14ac:dyDescent="0.25">
      <c r="B64" t="s">
        <v>46</v>
      </c>
      <c r="C64" t="s">
        <v>75</v>
      </c>
      <c r="D64" t="s">
        <v>76</v>
      </c>
      <c r="E64" s="15" t="s">
        <v>81</v>
      </c>
      <c r="F64" s="15">
        <v>17</v>
      </c>
      <c r="G64" s="15">
        <v>41.81</v>
      </c>
      <c r="H64" s="15">
        <v>56.08</v>
      </c>
      <c r="I64" s="15">
        <f t="shared" si="0"/>
        <v>0.7455420827389444</v>
      </c>
      <c r="J64" s="15">
        <v>16.5</v>
      </c>
      <c r="K64" s="15">
        <v>31.39</v>
      </c>
      <c r="L64" s="15">
        <v>54.79</v>
      </c>
      <c r="M64" s="15">
        <f t="shared" si="1"/>
        <v>0</v>
      </c>
      <c r="N64" s="15">
        <f t="shared" si="14"/>
        <v>0</v>
      </c>
      <c r="O64" s="15">
        <f t="shared" si="3"/>
        <v>1</v>
      </c>
      <c r="AB64" t="s">
        <v>46</v>
      </c>
      <c r="AC64" t="s">
        <v>75</v>
      </c>
      <c r="AD64" t="s">
        <v>76</v>
      </c>
      <c r="AE64" t="s">
        <v>79</v>
      </c>
      <c r="AF64">
        <v>24</v>
      </c>
      <c r="AG64">
        <v>90.45</v>
      </c>
      <c r="AH64">
        <v>73.7</v>
      </c>
      <c r="AI64">
        <f t="shared" si="4"/>
        <v>1.2272727272727273</v>
      </c>
      <c r="AJ64">
        <v>23</v>
      </c>
      <c r="AK64">
        <v>54.61</v>
      </c>
      <c r="AL64">
        <v>71.22</v>
      </c>
      <c r="AM64" s="4">
        <f t="shared" si="5"/>
        <v>0</v>
      </c>
      <c r="AN64" s="4">
        <f t="shared" si="6"/>
        <v>1</v>
      </c>
      <c r="AO64" s="4">
        <f t="shared" si="7"/>
        <v>0</v>
      </c>
    </row>
    <row r="65" spans="2:41" x14ac:dyDescent="0.25">
      <c r="B65" t="s">
        <v>47</v>
      </c>
      <c r="C65" t="s">
        <v>75</v>
      </c>
      <c r="D65" t="s">
        <v>76</v>
      </c>
      <c r="E65" s="15" t="s">
        <v>81</v>
      </c>
      <c r="F65" s="15">
        <v>29.5</v>
      </c>
      <c r="G65" s="15">
        <v>83.32</v>
      </c>
      <c r="H65" s="15">
        <v>87.18</v>
      </c>
      <c r="I65" s="15">
        <f t="shared" si="0"/>
        <v>0.95572378986005946</v>
      </c>
      <c r="J65" s="15">
        <v>29</v>
      </c>
      <c r="K65" s="15">
        <v>68.91</v>
      </c>
      <c r="L65" s="15">
        <v>85.96</v>
      </c>
      <c r="M65" s="15">
        <f t="shared" si="1"/>
        <v>0</v>
      </c>
      <c r="N65" s="15">
        <f t="shared" si="14"/>
        <v>0</v>
      </c>
      <c r="O65" s="15">
        <f t="shared" si="3"/>
        <v>1</v>
      </c>
      <c r="AB65" t="s">
        <v>47</v>
      </c>
      <c r="AC65" t="s">
        <v>75</v>
      </c>
      <c r="AD65" t="s">
        <v>76</v>
      </c>
      <c r="AE65" t="s">
        <v>79</v>
      </c>
      <c r="AF65">
        <v>24</v>
      </c>
      <c r="AG65">
        <v>108.7</v>
      </c>
      <c r="AH65">
        <v>73.7</v>
      </c>
      <c r="AI65">
        <f t="shared" si="4"/>
        <v>1.474898236092266</v>
      </c>
      <c r="AJ65">
        <v>22.5</v>
      </c>
      <c r="AK65">
        <v>64.319999999999993</v>
      </c>
      <c r="AL65">
        <v>69.97</v>
      </c>
      <c r="AM65" s="4">
        <f t="shared" si="5"/>
        <v>0</v>
      </c>
      <c r="AN65" s="4">
        <f t="shared" si="6"/>
        <v>1</v>
      </c>
      <c r="AO65" s="4">
        <f t="shared" si="7"/>
        <v>0</v>
      </c>
    </row>
    <row r="66" spans="2:41" x14ac:dyDescent="0.25">
      <c r="B66" t="s">
        <v>48</v>
      </c>
      <c r="C66" t="s">
        <v>75</v>
      </c>
      <c r="D66" t="s">
        <v>76</v>
      </c>
      <c r="E66" t="s">
        <v>81</v>
      </c>
      <c r="F66">
        <v>16</v>
      </c>
      <c r="G66">
        <v>54.51</v>
      </c>
      <c r="H66">
        <v>53.5</v>
      </c>
      <c r="I66">
        <f t="shared" ref="I66:I129" si="18">G66/H66</f>
        <v>1.0188785046728972</v>
      </c>
      <c r="J66">
        <v>15.5</v>
      </c>
      <c r="K66">
        <v>44.3</v>
      </c>
      <c r="L66">
        <v>52.21</v>
      </c>
      <c r="M66" s="4">
        <f t="shared" ref="M66:M129" si="19">IF(I66&gt;1.5,1,0)</f>
        <v>0</v>
      </c>
      <c r="N66" s="4">
        <f t="shared" si="14"/>
        <v>1</v>
      </c>
      <c r="O66" s="4">
        <f t="shared" ref="O66:O129" si="20">IF(I66&lt;1,1,0)</f>
        <v>0</v>
      </c>
      <c r="AB66" t="s">
        <v>48</v>
      </c>
      <c r="AC66" t="s">
        <v>75</v>
      </c>
      <c r="AD66" t="s">
        <v>76</v>
      </c>
      <c r="AE66" t="s">
        <v>79</v>
      </c>
      <c r="AF66" s="15">
        <v>24</v>
      </c>
      <c r="AG66" s="15">
        <v>61.73</v>
      </c>
      <c r="AH66" s="15">
        <v>73.7</v>
      </c>
      <c r="AI66" s="15">
        <f t="shared" ref="AI66:AI129" si="21">AG66/AH66</f>
        <v>0.83758480325644502</v>
      </c>
      <c r="AJ66" s="15">
        <v>23.5</v>
      </c>
      <c r="AK66" s="15">
        <v>58.27</v>
      </c>
      <c r="AL66" s="15">
        <v>72.459999999999994</v>
      </c>
      <c r="AM66" s="15">
        <f t="shared" ref="AM66:AM129" si="22">IF(AI66&gt;1.5,1,0)</f>
        <v>0</v>
      </c>
      <c r="AN66" s="15">
        <f t="shared" ref="AN66:AN129" si="23">IF((AND(AI66&gt;1,AI66&lt;1.5)),1,0)</f>
        <v>0</v>
      </c>
      <c r="AO66" s="15">
        <f t="shared" ref="AO66:AO129" si="24">IF(AI66&lt;1,1,0)</f>
        <v>1</v>
      </c>
    </row>
    <row r="67" spans="2:41" x14ac:dyDescent="0.25">
      <c r="B67" t="s">
        <v>49</v>
      </c>
      <c r="C67" t="s">
        <v>75</v>
      </c>
      <c r="D67" t="s">
        <v>76</v>
      </c>
      <c r="E67" s="15" t="s">
        <v>81</v>
      </c>
      <c r="F67" s="15">
        <v>17</v>
      </c>
      <c r="G67" s="15">
        <v>49.53</v>
      </c>
      <c r="H67" s="15">
        <v>56.08</v>
      </c>
      <c r="I67" s="15">
        <f t="shared" si="18"/>
        <v>0.88320256776034245</v>
      </c>
      <c r="J67" s="15">
        <v>16.5</v>
      </c>
      <c r="K67" s="15">
        <v>27.26</v>
      </c>
      <c r="L67" s="15">
        <v>54.79</v>
      </c>
      <c r="M67" s="15">
        <f t="shared" si="19"/>
        <v>0</v>
      </c>
      <c r="N67" s="15">
        <f t="shared" si="14"/>
        <v>0</v>
      </c>
      <c r="O67" s="15">
        <f t="shared" si="20"/>
        <v>1</v>
      </c>
      <c r="AB67" t="s">
        <v>49</v>
      </c>
      <c r="AC67" t="s">
        <v>75</v>
      </c>
      <c r="AD67" t="s">
        <v>76</v>
      </c>
      <c r="AE67" t="s">
        <v>79</v>
      </c>
      <c r="AF67">
        <v>24</v>
      </c>
      <c r="AG67">
        <v>112.36</v>
      </c>
      <c r="AH67">
        <v>73.7</v>
      </c>
      <c r="AI67">
        <f t="shared" si="21"/>
        <v>1.5245590230664856</v>
      </c>
      <c r="AJ67">
        <v>21.5</v>
      </c>
      <c r="AK67">
        <v>57.85</v>
      </c>
      <c r="AL67">
        <v>67.47</v>
      </c>
      <c r="AM67" s="4">
        <f t="shared" si="22"/>
        <v>1</v>
      </c>
      <c r="AN67" s="4">
        <f t="shared" si="23"/>
        <v>0</v>
      </c>
      <c r="AO67" s="4">
        <f t="shared" si="24"/>
        <v>0</v>
      </c>
    </row>
    <row r="68" spans="2:41" x14ac:dyDescent="0.25">
      <c r="B68" t="s">
        <v>51</v>
      </c>
      <c r="C68" t="s">
        <v>75</v>
      </c>
      <c r="D68" t="s">
        <v>76</v>
      </c>
      <c r="E68" s="15" t="s">
        <v>81</v>
      </c>
      <c r="F68" s="15">
        <v>21</v>
      </c>
      <c r="G68" s="15">
        <v>64.22</v>
      </c>
      <c r="H68" s="15">
        <v>66.22</v>
      </c>
      <c r="I68" s="15">
        <f t="shared" si="18"/>
        <v>0.96979764421624892</v>
      </c>
      <c r="J68" s="15">
        <v>20.5</v>
      </c>
      <c r="K68" s="15">
        <v>40.22</v>
      </c>
      <c r="L68" s="15">
        <v>64.97</v>
      </c>
      <c r="M68" s="15">
        <f t="shared" si="19"/>
        <v>0</v>
      </c>
      <c r="N68" s="15">
        <f t="shared" si="14"/>
        <v>0</v>
      </c>
      <c r="O68" s="15">
        <f t="shared" si="20"/>
        <v>1</v>
      </c>
      <c r="AB68" t="s">
        <v>51</v>
      </c>
      <c r="AC68" t="s">
        <v>75</v>
      </c>
      <c r="AD68" t="s">
        <v>76</v>
      </c>
      <c r="AE68" t="s">
        <v>79</v>
      </c>
      <c r="AF68">
        <v>24</v>
      </c>
      <c r="AG68">
        <v>103.12</v>
      </c>
      <c r="AH68">
        <v>73.7</v>
      </c>
      <c r="AI68">
        <f t="shared" si="21"/>
        <v>1.3991858887381277</v>
      </c>
      <c r="AJ68">
        <v>21.5</v>
      </c>
      <c r="AK68">
        <v>64.010000000000005</v>
      </c>
      <c r="AL68">
        <v>67.47</v>
      </c>
      <c r="AM68" s="4">
        <f t="shared" si="22"/>
        <v>0</v>
      </c>
      <c r="AN68" s="4">
        <f t="shared" si="23"/>
        <v>1</v>
      </c>
      <c r="AO68" s="4">
        <f t="shared" si="24"/>
        <v>0</v>
      </c>
    </row>
    <row r="69" spans="2:41" x14ac:dyDescent="0.25">
      <c r="B69" t="s">
        <v>52</v>
      </c>
      <c r="C69" t="s">
        <v>75</v>
      </c>
      <c r="D69" t="s">
        <v>76</v>
      </c>
      <c r="E69" s="15" t="s">
        <v>81</v>
      </c>
      <c r="F69" s="15">
        <v>17.5</v>
      </c>
      <c r="G69" s="15">
        <v>47.56</v>
      </c>
      <c r="H69" s="15">
        <v>57.36</v>
      </c>
      <c r="I69" s="15">
        <f t="shared" si="18"/>
        <v>0.82914923291492337</v>
      </c>
      <c r="J69" s="15">
        <v>17</v>
      </c>
      <c r="K69" s="15">
        <v>35.51</v>
      </c>
      <c r="L69" s="15">
        <v>56.08</v>
      </c>
      <c r="M69" s="15">
        <f t="shared" si="19"/>
        <v>0</v>
      </c>
      <c r="N69" s="15">
        <f t="shared" si="14"/>
        <v>0</v>
      </c>
      <c r="O69" s="15">
        <f t="shared" si="20"/>
        <v>1</v>
      </c>
      <c r="AB69" t="s">
        <v>52</v>
      </c>
      <c r="AC69" t="s">
        <v>75</v>
      </c>
      <c r="AD69" t="s">
        <v>76</v>
      </c>
      <c r="AE69" t="s">
        <v>79</v>
      </c>
      <c r="AF69" s="15">
        <v>22</v>
      </c>
      <c r="AG69" s="15">
        <v>68.430000000000007</v>
      </c>
      <c r="AH69" s="15">
        <v>68.72</v>
      </c>
      <c r="AI69" s="15">
        <f t="shared" si="21"/>
        <v>0.99577997671711305</v>
      </c>
      <c r="AJ69" s="15">
        <v>21.5</v>
      </c>
      <c r="AK69" s="15">
        <v>62.76</v>
      </c>
      <c r="AL69" s="15">
        <v>67.47</v>
      </c>
      <c r="AM69" s="15">
        <f t="shared" si="22"/>
        <v>0</v>
      </c>
      <c r="AN69" s="15">
        <f t="shared" si="23"/>
        <v>0</v>
      </c>
      <c r="AO69" s="15">
        <f t="shared" si="24"/>
        <v>1</v>
      </c>
    </row>
    <row r="70" spans="2:41" x14ac:dyDescent="0.25">
      <c r="B70" t="s">
        <v>53</v>
      </c>
      <c r="C70" t="s">
        <v>75</v>
      </c>
      <c r="D70" t="s">
        <v>76</v>
      </c>
      <c r="E70" s="15" t="s">
        <v>81</v>
      </c>
      <c r="F70" s="15">
        <v>23</v>
      </c>
      <c r="G70" s="15">
        <v>63.85</v>
      </c>
      <c r="H70" s="15">
        <v>71.22</v>
      </c>
      <c r="I70" s="15">
        <f t="shared" si="18"/>
        <v>0.89651783206964342</v>
      </c>
      <c r="J70" s="15">
        <v>22.5</v>
      </c>
      <c r="K70" s="15">
        <v>40.82</v>
      </c>
      <c r="L70" s="15">
        <v>69.97</v>
      </c>
      <c r="M70" s="15">
        <f t="shared" si="19"/>
        <v>0</v>
      </c>
      <c r="N70" s="15">
        <f t="shared" si="14"/>
        <v>0</v>
      </c>
      <c r="O70" s="15">
        <f t="shared" si="20"/>
        <v>1</v>
      </c>
      <c r="AB70" t="s">
        <v>53</v>
      </c>
      <c r="AC70" t="s">
        <v>75</v>
      </c>
      <c r="AD70" t="s">
        <v>76</v>
      </c>
      <c r="AE70" t="s">
        <v>79</v>
      </c>
      <c r="AF70">
        <v>24</v>
      </c>
      <c r="AG70">
        <v>76.069999999999993</v>
      </c>
      <c r="AH70">
        <v>73.7</v>
      </c>
      <c r="AI70">
        <f t="shared" si="21"/>
        <v>1.032157394843962</v>
      </c>
      <c r="AJ70">
        <v>23.5</v>
      </c>
      <c r="AK70">
        <v>60.61</v>
      </c>
      <c r="AL70">
        <v>72.459999999999994</v>
      </c>
      <c r="AM70" s="4">
        <f t="shared" si="22"/>
        <v>0</v>
      </c>
      <c r="AN70" s="4">
        <f t="shared" si="23"/>
        <v>1</v>
      </c>
      <c r="AO70" s="4">
        <f t="shared" si="24"/>
        <v>0</v>
      </c>
    </row>
    <row r="71" spans="2:41" x14ac:dyDescent="0.25">
      <c r="B71" t="s">
        <v>54</v>
      </c>
      <c r="C71" t="s">
        <v>75</v>
      </c>
      <c r="D71" t="s">
        <v>76</v>
      </c>
      <c r="E71" s="15" t="s">
        <v>81</v>
      </c>
      <c r="F71" s="15">
        <v>17.5</v>
      </c>
      <c r="G71" s="15">
        <v>54.09</v>
      </c>
      <c r="H71" s="15">
        <v>57.36</v>
      </c>
      <c r="I71" s="15">
        <f t="shared" si="18"/>
        <v>0.94299163179916323</v>
      </c>
      <c r="J71" s="15">
        <v>17</v>
      </c>
      <c r="K71" s="15">
        <v>28.05</v>
      </c>
      <c r="L71" s="15">
        <v>56.08</v>
      </c>
      <c r="M71" s="15">
        <f t="shared" si="19"/>
        <v>0</v>
      </c>
      <c r="N71" s="15">
        <f t="shared" si="14"/>
        <v>0</v>
      </c>
      <c r="O71" s="15">
        <f t="shared" si="20"/>
        <v>1</v>
      </c>
      <c r="AB71" t="s">
        <v>54</v>
      </c>
      <c r="AC71" t="s">
        <v>75</v>
      </c>
      <c r="AD71" t="s">
        <v>76</v>
      </c>
      <c r="AE71" t="s">
        <v>79</v>
      </c>
      <c r="AF71">
        <v>24</v>
      </c>
      <c r="AG71">
        <v>79.930000000000007</v>
      </c>
      <c r="AH71">
        <v>73.7</v>
      </c>
      <c r="AI71">
        <f t="shared" si="21"/>
        <v>1.0845318860244233</v>
      </c>
      <c r="AJ71">
        <v>23.5</v>
      </c>
      <c r="AK71">
        <v>54.6</v>
      </c>
      <c r="AL71">
        <v>72.459999999999994</v>
      </c>
      <c r="AM71" s="4">
        <f t="shared" si="22"/>
        <v>0</v>
      </c>
      <c r="AN71" s="4">
        <f t="shared" si="23"/>
        <v>1</v>
      </c>
      <c r="AO71" s="4">
        <f t="shared" si="24"/>
        <v>0</v>
      </c>
    </row>
    <row r="72" spans="2:41" x14ac:dyDescent="0.25">
      <c r="B72" t="s">
        <v>55</v>
      </c>
      <c r="C72" t="s">
        <v>75</v>
      </c>
      <c r="D72" t="s">
        <v>76</v>
      </c>
      <c r="E72" t="s">
        <v>81</v>
      </c>
      <c r="F72">
        <v>22</v>
      </c>
      <c r="G72">
        <v>72.28</v>
      </c>
      <c r="H72">
        <v>68.72</v>
      </c>
      <c r="I72">
        <f t="shared" si="18"/>
        <v>1.0518044237485449</v>
      </c>
      <c r="J72">
        <v>21.5</v>
      </c>
      <c r="K72">
        <v>30.99</v>
      </c>
      <c r="L72">
        <v>67.47</v>
      </c>
      <c r="M72" s="4">
        <f t="shared" si="19"/>
        <v>0</v>
      </c>
      <c r="N72" s="4">
        <f t="shared" si="14"/>
        <v>1</v>
      </c>
      <c r="O72" s="4">
        <f t="shared" si="20"/>
        <v>0</v>
      </c>
      <c r="AB72" t="s">
        <v>55</v>
      </c>
      <c r="AC72" t="s">
        <v>75</v>
      </c>
      <c r="AD72" t="s">
        <v>76</v>
      </c>
      <c r="AE72" t="s">
        <v>79</v>
      </c>
      <c r="AF72" s="15">
        <v>29.5</v>
      </c>
      <c r="AG72" s="15">
        <v>83.26</v>
      </c>
      <c r="AH72" s="15">
        <v>87.18</v>
      </c>
      <c r="AI72" s="15">
        <f t="shared" si="21"/>
        <v>0.95503555861436107</v>
      </c>
      <c r="AJ72" s="15">
        <v>29</v>
      </c>
      <c r="AK72" s="15">
        <v>46.16</v>
      </c>
      <c r="AL72" s="15">
        <v>85.96</v>
      </c>
      <c r="AM72" s="15">
        <f t="shared" si="22"/>
        <v>0</v>
      </c>
      <c r="AN72" s="15">
        <f t="shared" si="23"/>
        <v>0</v>
      </c>
      <c r="AO72" s="15">
        <f t="shared" si="24"/>
        <v>1</v>
      </c>
    </row>
    <row r="73" spans="2:41" x14ac:dyDescent="0.25">
      <c r="B73" t="s">
        <v>56</v>
      </c>
      <c r="C73" t="s">
        <v>75</v>
      </c>
      <c r="D73" t="s">
        <v>76</v>
      </c>
      <c r="E73" s="15" t="s">
        <v>81</v>
      </c>
      <c r="F73" s="15">
        <v>22</v>
      </c>
      <c r="G73" s="15">
        <v>57.72</v>
      </c>
      <c r="H73" s="15">
        <v>68.72</v>
      </c>
      <c r="I73" s="15">
        <f t="shared" si="18"/>
        <v>0.83993015133876603</v>
      </c>
      <c r="J73" s="15">
        <v>21.5</v>
      </c>
      <c r="K73" s="15">
        <v>50.15</v>
      </c>
      <c r="L73" s="15">
        <v>67.47</v>
      </c>
      <c r="M73" s="15">
        <f t="shared" si="19"/>
        <v>0</v>
      </c>
      <c r="N73" s="15">
        <f t="shared" si="14"/>
        <v>0</v>
      </c>
      <c r="O73" s="15">
        <f t="shared" si="20"/>
        <v>1</v>
      </c>
      <c r="AB73" t="s">
        <v>56</v>
      </c>
      <c r="AC73" t="s">
        <v>75</v>
      </c>
      <c r="AD73" t="s">
        <v>76</v>
      </c>
      <c r="AE73" t="s">
        <v>79</v>
      </c>
      <c r="AF73">
        <v>24</v>
      </c>
      <c r="AG73">
        <v>102.28</v>
      </c>
      <c r="AH73">
        <v>73.7</v>
      </c>
      <c r="AI73">
        <f t="shared" si="21"/>
        <v>1.387788331071913</v>
      </c>
      <c r="AJ73">
        <v>23</v>
      </c>
      <c r="AK73">
        <v>70.569999999999993</v>
      </c>
      <c r="AL73">
        <v>71.22</v>
      </c>
      <c r="AM73" s="4">
        <f t="shared" si="22"/>
        <v>0</v>
      </c>
      <c r="AN73" s="4">
        <f t="shared" si="23"/>
        <v>1</v>
      </c>
      <c r="AO73" s="4">
        <f t="shared" si="24"/>
        <v>0</v>
      </c>
    </row>
    <row r="74" spans="2:41" x14ac:dyDescent="0.25">
      <c r="B74" t="s">
        <v>57</v>
      </c>
      <c r="C74" t="s">
        <v>75</v>
      </c>
      <c r="D74" t="s">
        <v>76</v>
      </c>
      <c r="E74" s="15" t="s">
        <v>81</v>
      </c>
      <c r="F74" s="15">
        <v>22</v>
      </c>
      <c r="G74" s="15">
        <v>59.07</v>
      </c>
      <c r="H74" s="15">
        <v>68.72</v>
      </c>
      <c r="I74" s="15">
        <f t="shared" si="18"/>
        <v>0.85957508731082655</v>
      </c>
      <c r="J74" s="15">
        <v>21.5</v>
      </c>
      <c r="K74" s="15">
        <v>54.96</v>
      </c>
      <c r="L74" s="15">
        <v>67.47</v>
      </c>
      <c r="M74" s="15">
        <f t="shared" si="19"/>
        <v>0</v>
      </c>
      <c r="N74" s="15">
        <f t="shared" si="14"/>
        <v>0</v>
      </c>
      <c r="O74" s="15">
        <f t="shared" si="20"/>
        <v>1</v>
      </c>
      <c r="AB74" t="s">
        <v>57</v>
      </c>
      <c r="AC74" t="s">
        <v>75</v>
      </c>
      <c r="AD74" t="s">
        <v>76</v>
      </c>
      <c r="AE74" t="s">
        <v>79</v>
      </c>
      <c r="AF74">
        <v>24</v>
      </c>
      <c r="AG74">
        <v>125.72</v>
      </c>
      <c r="AH74">
        <v>73.7</v>
      </c>
      <c r="AI74">
        <f t="shared" si="21"/>
        <v>1.7058344640434191</v>
      </c>
      <c r="AJ74">
        <v>26</v>
      </c>
      <c r="AK74">
        <v>80.56</v>
      </c>
      <c r="AL74">
        <v>78.63</v>
      </c>
      <c r="AM74" s="4">
        <f t="shared" si="22"/>
        <v>1</v>
      </c>
      <c r="AN74" s="4">
        <f t="shared" si="23"/>
        <v>0</v>
      </c>
      <c r="AO74" s="4">
        <f t="shared" si="24"/>
        <v>0</v>
      </c>
    </row>
    <row r="75" spans="2:41" x14ac:dyDescent="0.25">
      <c r="B75" t="s">
        <v>58</v>
      </c>
      <c r="C75" t="s">
        <v>75</v>
      </c>
      <c r="D75" t="s">
        <v>76</v>
      </c>
      <c r="E75" s="15" t="s">
        <v>81</v>
      </c>
      <c r="F75" s="15">
        <v>17.5</v>
      </c>
      <c r="G75" s="15">
        <v>56.92</v>
      </c>
      <c r="H75" s="15">
        <v>57.36</v>
      </c>
      <c r="I75" s="15">
        <f t="shared" si="18"/>
        <v>0.99232914923291493</v>
      </c>
      <c r="J75" s="15">
        <v>17</v>
      </c>
      <c r="K75" s="15">
        <v>28.14</v>
      </c>
      <c r="L75" s="15">
        <v>56.08</v>
      </c>
      <c r="M75" s="15">
        <f t="shared" si="19"/>
        <v>0</v>
      </c>
      <c r="N75" s="15">
        <f t="shared" si="14"/>
        <v>0</v>
      </c>
      <c r="O75" s="15">
        <f t="shared" si="20"/>
        <v>1</v>
      </c>
      <c r="AB75" t="s">
        <v>58</v>
      </c>
      <c r="AC75" t="s">
        <v>75</v>
      </c>
      <c r="AD75" t="s">
        <v>76</v>
      </c>
      <c r="AE75" t="s">
        <v>79</v>
      </c>
      <c r="AF75">
        <v>24</v>
      </c>
      <c r="AG75">
        <v>80.650000000000006</v>
      </c>
      <c r="AH75">
        <v>73.7</v>
      </c>
      <c r="AI75">
        <f t="shared" si="21"/>
        <v>1.0943012211668928</v>
      </c>
      <c r="AJ75">
        <v>22.5</v>
      </c>
      <c r="AK75">
        <v>60.87</v>
      </c>
      <c r="AL75">
        <v>69.97</v>
      </c>
      <c r="AM75" s="4">
        <f t="shared" si="22"/>
        <v>0</v>
      </c>
      <c r="AN75" s="4">
        <f t="shared" si="23"/>
        <v>1</v>
      </c>
      <c r="AO75" s="4">
        <f t="shared" si="24"/>
        <v>0</v>
      </c>
    </row>
    <row r="76" spans="2:41" x14ac:dyDescent="0.25">
      <c r="B76" t="s">
        <v>276</v>
      </c>
      <c r="C76" s="1" t="s">
        <v>340</v>
      </c>
      <c r="D76" t="s">
        <v>76</v>
      </c>
      <c r="E76" t="s">
        <v>80</v>
      </c>
      <c r="F76">
        <v>23.5</v>
      </c>
      <c r="G76">
        <v>75.63</v>
      </c>
      <c r="H76">
        <v>72.459999999999994</v>
      </c>
      <c r="I76">
        <f t="shared" si="18"/>
        <v>1.0437482749102953</v>
      </c>
      <c r="J76">
        <v>23</v>
      </c>
      <c r="K76">
        <v>68.14</v>
      </c>
      <c r="L76">
        <v>71.22</v>
      </c>
      <c r="M76" s="4">
        <f t="shared" si="19"/>
        <v>0</v>
      </c>
      <c r="N76" s="4">
        <f t="shared" si="14"/>
        <v>1</v>
      </c>
      <c r="O76" s="4">
        <f t="shared" si="20"/>
        <v>0</v>
      </c>
      <c r="AB76" t="s">
        <v>276</v>
      </c>
      <c r="AC76" s="1" t="s">
        <v>340</v>
      </c>
      <c r="AD76" t="s">
        <v>76</v>
      </c>
      <c r="AE76" t="s">
        <v>78</v>
      </c>
      <c r="AF76">
        <v>24</v>
      </c>
      <c r="AG76">
        <v>104.77</v>
      </c>
      <c r="AH76">
        <v>73.7</v>
      </c>
      <c r="AI76">
        <f t="shared" si="21"/>
        <v>1.4215739484396199</v>
      </c>
      <c r="AJ76">
        <v>22.5</v>
      </c>
      <c r="AK76">
        <v>54.76</v>
      </c>
      <c r="AL76">
        <v>69.97</v>
      </c>
      <c r="AM76" s="4">
        <f t="shared" si="22"/>
        <v>0</v>
      </c>
      <c r="AN76" s="4">
        <f t="shared" si="23"/>
        <v>1</v>
      </c>
      <c r="AO76" s="4">
        <f t="shared" si="24"/>
        <v>0</v>
      </c>
    </row>
    <row r="77" spans="2:41" x14ac:dyDescent="0.25">
      <c r="B77" t="s">
        <v>277</v>
      </c>
      <c r="C77" s="1" t="s">
        <v>340</v>
      </c>
      <c r="D77" t="s">
        <v>76</v>
      </c>
      <c r="E77" t="s">
        <v>80</v>
      </c>
      <c r="F77">
        <v>24</v>
      </c>
      <c r="G77">
        <v>124.46</v>
      </c>
      <c r="H77">
        <v>73.7</v>
      </c>
      <c r="I77">
        <f t="shared" si="18"/>
        <v>1.6887381275440976</v>
      </c>
      <c r="J77">
        <v>22.5</v>
      </c>
      <c r="K77">
        <v>56.95</v>
      </c>
      <c r="L77">
        <v>69.97</v>
      </c>
      <c r="M77" s="4">
        <f t="shared" si="19"/>
        <v>1</v>
      </c>
      <c r="N77" s="4">
        <f t="shared" si="14"/>
        <v>0</v>
      </c>
      <c r="O77" s="4">
        <f t="shared" si="20"/>
        <v>0</v>
      </c>
      <c r="AB77" t="s">
        <v>277</v>
      </c>
      <c r="AC77" s="1" t="s">
        <v>340</v>
      </c>
      <c r="AD77" t="s">
        <v>76</v>
      </c>
      <c r="AE77" t="s">
        <v>78</v>
      </c>
      <c r="AF77">
        <v>24</v>
      </c>
      <c r="AG77">
        <v>181.11</v>
      </c>
      <c r="AH77">
        <v>73.7</v>
      </c>
      <c r="AI77">
        <f t="shared" si="21"/>
        <v>2.4573948439620081</v>
      </c>
      <c r="AJ77">
        <v>22.5</v>
      </c>
      <c r="AK77">
        <v>46.29</v>
      </c>
      <c r="AL77">
        <v>69.97</v>
      </c>
      <c r="AM77" s="4">
        <f t="shared" si="22"/>
        <v>1</v>
      </c>
      <c r="AN77" s="4">
        <f t="shared" si="23"/>
        <v>0</v>
      </c>
      <c r="AO77" s="4">
        <f t="shared" si="24"/>
        <v>0</v>
      </c>
    </row>
    <row r="78" spans="2:41" x14ac:dyDescent="0.25">
      <c r="B78" t="s">
        <v>278</v>
      </c>
      <c r="C78" s="1" t="s">
        <v>340</v>
      </c>
      <c r="D78" t="s">
        <v>76</v>
      </c>
      <c r="E78" s="15" t="s">
        <v>80</v>
      </c>
      <c r="F78" s="15">
        <v>24</v>
      </c>
      <c r="G78" s="15">
        <v>66.72</v>
      </c>
      <c r="H78" s="15">
        <v>73.7</v>
      </c>
      <c r="I78" s="15">
        <f t="shared" si="18"/>
        <v>0.90529172320217088</v>
      </c>
      <c r="J78" s="15">
        <v>23.5</v>
      </c>
      <c r="K78" s="15">
        <v>45.45</v>
      </c>
      <c r="L78" s="15">
        <v>72.459999999999994</v>
      </c>
      <c r="M78" s="15">
        <f t="shared" si="19"/>
        <v>0</v>
      </c>
      <c r="N78" s="15">
        <f t="shared" si="14"/>
        <v>0</v>
      </c>
      <c r="O78" s="15">
        <f t="shared" si="20"/>
        <v>1</v>
      </c>
      <c r="AB78" t="s">
        <v>278</v>
      </c>
      <c r="AC78" s="1" t="s">
        <v>340</v>
      </c>
      <c r="AD78" t="s">
        <v>76</v>
      </c>
      <c r="AE78" t="s">
        <v>78</v>
      </c>
      <c r="AF78" s="15">
        <v>31.5</v>
      </c>
      <c r="AG78" s="15">
        <v>88.66</v>
      </c>
      <c r="AH78" s="15">
        <v>92.02</v>
      </c>
      <c r="AI78" s="15">
        <f t="shared" si="21"/>
        <v>0.96348619865246687</v>
      </c>
      <c r="AJ78" s="15">
        <v>31</v>
      </c>
      <c r="AK78" s="15">
        <v>73.45</v>
      </c>
      <c r="AL78" s="15">
        <v>90.81</v>
      </c>
      <c r="AM78" s="15">
        <f t="shared" si="22"/>
        <v>0</v>
      </c>
      <c r="AN78" s="15">
        <f t="shared" si="23"/>
        <v>0</v>
      </c>
      <c r="AO78" s="15">
        <f t="shared" si="24"/>
        <v>1</v>
      </c>
    </row>
    <row r="79" spans="2:41" x14ac:dyDescent="0.25">
      <c r="B79" t="s">
        <v>279</v>
      </c>
      <c r="C79" s="1" t="s">
        <v>340</v>
      </c>
      <c r="D79" t="s">
        <v>76</v>
      </c>
      <c r="E79" t="s">
        <v>80</v>
      </c>
      <c r="F79">
        <v>23.5</v>
      </c>
      <c r="G79">
        <v>174.37</v>
      </c>
      <c r="H79">
        <v>72.459999999999994</v>
      </c>
      <c r="I79">
        <f t="shared" si="18"/>
        <v>2.4064311344189901</v>
      </c>
      <c r="J79">
        <v>22</v>
      </c>
      <c r="K79">
        <v>44.27</v>
      </c>
      <c r="L79">
        <v>68.72</v>
      </c>
      <c r="M79" s="4">
        <f t="shared" si="19"/>
        <v>1</v>
      </c>
      <c r="N79" s="4">
        <f t="shared" si="14"/>
        <v>0</v>
      </c>
      <c r="O79" s="4">
        <f t="shared" si="20"/>
        <v>0</v>
      </c>
      <c r="AB79" t="s">
        <v>279</v>
      </c>
      <c r="AC79" s="1" t="s">
        <v>340</v>
      </c>
      <c r="AD79" t="s">
        <v>76</v>
      </c>
      <c r="AE79" t="s">
        <v>78</v>
      </c>
      <c r="AF79">
        <v>24</v>
      </c>
      <c r="AG79">
        <v>145.49</v>
      </c>
      <c r="AH79">
        <v>73.7</v>
      </c>
      <c r="AI79">
        <f t="shared" si="21"/>
        <v>1.9740841248303935</v>
      </c>
      <c r="AJ79">
        <v>22.5</v>
      </c>
      <c r="AK79">
        <v>62.87</v>
      </c>
      <c r="AL79">
        <v>69.97</v>
      </c>
      <c r="AM79" s="4">
        <f t="shared" si="22"/>
        <v>1</v>
      </c>
      <c r="AN79" s="4">
        <f t="shared" si="23"/>
        <v>0</v>
      </c>
      <c r="AO79" s="4">
        <f t="shared" si="24"/>
        <v>0</v>
      </c>
    </row>
    <row r="80" spans="2:41" x14ac:dyDescent="0.25">
      <c r="B80" t="s">
        <v>280</v>
      </c>
      <c r="C80" s="1" t="s">
        <v>340</v>
      </c>
      <c r="D80" t="s">
        <v>76</v>
      </c>
      <c r="E80" t="s">
        <v>80</v>
      </c>
      <c r="F80">
        <v>23.5</v>
      </c>
      <c r="G80">
        <v>99</v>
      </c>
      <c r="H80">
        <v>72.459999999999994</v>
      </c>
      <c r="I80">
        <f t="shared" si="18"/>
        <v>1.366271046094397</v>
      </c>
      <c r="J80">
        <v>21.5</v>
      </c>
      <c r="K80">
        <v>63.69</v>
      </c>
      <c r="L80">
        <v>67.47</v>
      </c>
      <c r="M80" s="4">
        <f t="shared" si="19"/>
        <v>0</v>
      </c>
      <c r="N80" s="4">
        <f t="shared" si="14"/>
        <v>1</v>
      </c>
      <c r="O80" s="4">
        <f t="shared" si="20"/>
        <v>0</v>
      </c>
      <c r="AB80" t="s">
        <v>280</v>
      </c>
      <c r="AC80" s="1" t="s">
        <v>340</v>
      </c>
      <c r="AD80" t="s">
        <v>76</v>
      </c>
      <c r="AE80" t="s">
        <v>78</v>
      </c>
      <c r="AF80">
        <v>24.5</v>
      </c>
      <c r="AG80">
        <v>107.32</v>
      </c>
      <c r="AH80">
        <v>74.930000000000007</v>
      </c>
      <c r="AI80">
        <f t="shared" si="21"/>
        <v>1.4322701187775255</v>
      </c>
      <c r="AJ80">
        <v>23</v>
      </c>
      <c r="AK80">
        <v>61.31</v>
      </c>
      <c r="AL80">
        <v>71.22</v>
      </c>
      <c r="AM80" s="4">
        <f t="shared" si="22"/>
        <v>0</v>
      </c>
      <c r="AN80" s="4">
        <f t="shared" si="23"/>
        <v>1</v>
      </c>
      <c r="AO80" s="4">
        <f t="shared" si="24"/>
        <v>0</v>
      </c>
    </row>
    <row r="81" spans="2:41" x14ac:dyDescent="0.25">
      <c r="B81" t="s">
        <v>281</v>
      </c>
      <c r="C81" s="1" t="s">
        <v>340</v>
      </c>
      <c r="D81" t="s">
        <v>76</v>
      </c>
      <c r="E81" t="s">
        <v>80</v>
      </c>
      <c r="F81">
        <v>24.5</v>
      </c>
      <c r="G81">
        <v>77.349999999999994</v>
      </c>
      <c r="H81">
        <v>74.930000000000007</v>
      </c>
      <c r="I81">
        <f t="shared" si="18"/>
        <v>1.0322968103563324</v>
      </c>
      <c r="J81">
        <v>24</v>
      </c>
      <c r="K81">
        <v>48.64</v>
      </c>
      <c r="L81">
        <v>73.7</v>
      </c>
      <c r="M81" s="4">
        <f t="shared" si="19"/>
        <v>0</v>
      </c>
      <c r="N81" s="4">
        <f t="shared" si="14"/>
        <v>1</v>
      </c>
      <c r="O81" s="4">
        <f t="shared" si="20"/>
        <v>0</v>
      </c>
      <c r="AB81" t="s">
        <v>281</v>
      </c>
      <c r="AC81" s="1" t="s">
        <v>340</v>
      </c>
      <c r="AD81" t="s">
        <v>76</v>
      </c>
      <c r="AE81" t="s">
        <v>78</v>
      </c>
      <c r="AF81">
        <v>24</v>
      </c>
      <c r="AG81">
        <v>153.32</v>
      </c>
      <c r="AH81">
        <v>73.7</v>
      </c>
      <c r="AI81">
        <f t="shared" si="21"/>
        <v>2.0803256445047489</v>
      </c>
      <c r="AJ81">
        <v>22</v>
      </c>
      <c r="AK81">
        <v>48.44</v>
      </c>
      <c r="AL81">
        <v>68.72</v>
      </c>
      <c r="AM81" s="4">
        <f t="shared" si="22"/>
        <v>1</v>
      </c>
      <c r="AN81" s="4">
        <f t="shared" si="23"/>
        <v>0</v>
      </c>
      <c r="AO81" s="4">
        <f t="shared" si="24"/>
        <v>0</v>
      </c>
    </row>
    <row r="82" spans="2:41" x14ac:dyDescent="0.25">
      <c r="B82" t="s">
        <v>282</v>
      </c>
      <c r="C82" s="1" t="s">
        <v>340</v>
      </c>
      <c r="D82" t="s">
        <v>76</v>
      </c>
      <c r="E82" t="s">
        <v>80</v>
      </c>
      <c r="F82">
        <v>23.5</v>
      </c>
      <c r="G82">
        <v>132.04</v>
      </c>
      <c r="H82">
        <v>72.459999999999994</v>
      </c>
      <c r="I82">
        <f t="shared" si="18"/>
        <v>1.8222467568313552</v>
      </c>
      <c r="J82">
        <v>22</v>
      </c>
      <c r="K82">
        <v>51.94</v>
      </c>
      <c r="L82">
        <v>68.72</v>
      </c>
      <c r="M82" s="4">
        <f t="shared" si="19"/>
        <v>1</v>
      </c>
      <c r="N82" s="4">
        <f t="shared" si="14"/>
        <v>0</v>
      </c>
      <c r="O82" s="4">
        <f t="shared" si="20"/>
        <v>0</v>
      </c>
      <c r="AB82" t="s">
        <v>282</v>
      </c>
      <c r="AC82" s="1" t="s">
        <v>340</v>
      </c>
      <c r="AD82" t="s">
        <v>76</v>
      </c>
      <c r="AE82" t="s">
        <v>78</v>
      </c>
      <c r="AF82">
        <v>24</v>
      </c>
      <c r="AG82">
        <v>156.41</v>
      </c>
      <c r="AH82">
        <v>73.7</v>
      </c>
      <c r="AI82">
        <f t="shared" si="21"/>
        <v>2.1222523744911803</v>
      </c>
      <c r="AJ82">
        <v>23</v>
      </c>
      <c r="AK82">
        <v>67.69</v>
      </c>
      <c r="AL82">
        <v>71.22</v>
      </c>
      <c r="AM82" s="4">
        <f t="shared" si="22"/>
        <v>1</v>
      </c>
      <c r="AN82" s="4">
        <f t="shared" si="23"/>
        <v>0</v>
      </c>
      <c r="AO82" s="4">
        <f t="shared" si="24"/>
        <v>0</v>
      </c>
    </row>
    <row r="83" spans="2:41" x14ac:dyDescent="0.25">
      <c r="B83" t="s">
        <v>283</v>
      </c>
      <c r="C83" s="1" t="s">
        <v>340</v>
      </c>
      <c r="D83" t="s">
        <v>76</v>
      </c>
      <c r="E83" t="s">
        <v>80</v>
      </c>
      <c r="F83">
        <v>25</v>
      </c>
      <c r="G83">
        <v>189.3</v>
      </c>
      <c r="H83">
        <v>76.17</v>
      </c>
      <c r="I83">
        <f t="shared" si="18"/>
        <v>2.4852304056715244</v>
      </c>
      <c r="J83">
        <v>23</v>
      </c>
      <c r="K83">
        <v>69.650000000000006</v>
      </c>
      <c r="L83">
        <v>71.22</v>
      </c>
      <c r="M83" s="4">
        <f t="shared" si="19"/>
        <v>1</v>
      </c>
      <c r="N83" s="4">
        <f t="shared" si="14"/>
        <v>0</v>
      </c>
      <c r="O83" s="4">
        <f t="shared" si="20"/>
        <v>0</v>
      </c>
      <c r="AB83" t="s">
        <v>283</v>
      </c>
      <c r="AC83" s="1" t="s">
        <v>340</v>
      </c>
      <c r="AD83" t="s">
        <v>76</v>
      </c>
      <c r="AE83" t="s">
        <v>78</v>
      </c>
      <c r="AF83">
        <v>24</v>
      </c>
      <c r="AG83">
        <v>190.59</v>
      </c>
      <c r="AH83">
        <v>73.7</v>
      </c>
      <c r="AI83">
        <f t="shared" si="21"/>
        <v>2.586024423337856</v>
      </c>
      <c r="AJ83">
        <v>22.5</v>
      </c>
      <c r="AK83">
        <v>48.13</v>
      </c>
      <c r="AL83">
        <v>69.97</v>
      </c>
      <c r="AM83" s="4">
        <f t="shared" si="22"/>
        <v>1</v>
      </c>
      <c r="AN83" s="4">
        <f t="shared" si="23"/>
        <v>0</v>
      </c>
      <c r="AO83" s="4">
        <f t="shared" si="24"/>
        <v>0</v>
      </c>
    </row>
    <row r="84" spans="2:41" x14ac:dyDescent="0.25">
      <c r="B84" t="s">
        <v>284</v>
      </c>
      <c r="C84" s="1" t="s">
        <v>340</v>
      </c>
      <c r="D84" t="s">
        <v>76</v>
      </c>
      <c r="E84" t="s">
        <v>80</v>
      </c>
      <c r="F84">
        <v>24</v>
      </c>
      <c r="G84">
        <v>146.82</v>
      </c>
      <c r="H84">
        <v>73.7</v>
      </c>
      <c r="I84">
        <f t="shared" si="18"/>
        <v>1.9921302578018993</v>
      </c>
      <c r="J84">
        <v>23</v>
      </c>
      <c r="K84">
        <v>70.650000000000006</v>
      </c>
      <c r="L84">
        <v>71.22</v>
      </c>
      <c r="M84" s="4">
        <f t="shared" si="19"/>
        <v>1</v>
      </c>
      <c r="N84" s="4">
        <f t="shared" si="14"/>
        <v>0</v>
      </c>
      <c r="O84" s="4">
        <f t="shared" si="20"/>
        <v>0</v>
      </c>
      <c r="AB84" t="s">
        <v>284</v>
      </c>
      <c r="AC84" s="1" t="s">
        <v>340</v>
      </c>
      <c r="AD84" t="s">
        <v>76</v>
      </c>
      <c r="AE84" t="s">
        <v>78</v>
      </c>
      <c r="AF84">
        <v>24</v>
      </c>
      <c r="AG84">
        <v>158.96</v>
      </c>
      <c r="AH84">
        <v>73.7</v>
      </c>
      <c r="AI84">
        <f t="shared" si="21"/>
        <v>2.1568521031207597</v>
      </c>
      <c r="AJ84">
        <v>26.5</v>
      </c>
      <c r="AK84">
        <v>85.42</v>
      </c>
      <c r="AL84">
        <v>79.86</v>
      </c>
      <c r="AM84" s="4">
        <f t="shared" si="22"/>
        <v>1</v>
      </c>
      <c r="AN84" s="4">
        <f t="shared" si="23"/>
        <v>0</v>
      </c>
      <c r="AO84" s="4">
        <f t="shared" si="24"/>
        <v>0</v>
      </c>
    </row>
    <row r="85" spans="2:41" x14ac:dyDescent="0.25">
      <c r="B85" t="s">
        <v>286</v>
      </c>
      <c r="C85" s="1" t="s">
        <v>340</v>
      </c>
      <c r="D85" t="s">
        <v>76</v>
      </c>
      <c r="E85" t="s">
        <v>80</v>
      </c>
      <c r="F85">
        <v>24</v>
      </c>
      <c r="G85">
        <v>153.15</v>
      </c>
      <c r="H85">
        <v>73.7</v>
      </c>
      <c r="I85">
        <f t="shared" si="18"/>
        <v>2.0780189959294435</v>
      </c>
      <c r="J85">
        <v>22.5</v>
      </c>
      <c r="K85">
        <v>49.17</v>
      </c>
      <c r="L85">
        <v>69.97</v>
      </c>
      <c r="M85" s="4">
        <f t="shared" si="19"/>
        <v>1</v>
      </c>
      <c r="N85" s="4">
        <f t="shared" si="14"/>
        <v>0</v>
      </c>
      <c r="O85" s="4">
        <f t="shared" si="20"/>
        <v>0</v>
      </c>
      <c r="AB85" t="s">
        <v>286</v>
      </c>
      <c r="AC85" s="1" t="s">
        <v>340</v>
      </c>
      <c r="AD85" t="s">
        <v>76</v>
      </c>
      <c r="AE85" t="s">
        <v>78</v>
      </c>
      <c r="AF85">
        <v>24</v>
      </c>
      <c r="AG85">
        <v>164.61</v>
      </c>
      <c r="AH85">
        <v>73.7</v>
      </c>
      <c r="AI85">
        <f t="shared" si="21"/>
        <v>2.2335142469470828</v>
      </c>
      <c r="AJ85">
        <v>23</v>
      </c>
      <c r="AK85">
        <v>64.709999999999994</v>
      </c>
      <c r="AL85">
        <v>71.22</v>
      </c>
      <c r="AM85" s="4">
        <f t="shared" si="22"/>
        <v>1</v>
      </c>
      <c r="AN85" s="4">
        <f t="shared" si="23"/>
        <v>0</v>
      </c>
      <c r="AO85" s="4">
        <f t="shared" si="24"/>
        <v>0</v>
      </c>
    </row>
    <row r="86" spans="2:41" x14ac:dyDescent="0.25">
      <c r="B86" t="s">
        <v>287</v>
      </c>
      <c r="C86" s="1" t="s">
        <v>340</v>
      </c>
      <c r="D86" t="s">
        <v>76</v>
      </c>
      <c r="E86" t="s">
        <v>80</v>
      </c>
      <c r="F86">
        <v>24.5</v>
      </c>
      <c r="G86">
        <v>178.28</v>
      </c>
      <c r="H86">
        <v>74.930000000000007</v>
      </c>
      <c r="I86">
        <f t="shared" si="18"/>
        <v>2.3792873348458561</v>
      </c>
      <c r="J86">
        <v>23</v>
      </c>
      <c r="K86">
        <v>53.01</v>
      </c>
      <c r="L86">
        <v>71.22</v>
      </c>
      <c r="M86" s="4">
        <f t="shared" si="19"/>
        <v>1</v>
      </c>
      <c r="N86" s="4">
        <f t="shared" si="14"/>
        <v>0</v>
      </c>
      <c r="O86" s="4">
        <f t="shared" si="20"/>
        <v>0</v>
      </c>
      <c r="AB86" t="s">
        <v>287</v>
      </c>
      <c r="AC86" s="1" t="s">
        <v>340</v>
      </c>
      <c r="AD86" t="s">
        <v>76</v>
      </c>
      <c r="AE86" t="s">
        <v>78</v>
      </c>
      <c r="AF86">
        <v>24</v>
      </c>
      <c r="AG86">
        <v>151.02000000000001</v>
      </c>
      <c r="AH86">
        <v>73.7</v>
      </c>
      <c r="AI86">
        <f t="shared" si="21"/>
        <v>2.0491180461329717</v>
      </c>
      <c r="AJ86">
        <v>22.5</v>
      </c>
      <c r="AK86">
        <v>57.38</v>
      </c>
      <c r="AL86">
        <v>69.97</v>
      </c>
      <c r="AM86" s="4">
        <f t="shared" si="22"/>
        <v>1</v>
      </c>
      <c r="AN86" s="4">
        <f t="shared" si="23"/>
        <v>0</v>
      </c>
      <c r="AO86" s="4">
        <f t="shared" si="24"/>
        <v>0</v>
      </c>
    </row>
    <row r="87" spans="2:41" x14ac:dyDescent="0.25">
      <c r="B87" t="s">
        <v>288</v>
      </c>
      <c r="C87" s="1" t="s">
        <v>340</v>
      </c>
      <c r="D87" t="s">
        <v>76</v>
      </c>
      <c r="E87" t="s">
        <v>80</v>
      </c>
      <c r="F87">
        <v>24.5</v>
      </c>
      <c r="G87">
        <v>157.41</v>
      </c>
      <c r="H87">
        <v>74.930000000000007</v>
      </c>
      <c r="I87">
        <f t="shared" si="18"/>
        <v>2.100760709995996</v>
      </c>
      <c r="J87">
        <v>23</v>
      </c>
      <c r="K87">
        <v>40.869999999999997</v>
      </c>
      <c r="L87">
        <v>71.22</v>
      </c>
      <c r="M87" s="4">
        <f t="shared" si="19"/>
        <v>1</v>
      </c>
      <c r="N87" s="4">
        <f t="shared" si="14"/>
        <v>0</v>
      </c>
      <c r="O87" s="4">
        <f t="shared" si="20"/>
        <v>0</v>
      </c>
      <c r="AB87" t="s">
        <v>288</v>
      </c>
      <c r="AC87" s="1" t="s">
        <v>340</v>
      </c>
      <c r="AD87" t="s">
        <v>76</v>
      </c>
      <c r="AE87" t="s">
        <v>78</v>
      </c>
      <c r="AF87">
        <v>24</v>
      </c>
      <c r="AG87">
        <v>138.37</v>
      </c>
      <c r="AH87">
        <v>73.7</v>
      </c>
      <c r="AI87">
        <f t="shared" si="21"/>
        <v>1.8774762550881954</v>
      </c>
      <c r="AJ87">
        <v>23</v>
      </c>
      <c r="AK87">
        <v>70.69</v>
      </c>
      <c r="AL87">
        <v>71.22</v>
      </c>
      <c r="AM87" s="4">
        <f t="shared" si="22"/>
        <v>1</v>
      </c>
      <c r="AN87" s="4">
        <f t="shared" si="23"/>
        <v>0</v>
      </c>
      <c r="AO87" s="4">
        <f t="shared" si="24"/>
        <v>0</v>
      </c>
    </row>
    <row r="88" spans="2:41" x14ac:dyDescent="0.25">
      <c r="B88" t="s">
        <v>290</v>
      </c>
      <c r="C88" s="1" t="s">
        <v>340</v>
      </c>
      <c r="D88" t="s">
        <v>76</v>
      </c>
      <c r="E88" t="s">
        <v>80</v>
      </c>
      <c r="F88">
        <v>24</v>
      </c>
      <c r="G88">
        <v>132</v>
      </c>
      <c r="H88">
        <v>73.7</v>
      </c>
      <c r="I88">
        <f t="shared" si="18"/>
        <v>1.7910447761194028</v>
      </c>
      <c r="J88">
        <v>22</v>
      </c>
      <c r="K88">
        <v>53.51</v>
      </c>
      <c r="L88">
        <v>68.72</v>
      </c>
      <c r="M88" s="4">
        <f t="shared" si="19"/>
        <v>1</v>
      </c>
      <c r="N88" s="4">
        <f t="shared" si="14"/>
        <v>0</v>
      </c>
      <c r="O88" s="4">
        <f t="shared" si="20"/>
        <v>0</v>
      </c>
      <c r="AB88" t="s">
        <v>290</v>
      </c>
      <c r="AC88" s="1" t="s">
        <v>340</v>
      </c>
      <c r="AD88" t="s">
        <v>76</v>
      </c>
      <c r="AE88" t="s">
        <v>78</v>
      </c>
      <c r="AF88">
        <v>24</v>
      </c>
      <c r="AG88">
        <v>138.34</v>
      </c>
      <c r="AH88">
        <v>73.7</v>
      </c>
      <c r="AI88">
        <f t="shared" si="21"/>
        <v>1.877069199457259</v>
      </c>
      <c r="AJ88">
        <v>22.5</v>
      </c>
      <c r="AK88">
        <v>62.83</v>
      </c>
      <c r="AL88">
        <v>69.97</v>
      </c>
      <c r="AM88" s="4">
        <f t="shared" si="22"/>
        <v>1</v>
      </c>
      <c r="AN88" s="4">
        <f t="shared" si="23"/>
        <v>0</v>
      </c>
      <c r="AO88" s="4">
        <f t="shared" si="24"/>
        <v>0</v>
      </c>
    </row>
    <row r="89" spans="2:41" x14ac:dyDescent="0.25">
      <c r="B89" t="s">
        <v>291</v>
      </c>
      <c r="C89" s="1" t="s">
        <v>340</v>
      </c>
      <c r="D89" t="s">
        <v>76</v>
      </c>
      <c r="E89" t="s">
        <v>80</v>
      </c>
      <c r="F89">
        <v>24</v>
      </c>
      <c r="G89">
        <v>180.64</v>
      </c>
      <c r="H89">
        <v>73.7</v>
      </c>
      <c r="I89">
        <f t="shared" si="18"/>
        <v>2.4510176390773402</v>
      </c>
      <c r="J89">
        <v>22</v>
      </c>
      <c r="K89">
        <v>43.33</v>
      </c>
      <c r="L89">
        <v>68.72</v>
      </c>
      <c r="M89" s="4">
        <f t="shared" si="19"/>
        <v>1</v>
      </c>
      <c r="N89" s="4">
        <f t="shared" si="14"/>
        <v>0</v>
      </c>
      <c r="O89" s="4">
        <f t="shared" si="20"/>
        <v>0</v>
      </c>
      <c r="AB89" t="s">
        <v>291</v>
      </c>
      <c r="AC89" s="1" t="s">
        <v>340</v>
      </c>
      <c r="AD89" t="s">
        <v>76</v>
      </c>
      <c r="AE89" t="s">
        <v>78</v>
      </c>
      <c r="AF89">
        <v>24</v>
      </c>
      <c r="AG89">
        <v>147.94</v>
      </c>
      <c r="AH89">
        <v>73.7</v>
      </c>
      <c r="AI89">
        <f t="shared" si="21"/>
        <v>2.007327001356852</v>
      </c>
      <c r="AJ89">
        <v>22.5</v>
      </c>
      <c r="AK89">
        <v>66.709999999999994</v>
      </c>
      <c r="AL89">
        <v>69.97</v>
      </c>
      <c r="AM89" s="4">
        <f t="shared" si="22"/>
        <v>1</v>
      </c>
      <c r="AN89" s="4">
        <f t="shared" si="23"/>
        <v>0</v>
      </c>
      <c r="AO89" s="4">
        <f t="shared" si="24"/>
        <v>0</v>
      </c>
    </row>
    <row r="90" spans="2:41" x14ac:dyDescent="0.25">
      <c r="B90" t="s">
        <v>308</v>
      </c>
      <c r="C90" s="1" t="s">
        <v>340</v>
      </c>
      <c r="D90" t="s">
        <v>76</v>
      </c>
      <c r="E90" t="s">
        <v>81</v>
      </c>
      <c r="F90">
        <v>24</v>
      </c>
      <c r="G90">
        <v>84.94</v>
      </c>
      <c r="H90">
        <v>73.7</v>
      </c>
      <c r="I90">
        <f t="shared" si="18"/>
        <v>1.1525101763907732</v>
      </c>
      <c r="J90">
        <v>26.5</v>
      </c>
      <c r="K90">
        <v>85.77</v>
      </c>
      <c r="L90">
        <v>79.86</v>
      </c>
      <c r="M90" s="4">
        <f t="shared" si="19"/>
        <v>0</v>
      </c>
      <c r="N90" s="4">
        <f t="shared" si="14"/>
        <v>1</v>
      </c>
      <c r="O90" s="4">
        <f t="shared" si="20"/>
        <v>0</v>
      </c>
      <c r="AB90" t="s">
        <v>308</v>
      </c>
      <c r="AC90" s="1" t="s">
        <v>340</v>
      </c>
      <c r="AD90" t="s">
        <v>76</v>
      </c>
      <c r="AE90" t="s">
        <v>79</v>
      </c>
      <c r="AF90">
        <v>24</v>
      </c>
      <c r="AG90">
        <v>137</v>
      </c>
      <c r="AH90">
        <v>73.7</v>
      </c>
      <c r="AI90">
        <f t="shared" si="21"/>
        <v>1.858887381275441</v>
      </c>
      <c r="AJ90">
        <v>22.5</v>
      </c>
      <c r="AK90">
        <v>59.37</v>
      </c>
      <c r="AL90">
        <v>69.97</v>
      </c>
      <c r="AM90" s="4">
        <f t="shared" si="22"/>
        <v>1</v>
      </c>
      <c r="AN90" s="4">
        <f t="shared" si="23"/>
        <v>0</v>
      </c>
      <c r="AO90" s="4">
        <f t="shared" si="24"/>
        <v>0</v>
      </c>
    </row>
    <row r="91" spans="2:41" x14ac:dyDescent="0.25">
      <c r="B91" t="s">
        <v>309</v>
      </c>
      <c r="C91" s="1" t="s">
        <v>340</v>
      </c>
      <c r="D91" t="s">
        <v>76</v>
      </c>
      <c r="E91" t="s">
        <v>81</v>
      </c>
      <c r="F91">
        <v>24</v>
      </c>
      <c r="G91">
        <v>120.47</v>
      </c>
      <c r="H91">
        <v>73.7</v>
      </c>
      <c r="I91">
        <f t="shared" si="18"/>
        <v>1.6345997286295793</v>
      </c>
      <c r="J91">
        <v>23</v>
      </c>
      <c r="K91">
        <v>52.53</v>
      </c>
      <c r="L91">
        <v>71.22</v>
      </c>
      <c r="M91" s="4">
        <f t="shared" si="19"/>
        <v>1</v>
      </c>
      <c r="N91" s="4">
        <f t="shared" si="14"/>
        <v>0</v>
      </c>
      <c r="O91" s="4">
        <f t="shared" si="20"/>
        <v>0</v>
      </c>
      <c r="AB91" t="s">
        <v>309</v>
      </c>
      <c r="AC91" s="1" t="s">
        <v>340</v>
      </c>
      <c r="AD91" t="s">
        <v>76</v>
      </c>
      <c r="AE91" t="s">
        <v>79</v>
      </c>
      <c r="AF91">
        <v>24</v>
      </c>
      <c r="AG91">
        <v>122.32</v>
      </c>
      <c r="AH91">
        <v>73.7</v>
      </c>
      <c r="AI91">
        <f t="shared" si="21"/>
        <v>1.6597014925373132</v>
      </c>
      <c r="AJ91">
        <v>22</v>
      </c>
      <c r="AK91">
        <v>60.49</v>
      </c>
      <c r="AL91">
        <v>68.72</v>
      </c>
      <c r="AM91" s="4">
        <f t="shared" si="22"/>
        <v>1</v>
      </c>
      <c r="AN91" s="4">
        <f t="shared" si="23"/>
        <v>0</v>
      </c>
      <c r="AO91" s="4">
        <f t="shared" si="24"/>
        <v>0</v>
      </c>
    </row>
    <row r="92" spans="2:41" x14ac:dyDescent="0.25">
      <c r="B92" t="s">
        <v>311</v>
      </c>
      <c r="C92" s="1" t="s">
        <v>340</v>
      </c>
      <c r="D92" t="s">
        <v>76</v>
      </c>
      <c r="E92" t="s">
        <v>81</v>
      </c>
      <c r="F92">
        <v>24.5</v>
      </c>
      <c r="G92">
        <v>146.65</v>
      </c>
      <c r="H92">
        <v>74.930000000000007</v>
      </c>
      <c r="I92">
        <f t="shared" si="18"/>
        <v>1.9571600160149472</v>
      </c>
      <c r="J92">
        <v>22.5</v>
      </c>
      <c r="K92">
        <v>57.02</v>
      </c>
      <c r="L92">
        <v>69.97</v>
      </c>
      <c r="M92" s="4">
        <f t="shared" si="19"/>
        <v>1</v>
      </c>
      <c r="N92" s="4">
        <f t="shared" si="14"/>
        <v>0</v>
      </c>
      <c r="O92" s="4">
        <f t="shared" si="20"/>
        <v>0</v>
      </c>
      <c r="AB92" t="s">
        <v>311</v>
      </c>
      <c r="AC92" s="1" t="s">
        <v>340</v>
      </c>
      <c r="AD92" t="s">
        <v>76</v>
      </c>
      <c r="AE92" t="s">
        <v>79</v>
      </c>
      <c r="AF92">
        <v>24</v>
      </c>
      <c r="AG92">
        <v>151.26</v>
      </c>
      <c r="AH92">
        <v>73.7</v>
      </c>
      <c r="AI92">
        <f t="shared" si="21"/>
        <v>2.0523744911804611</v>
      </c>
      <c r="AJ92">
        <v>22</v>
      </c>
      <c r="AK92">
        <v>56.96</v>
      </c>
      <c r="AL92">
        <v>68.72</v>
      </c>
      <c r="AM92" s="4">
        <f t="shared" si="22"/>
        <v>1</v>
      </c>
      <c r="AN92" s="4">
        <f t="shared" si="23"/>
        <v>0</v>
      </c>
      <c r="AO92" s="4">
        <f t="shared" si="24"/>
        <v>0</v>
      </c>
    </row>
    <row r="93" spans="2:41" x14ac:dyDescent="0.25">
      <c r="B93" t="s">
        <v>312</v>
      </c>
      <c r="C93" s="1" t="s">
        <v>340</v>
      </c>
      <c r="D93" t="s">
        <v>76</v>
      </c>
      <c r="E93" t="s">
        <v>81</v>
      </c>
      <c r="F93">
        <v>24</v>
      </c>
      <c r="G93">
        <v>116.73</v>
      </c>
      <c r="H93">
        <v>73.7</v>
      </c>
      <c r="I93">
        <f t="shared" si="18"/>
        <v>1.5838534599728629</v>
      </c>
      <c r="J93">
        <v>23</v>
      </c>
      <c r="K93">
        <v>70.959999999999994</v>
      </c>
      <c r="L93">
        <v>71.22</v>
      </c>
      <c r="M93" s="4">
        <f t="shared" si="19"/>
        <v>1</v>
      </c>
      <c r="N93" s="4">
        <f t="shared" si="14"/>
        <v>0</v>
      </c>
      <c r="O93" s="4">
        <f t="shared" si="20"/>
        <v>0</v>
      </c>
      <c r="AB93" t="s">
        <v>312</v>
      </c>
      <c r="AC93" s="1" t="s">
        <v>340</v>
      </c>
      <c r="AD93" t="s">
        <v>76</v>
      </c>
      <c r="AE93" t="s">
        <v>79</v>
      </c>
      <c r="AF93">
        <v>24</v>
      </c>
      <c r="AG93">
        <v>177.63</v>
      </c>
      <c r="AH93">
        <v>73.7</v>
      </c>
      <c r="AI93">
        <f t="shared" si="21"/>
        <v>2.4101763907734055</v>
      </c>
      <c r="AJ93">
        <v>22</v>
      </c>
      <c r="AK93">
        <v>66.67</v>
      </c>
      <c r="AL93">
        <v>68.72</v>
      </c>
      <c r="AM93" s="4">
        <f t="shared" si="22"/>
        <v>1</v>
      </c>
      <c r="AN93" s="4">
        <f t="shared" si="23"/>
        <v>0</v>
      </c>
      <c r="AO93" s="4">
        <f t="shared" si="24"/>
        <v>0</v>
      </c>
    </row>
    <row r="94" spans="2:41" x14ac:dyDescent="0.25">
      <c r="B94" t="s">
        <v>313</v>
      </c>
      <c r="C94" s="1" t="s">
        <v>340</v>
      </c>
      <c r="D94" t="s">
        <v>76</v>
      </c>
      <c r="E94" t="s">
        <v>81</v>
      </c>
      <c r="F94">
        <v>24</v>
      </c>
      <c r="G94">
        <v>155.83000000000001</v>
      </c>
      <c r="H94">
        <v>73.7</v>
      </c>
      <c r="I94">
        <f t="shared" si="18"/>
        <v>2.1143826322930801</v>
      </c>
      <c r="J94">
        <v>22</v>
      </c>
      <c r="K94">
        <v>44.41</v>
      </c>
      <c r="L94">
        <v>68.72</v>
      </c>
      <c r="M94" s="4">
        <f t="shared" si="19"/>
        <v>1</v>
      </c>
      <c r="N94" s="4">
        <f t="shared" si="14"/>
        <v>0</v>
      </c>
      <c r="O94" s="4">
        <f t="shared" si="20"/>
        <v>0</v>
      </c>
      <c r="AB94" t="s">
        <v>313</v>
      </c>
      <c r="AC94" s="1" t="s">
        <v>340</v>
      </c>
      <c r="AD94" t="s">
        <v>76</v>
      </c>
      <c r="AE94" t="s">
        <v>79</v>
      </c>
      <c r="AF94">
        <v>24</v>
      </c>
      <c r="AG94">
        <v>145.87</v>
      </c>
      <c r="AH94">
        <v>73.7</v>
      </c>
      <c r="AI94">
        <f t="shared" si="21"/>
        <v>1.9792401628222525</v>
      </c>
      <c r="AJ94">
        <v>22.5</v>
      </c>
      <c r="AK94">
        <v>58.65</v>
      </c>
      <c r="AL94">
        <v>69.97</v>
      </c>
      <c r="AM94" s="4">
        <f t="shared" si="22"/>
        <v>1</v>
      </c>
      <c r="AN94" s="4">
        <f t="shared" si="23"/>
        <v>0</v>
      </c>
      <c r="AO94" s="4">
        <f t="shared" si="24"/>
        <v>0</v>
      </c>
    </row>
    <row r="95" spans="2:41" x14ac:dyDescent="0.25">
      <c r="B95" t="s">
        <v>314</v>
      </c>
      <c r="C95" s="1" t="s">
        <v>340</v>
      </c>
      <c r="D95" t="s">
        <v>76</v>
      </c>
      <c r="E95" t="s">
        <v>81</v>
      </c>
      <c r="F95">
        <v>25</v>
      </c>
      <c r="G95">
        <v>134.56</v>
      </c>
      <c r="H95">
        <v>76.17</v>
      </c>
      <c r="I95">
        <f t="shared" si="18"/>
        <v>1.7665747669686227</v>
      </c>
      <c r="J95">
        <v>23.5</v>
      </c>
      <c r="K95">
        <v>63.77</v>
      </c>
      <c r="L95">
        <v>72.459999999999994</v>
      </c>
      <c r="M95" s="4">
        <f t="shared" si="19"/>
        <v>1</v>
      </c>
      <c r="N95" s="4">
        <f t="shared" si="14"/>
        <v>0</v>
      </c>
      <c r="O95" s="4">
        <f t="shared" si="20"/>
        <v>0</v>
      </c>
      <c r="AB95" t="s">
        <v>314</v>
      </c>
      <c r="AC95" s="1" t="s">
        <v>340</v>
      </c>
      <c r="AD95" t="s">
        <v>76</v>
      </c>
      <c r="AE95" t="s">
        <v>79</v>
      </c>
      <c r="AF95">
        <v>24</v>
      </c>
      <c r="AG95">
        <v>138.44</v>
      </c>
      <c r="AH95">
        <v>73.7</v>
      </c>
      <c r="AI95">
        <f t="shared" si="21"/>
        <v>1.8784260515603799</v>
      </c>
      <c r="AJ95">
        <v>22.5</v>
      </c>
      <c r="AK95">
        <v>57.16</v>
      </c>
      <c r="AL95">
        <v>69.97</v>
      </c>
      <c r="AM95" s="4">
        <f t="shared" si="22"/>
        <v>1</v>
      </c>
      <c r="AN95" s="4">
        <f t="shared" si="23"/>
        <v>0</v>
      </c>
      <c r="AO95" s="4">
        <f t="shared" si="24"/>
        <v>0</v>
      </c>
    </row>
    <row r="96" spans="2:41" x14ac:dyDescent="0.25">
      <c r="B96" t="s">
        <v>315</v>
      </c>
      <c r="C96" s="1" t="s">
        <v>340</v>
      </c>
      <c r="D96" t="s">
        <v>76</v>
      </c>
      <c r="E96" t="s">
        <v>81</v>
      </c>
      <c r="F96">
        <v>25</v>
      </c>
      <c r="G96">
        <v>158.94999999999999</v>
      </c>
      <c r="H96">
        <v>76.17</v>
      </c>
      <c r="I96">
        <f t="shared" si="18"/>
        <v>2.0867795720099775</v>
      </c>
      <c r="J96">
        <v>22</v>
      </c>
      <c r="K96">
        <v>54.83</v>
      </c>
      <c r="L96">
        <v>68.72</v>
      </c>
      <c r="M96" s="4">
        <f t="shared" si="19"/>
        <v>1</v>
      </c>
      <c r="N96" s="4">
        <f t="shared" si="14"/>
        <v>0</v>
      </c>
      <c r="O96" s="4">
        <f t="shared" si="20"/>
        <v>0</v>
      </c>
      <c r="AB96" t="s">
        <v>315</v>
      </c>
      <c r="AC96" s="1" t="s">
        <v>340</v>
      </c>
      <c r="AD96" t="s">
        <v>76</v>
      </c>
      <c r="AE96" t="s">
        <v>79</v>
      </c>
      <c r="AF96">
        <v>24</v>
      </c>
      <c r="AG96">
        <v>151.84</v>
      </c>
      <c r="AH96">
        <v>73.7</v>
      </c>
      <c r="AI96">
        <f t="shared" si="21"/>
        <v>2.0602442333785618</v>
      </c>
      <c r="AJ96">
        <v>22</v>
      </c>
      <c r="AK96">
        <v>63.56</v>
      </c>
      <c r="AL96">
        <v>68.72</v>
      </c>
      <c r="AM96" s="4">
        <f t="shared" si="22"/>
        <v>1</v>
      </c>
      <c r="AN96" s="4">
        <f t="shared" si="23"/>
        <v>0</v>
      </c>
      <c r="AO96" s="4">
        <f t="shared" si="24"/>
        <v>0</v>
      </c>
    </row>
    <row r="97" spans="2:41" x14ac:dyDescent="0.25">
      <c r="B97" t="s">
        <v>316</v>
      </c>
      <c r="C97" s="1" t="s">
        <v>340</v>
      </c>
      <c r="D97" t="s">
        <v>76</v>
      </c>
      <c r="E97" t="s">
        <v>81</v>
      </c>
      <c r="F97">
        <v>24</v>
      </c>
      <c r="G97">
        <v>149.35</v>
      </c>
      <c r="H97">
        <v>73.7</v>
      </c>
      <c r="I97">
        <f t="shared" si="18"/>
        <v>2.0264586160108546</v>
      </c>
      <c r="J97">
        <v>21.5</v>
      </c>
      <c r="K97">
        <v>59.79</v>
      </c>
      <c r="L97">
        <v>67.47</v>
      </c>
      <c r="M97" s="4">
        <f t="shared" si="19"/>
        <v>1</v>
      </c>
      <c r="N97" s="4">
        <f t="shared" si="14"/>
        <v>0</v>
      </c>
      <c r="O97" s="4">
        <f t="shared" si="20"/>
        <v>0</v>
      </c>
      <c r="AB97" t="s">
        <v>316</v>
      </c>
      <c r="AC97" s="1" t="s">
        <v>340</v>
      </c>
      <c r="AD97" t="s">
        <v>76</v>
      </c>
      <c r="AE97" t="s">
        <v>79</v>
      </c>
      <c r="AF97">
        <v>24</v>
      </c>
      <c r="AG97">
        <v>181.97</v>
      </c>
      <c r="AH97">
        <v>73.7</v>
      </c>
      <c r="AI97">
        <f t="shared" si="21"/>
        <v>2.4690637720488464</v>
      </c>
      <c r="AJ97">
        <v>22</v>
      </c>
      <c r="AK97">
        <v>61.92</v>
      </c>
      <c r="AL97">
        <v>68.72</v>
      </c>
      <c r="AM97" s="4">
        <f t="shared" si="22"/>
        <v>1</v>
      </c>
      <c r="AN97" s="4">
        <f t="shared" si="23"/>
        <v>0</v>
      </c>
      <c r="AO97" s="4">
        <f t="shared" si="24"/>
        <v>0</v>
      </c>
    </row>
    <row r="98" spans="2:41" x14ac:dyDescent="0.25">
      <c r="B98" t="s">
        <v>317</v>
      </c>
      <c r="C98" s="1" t="s">
        <v>340</v>
      </c>
      <c r="D98" t="s">
        <v>76</v>
      </c>
      <c r="E98" t="s">
        <v>81</v>
      </c>
      <c r="F98">
        <v>27.5</v>
      </c>
      <c r="G98">
        <v>84.92</v>
      </c>
      <c r="H98">
        <v>82.3</v>
      </c>
      <c r="I98">
        <f t="shared" si="18"/>
        <v>1.0318347509113002</v>
      </c>
      <c r="J98">
        <v>26</v>
      </c>
      <c r="K98">
        <v>79.819999999999993</v>
      </c>
      <c r="L98">
        <v>78.63</v>
      </c>
      <c r="M98" s="4">
        <f t="shared" si="19"/>
        <v>0</v>
      </c>
      <c r="N98" s="4">
        <f t="shared" si="14"/>
        <v>1</v>
      </c>
      <c r="O98" s="4">
        <f t="shared" si="20"/>
        <v>0</v>
      </c>
      <c r="AB98" t="s">
        <v>317</v>
      </c>
      <c r="AC98" s="1" t="s">
        <v>340</v>
      </c>
      <c r="AD98" t="s">
        <v>76</v>
      </c>
      <c r="AE98" t="s">
        <v>79</v>
      </c>
      <c r="AF98">
        <v>23.5</v>
      </c>
      <c r="AG98">
        <v>79.650000000000006</v>
      </c>
      <c r="AH98">
        <v>72.459999999999994</v>
      </c>
      <c r="AI98">
        <f t="shared" si="21"/>
        <v>1.0992271598123105</v>
      </c>
      <c r="AJ98">
        <v>21.5</v>
      </c>
      <c r="AK98">
        <v>71.16</v>
      </c>
      <c r="AL98">
        <v>67.47</v>
      </c>
      <c r="AM98" s="4">
        <f t="shared" si="22"/>
        <v>0</v>
      </c>
      <c r="AN98" s="4">
        <f t="shared" si="23"/>
        <v>1</v>
      </c>
      <c r="AO98" s="4">
        <f t="shared" si="24"/>
        <v>0</v>
      </c>
    </row>
    <row r="99" spans="2:41" x14ac:dyDescent="0.25">
      <c r="B99" t="s">
        <v>318</v>
      </c>
      <c r="C99" s="1" t="s">
        <v>340</v>
      </c>
      <c r="D99" t="s">
        <v>76</v>
      </c>
      <c r="E99" t="s">
        <v>81</v>
      </c>
      <c r="F99">
        <v>24</v>
      </c>
      <c r="G99">
        <v>77.680000000000007</v>
      </c>
      <c r="H99">
        <v>73.7</v>
      </c>
      <c r="I99">
        <f t="shared" si="18"/>
        <v>1.0540027137042063</v>
      </c>
      <c r="J99">
        <v>22.5</v>
      </c>
      <c r="K99">
        <v>49.4</v>
      </c>
      <c r="L99">
        <v>69.97</v>
      </c>
      <c r="M99" s="4">
        <f t="shared" si="19"/>
        <v>0</v>
      </c>
      <c r="N99" s="4">
        <f t="shared" si="14"/>
        <v>1</v>
      </c>
      <c r="O99" s="4">
        <f t="shared" si="20"/>
        <v>0</v>
      </c>
      <c r="AB99" t="s">
        <v>318</v>
      </c>
      <c r="AC99" s="1" t="s">
        <v>340</v>
      </c>
      <c r="AD99" t="s">
        <v>76</v>
      </c>
      <c r="AE99" t="s">
        <v>79</v>
      </c>
      <c r="AF99">
        <v>24</v>
      </c>
      <c r="AG99">
        <v>147.72999999999999</v>
      </c>
      <c r="AH99">
        <v>73.7</v>
      </c>
      <c r="AI99">
        <f t="shared" si="21"/>
        <v>2.0044776119402985</v>
      </c>
      <c r="AJ99">
        <v>22</v>
      </c>
      <c r="AK99">
        <v>63.24</v>
      </c>
      <c r="AL99">
        <v>68.72</v>
      </c>
      <c r="AM99" s="4">
        <f t="shared" si="22"/>
        <v>1</v>
      </c>
      <c r="AN99" s="4">
        <f t="shared" si="23"/>
        <v>0</v>
      </c>
      <c r="AO99" s="4">
        <f t="shared" si="24"/>
        <v>0</v>
      </c>
    </row>
    <row r="100" spans="2:41" x14ac:dyDescent="0.25">
      <c r="B100" t="s">
        <v>319</v>
      </c>
      <c r="C100" s="1" t="s">
        <v>340</v>
      </c>
      <c r="D100" t="s">
        <v>76</v>
      </c>
      <c r="E100" t="s">
        <v>81</v>
      </c>
      <c r="F100">
        <v>25.5</v>
      </c>
      <c r="G100">
        <v>86.04</v>
      </c>
      <c r="H100">
        <v>77.400000000000006</v>
      </c>
      <c r="I100">
        <f t="shared" si="18"/>
        <v>1.1116279069767443</v>
      </c>
      <c r="J100">
        <v>24.5</v>
      </c>
      <c r="K100">
        <v>78.260000000000005</v>
      </c>
      <c r="L100">
        <v>74.930000000000007</v>
      </c>
      <c r="M100" s="4">
        <f t="shared" si="19"/>
        <v>0</v>
      </c>
      <c r="N100" s="4">
        <f t="shared" ref="N100:N163" si="25">IF((AND(I100&gt;1,I100&lt;1.5)),1,0)</f>
        <v>1</v>
      </c>
      <c r="O100" s="4">
        <f t="shared" si="20"/>
        <v>0</v>
      </c>
      <c r="AB100" t="s">
        <v>319</v>
      </c>
      <c r="AC100" s="1" t="s">
        <v>340</v>
      </c>
      <c r="AD100" t="s">
        <v>76</v>
      </c>
      <c r="AE100" t="s">
        <v>79</v>
      </c>
      <c r="AF100">
        <v>24</v>
      </c>
      <c r="AG100">
        <v>177.38</v>
      </c>
      <c r="AH100">
        <v>73.7</v>
      </c>
      <c r="AI100">
        <f t="shared" si="21"/>
        <v>2.4067842605156038</v>
      </c>
      <c r="AJ100">
        <v>21.5</v>
      </c>
      <c r="AK100">
        <v>50.67</v>
      </c>
      <c r="AL100">
        <v>67.47</v>
      </c>
      <c r="AM100" s="4">
        <f t="shared" si="22"/>
        <v>1</v>
      </c>
      <c r="AN100" s="4">
        <f t="shared" si="23"/>
        <v>0</v>
      </c>
      <c r="AO100" s="4">
        <f t="shared" si="24"/>
        <v>0</v>
      </c>
    </row>
    <row r="101" spans="2:41" x14ac:dyDescent="0.25">
      <c r="B101" t="s">
        <v>320</v>
      </c>
      <c r="C101" s="1" t="s">
        <v>340</v>
      </c>
      <c r="D101" t="s">
        <v>76</v>
      </c>
      <c r="E101" t="s">
        <v>81</v>
      </c>
      <c r="F101">
        <v>24.5</v>
      </c>
      <c r="G101">
        <v>154.38</v>
      </c>
      <c r="H101">
        <v>74.930000000000007</v>
      </c>
      <c r="I101">
        <f t="shared" si="18"/>
        <v>2.0603229681035629</v>
      </c>
      <c r="J101">
        <v>22.5</v>
      </c>
      <c r="K101">
        <v>53.01</v>
      </c>
      <c r="L101">
        <v>69.97</v>
      </c>
      <c r="M101" s="4">
        <f t="shared" si="19"/>
        <v>1</v>
      </c>
      <c r="N101" s="4">
        <f t="shared" si="25"/>
        <v>0</v>
      </c>
      <c r="O101" s="4">
        <f t="shared" si="20"/>
        <v>0</v>
      </c>
      <c r="AB101" t="s">
        <v>320</v>
      </c>
      <c r="AC101" s="1" t="s">
        <v>340</v>
      </c>
      <c r="AD101" t="s">
        <v>76</v>
      </c>
      <c r="AE101" t="s">
        <v>79</v>
      </c>
      <c r="AF101">
        <v>24</v>
      </c>
      <c r="AG101">
        <v>125.71</v>
      </c>
      <c r="AH101">
        <v>73.7</v>
      </c>
      <c r="AI101">
        <f t="shared" si="21"/>
        <v>1.7056987788331071</v>
      </c>
      <c r="AJ101">
        <v>23</v>
      </c>
      <c r="AK101">
        <v>57.33</v>
      </c>
      <c r="AL101">
        <v>71.22</v>
      </c>
      <c r="AM101" s="4">
        <f t="shared" si="22"/>
        <v>1</v>
      </c>
      <c r="AN101" s="4">
        <f t="shared" si="23"/>
        <v>0</v>
      </c>
      <c r="AO101" s="4">
        <f t="shared" si="24"/>
        <v>0</v>
      </c>
    </row>
    <row r="102" spans="2:41" x14ac:dyDescent="0.25">
      <c r="B102" t="s">
        <v>321</v>
      </c>
      <c r="C102" s="1" t="s">
        <v>340</v>
      </c>
      <c r="D102" t="s">
        <v>76</v>
      </c>
      <c r="E102" t="s">
        <v>81</v>
      </c>
      <c r="F102">
        <v>24.5</v>
      </c>
      <c r="G102">
        <v>104.49</v>
      </c>
      <c r="H102">
        <v>74.930000000000007</v>
      </c>
      <c r="I102">
        <f t="shared" si="18"/>
        <v>1.3945015347657812</v>
      </c>
      <c r="J102">
        <v>23</v>
      </c>
      <c r="K102">
        <v>61.15</v>
      </c>
      <c r="L102">
        <v>71.22</v>
      </c>
      <c r="M102" s="4">
        <f t="shared" si="19"/>
        <v>0</v>
      </c>
      <c r="N102" s="4">
        <f t="shared" si="25"/>
        <v>1</v>
      </c>
      <c r="O102" s="4">
        <f t="shared" si="20"/>
        <v>0</v>
      </c>
      <c r="AB102" t="s">
        <v>321</v>
      </c>
      <c r="AC102" s="1" t="s">
        <v>340</v>
      </c>
      <c r="AD102" t="s">
        <v>76</v>
      </c>
      <c r="AE102" t="s">
        <v>79</v>
      </c>
      <c r="AF102">
        <v>24</v>
      </c>
      <c r="AG102">
        <v>125.99</v>
      </c>
      <c r="AH102">
        <v>73.7</v>
      </c>
      <c r="AI102">
        <f t="shared" si="21"/>
        <v>1.7094979647218451</v>
      </c>
      <c r="AJ102">
        <v>22.5</v>
      </c>
      <c r="AK102">
        <v>63.21</v>
      </c>
      <c r="AL102">
        <v>69.97</v>
      </c>
      <c r="AM102" s="4">
        <f t="shared" si="22"/>
        <v>1</v>
      </c>
      <c r="AN102" s="4">
        <f t="shared" si="23"/>
        <v>0</v>
      </c>
      <c r="AO102" s="4">
        <f t="shared" si="24"/>
        <v>0</v>
      </c>
    </row>
    <row r="103" spans="2:41" x14ac:dyDescent="0.25">
      <c r="B103" t="s">
        <v>322</v>
      </c>
      <c r="C103" s="1" t="s">
        <v>340</v>
      </c>
      <c r="D103" t="s">
        <v>76</v>
      </c>
      <c r="E103" t="s">
        <v>81</v>
      </c>
      <c r="F103">
        <v>24</v>
      </c>
      <c r="G103">
        <v>186.09</v>
      </c>
      <c r="H103">
        <v>73.7</v>
      </c>
      <c r="I103">
        <f t="shared" si="18"/>
        <v>2.524966078697422</v>
      </c>
      <c r="J103">
        <v>22</v>
      </c>
      <c r="K103">
        <v>41.03</v>
      </c>
      <c r="L103">
        <v>68.72</v>
      </c>
      <c r="M103" s="4">
        <f t="shared" si="19"/>
        <v>1</v>
      </c>
      <c r="N103" s="4">
        <f t="shared" si="25"/>
        <v>0</v>
      </c>
      <c r="O103" s="4">
        <f t="shared" si="20"/>
        <v>0</v>
      </c>
      <c r="AB103" t="s">
        <v>322</v>
      </c>
      <c r="AC103" s="1" t="s">
        <v>340</v>
      </c>
      <c r="AD103" t="s">
        <v>76</v>
      </c>
      <c r="AE103" t="s">
        <v>79</v>
      </c>
      <c r="AF103">
        <v>24</v>
      </c>
      <c r="AG103">
        <v>151.78</v>
      </c>
      <c r="AH103">
        <v>73.7</v>
      </c>
      <c r="AI103">
        <f t="shared" si="21"/>
        <v>2.0594301221166891</v>
      </c>
      <c r="AJ103">
        <v>22.5</v>
      </c>
      <c r="AK103">
        <v>58.45</v>
      </c>
      <c r="AL103">
        <v>69.97</v>
      </c>
      <c r="AM103" s="4">
        <f t="shared" si="22"/>
        <v>1</v>
      </c>
      <c r="AN103" s="4">
        <f t="shared" si="23"/>
        <v>0</v>
      </c>
      <c r="AO103" s="4">
        <f t="shared" si="24"/>
        <v>0</v>
      </c>
    </row>
    <row r="104" spans="2:41" x14ac:dyDescent="0.25">
      <c r="B104" t="s">
        <v>323</v>
      </c>
      <c r="C104" s="1" t="s">
        <v>340</v>
      </c>
      <c r="D104" t="s">
        <v>76</v>
      </c>
      <c r="E104" t="s">
        <v>81</v>
      </c>
      <c r="F104">
        <v>24.5</v>
      </c>
      <c r="G104">
        <v>171.24</v>
      </c>
      <c r="H104">
        <v>74.930000000000007</v>
      </c>
      <c r="I104">
        <f t="shared" si="18"/>
        <v>2.2853329774456159</v>
      </c>
      <c r="J104">
        <v>22.5</v>
      </c>
      <c r="K104">
        <v>68.760000000000005</v>
      </c>
      <c r="L104">
        <v>69.97</v>
      </c>
      <c r="M104" s="4">
        <f t="shared" si="19"/>
        <v>1</v>
      </c>
      <c r="N104" s="4">
        <f t="shared" si="25"/>
        <v>0</v>
      </c>
      <c r="O104" s="4">
        <f t="shared" si="20"/>
        <v>0</v>
      </c>
      <c r="AB104" t="s">
        <v>323</v>
      </c>
      <c r="AC104" s="1" t="s">
        <v>340</v>
      </c>
      <c r="AD104" t="s">
        <v>76</v>
      </c>
      <c r="AE104" t="s">
        <v>79</v>
      </c>
      <c r="AF104">
        <v>24</v>
      </c>
      <c r="AG104">
        <v>177.4</v>
      </c>
      <c r="AH104">
        <v>73.7</v>
      </c>
      <c r="AI104">
        <f t="shared" si="21"/>
        <v>2.4070556309362279</v>
      </c>
      <c r="AJ104">
        <v>21.5</v>
      </c>
      <c r="AK104">
        <v>45.27</v>
      </c>
      <c r="AL104">
        <v>67.47</v>
      </c>
      <c r="AM104" s="4">
        <f t="shared" si="22"/>
        <v>1</v>
      </c>
      <c r="AN104" s="4">
        <f t="shared" si="23"/>
        <v>0</v>
      </c>
      <c r="AO104" s="4">
        <f t="shared" si="24"/>
        <v>0</v>
      </c>
    </row>
    <row r="105" spans="2:41" x14ac:dyDescent="0.25">
      <c r="B105" t="s">
        <v>211</v>
      </c>
      <c r="C105" s="1" t="s">
        <v>275</v>
      </c>
      <c r="D105" t="s">
        <v>76</v>
      </c>
      <c r="E105" t="s">
        <v>80</v>
      </c>
      <c r="F105">
        <v>23.5</v>
      </c>
      <c r="G105">
        <v>84.53</v>
      </c>
      <c r="H105">
        <v>72.459999999999994</v>
      </c>
      <c r="I105">
        <f t="shared" si="18"/>
        <v>1.166574661882418</v>
      </c>
      <c r="J105">
        <v>23</v>
      </c>
      <c r="K105">
        <v>69.290000000000006</v>
      </c>
      <c r="L105">
        <v>71.22</v>
      </c>
      <c r="M105" s="4">
        <f t="shared" si="19"/>
        <v>0</v>
      </c>
      <c r="N105" s="4">
        <f t="shared" si="25"/>
        <v>1</v>
      </c>
      <c r="O105" s="4">
        <f t="shared" si="20"/>
        <v>0</v>
      </c>
      <c r="AB105" t="s">
        <v>211</v>
      </c>
      <c r="AC105" s="1" t="s">
        <v>275</v>
      </c>
      <c r="AD105" t="s">
        <v>76</v>
      </c>
      <c r="AE105" t="s">
        <v>78</v>
      </c>
      <c r="AF105">
        <v>24</v>
      </c>
      <c r="AG105">
        <v>109.33</v>
      </c>
      <c r="AH105">
        <v>73.7</v>
      </c>
      <c r="AI105">
        <f t="shared" si="21"/>
        <v>1.4834464043419266</v>
      </c>
      <c r="AJ105">
        <v>23</v>
      </c>
      <c r="AK105">
        <v>50.51</v>
      </c>
      <c r="AL105">
        <v>71.22</v>
      </c>
      <c r="AM105" s="4">
        <f t="shared" si="22"/>
        <v>0</v>
      </c>
      <c r="AN105" s="4">
        <f t="shared" si="23"/>
        <v>1</v>
      </c>
      <c r="AO105" s="4">
        <f t="shared" si="24"/>
        <v>0</v>
      </c>
    </row>
    <row r="106" spans="2:41" x14ac:dyDescent="0.25">
      <c r="B106" t="s">
        <v>212</v>
      </c>
      <c r="C106" s="1" t="s">
        <v>275</v>
      </c>
      <c r="D106" t="s">
        <v>76</v>
      </c>
      <c r="E106" t="s">
        <v>80</v>
      </c>
      <c r="F106">
        <v>23</v>
      </c>
      <c r="G106">
        <v>148.79</v>
      </c>
      <c r="H106">
        <v>71.22</v>
      </c>
      <c r="I106">
        <f t="shared" si="18"/>
        <v>2.0891603482167929</v>
      </c>
      <c r="J106">
        <v>22</v>
      </c>
      <c r="K106">
        <v>61.12</v>
      </c>
      <c r="L106">
        <v>68.72</v>
      </c>
      <c r="M106" s="4">
        <f t="shared" si="19"/>
        <v>1</v>
      </c>
      <c r="N106" s="4">
        <f t="shared" si="25"/>
        <v>0</v>
      </c>
      <c r="O106" s="4">
        <f t="shared" si="20"/>
        <v>0</v>
      </c>
      <c r="AB106" t="s">
        <v>212</v>
      </c>
      <c r="AC106" s="1" t="s">
        <v>275</v>
      </c>
      <c r="AD106" t="s">
        <v>76</v>
      </c>
      <c r="AE106" t="s">
        <v>78</v>
      </c>
      <c r="AF106">
        <v>24</v>
      </c>
      <c r="AG106">
        <v>170.86</v>
      </c>
      <c r="AH106">
        <v>73.7</v>
      </c>
      <c r="AI106">
        <f t="shared" si="21"/>
        <v>2.3183175033921302</v>
      </c>
      <c r="AJ106">
        <v>22.5</v>
      </c>
      <c r="AK106">
        <v>60.32</v>
      </c>
      <c r="AL106">
        <v>69.97</v>
      </c>
      <c r="AM106" s="4">
        <f t="shared" si="22"/>
        <v>1</v>
      </c>
      <c r="AN106" s="4">
        <f t="shared" si="23"/>
        <v>0</v>
      </c>
      <c r="AO106" s="4">
        <f t="shared" si="24"/>
        <v>0</v>
      </c>
    </row>
    <row r="107" spans="2:41" x14ac:dyDescent="0.25">
      <c r="B107" t="s">
        <v>213</v>
      </c>
      <c r="C107" s="1" t="s">
        <v>275</v>
      </c>
      <c r="D107" t="s">
        <v>76</v>
      </c>
      <c r="E107" t="s">
        <v>80</v>
      </c>
      <c r="F107">
        <v>23.5</v>
      </c>
      <c r="G107">
        <v>89.94</v>
      </c>
      <c r="H107">
        <v>72.459999999999994</v>
      </c>
      <c r="I107">
        <f t="shared" si="18"/>
        <v>1.2412365443003037</v>
      </c>
      <c r="J107">
        <v>23</v>
      </c>
      <c r="K107">
        <v>58.33</v>
      </c>
      <c r="L107">
        <v>71.22</v>
      </c>
      <c r="M107" s="4">
        <f t="shared" si="19"/>
        <v>0</v>
      </c>
      <c r="N107" s="4">
        <f t="shared" si="25"/>
        <v>1</v>
      </c>
      <c r="O107" s="4">
        <f t="shared" si="20"/>
        <v>0</v>
      </c>
      <c r="AB107" t="s">
        <v>213</v>
      </c>
      <c r="AC107" s="1" t="s">
        <v>275</v>
      </c>
      <c r="AD107" t="s">
        <v>76</v>
      </c>
      <c r="AE107" t="s">
        <v>78</v>
      </c>
      <c r="AF107">
        <v>24</v>
      </c>
      <c r="AG107">
        <v>177.01</v>
      </c>
      <c r="AH107">
        <v>73.7</v>
      </c>
      <c r="AI107">
        <f t="shared" si="21"/>
        <v>2.4017639077340567</v>
      </c>
      <c r="AJ107">
        <v>23</v>
      </c>
      <c r="AK107">
        <v>58.01</v>
      </c>
      <c r="AL107">
        <v>71.22</v>
      </c>
      <c r="AM107" s="4">
        <f t="shared" si="22"/>
        <v>1</v>
      </c>
      <c r="AN107" s="4">
        <f t="shared" si="23"/>
        <v>0</v>
      </c>
      <c r="AO107" s="4">
        <f t="shared" si="24"/>
        <v>0</v>
      </c>
    </row>
    <row r="108" spans="2:41" x14ac:dyDescent="0.25">
      <c r="B108" t="s">
        <v>214</v>
      </c>
      <c r="C108" s="1" t="s">
        <v>275</v>
      </c>
      <c r="D108" t="s">
        <v>76</v>
      </c>
      <c r="E108" t="s">
        <v>80</v>
      </c>
      <c r="F108">
        <v>23</v>
      </c>
      <c r="G108">
        <v>89.54</v>
      </c>
      <c r="H108">
        <v>71.22</v>
      </c>
      <c r="I108">
        <f t="shared" si="18"/>
        <v>1.2572311148553779</v>
      </c>
      <c r="J108">
        <v>22</v>
      </c>
      <c r="K108">
        <v>52.88</v>
      </c>
      <c r="L108">
        <v>68.72</v>
      </c>
      <c r="M108" s="4">
        <f t="shared" si="19"/>
        <v>0</v>
      </c>
      <c r="N108" s="4">
        <f t="shared" si="25"/>
        <v>1</v>
      </c>
      <c r="O108" s="4">
        <f t="shared" si="20"/>
        <v>0</v>
      </c>
      <c r="AB108" t="s">
        <v>214</v>
      </c>
      <c r="AC108" s="1" t="s">
        <v>275</v>
      </c>
      <c r="AD108" t="s">
        <v>76</v>
      </c>
      <c r="AE108" t="s">
        <v>78</v>
      </c>
      <c r="AF108">
        <v>24</v>
      </c>
      <c r="AG108">
        <v>140.56</v>
      </c>
      <c r="AH108">
        <v>73.7</v>
      </c>
      <c r="AI108">
        <f t="shared" si="21"/>
        <v>1.9071913161465399</v>
      </c>
      <c r="AJ108">
        <v>23</v>
      </c>
      <c r="AK108">
        <v>71.040000000000006</v>
      </c>
      <c r="AL108">
        <v>71.22</v>
      </c>
      <c r="AM108" s="4">
        <f t="shared" si="22"/>
        <v>1</v>
      </c>
      <c r="AN108" s="4">
        <f t="shared" si="23"/>
        <v>0</v>
      </c>
      <c r="AO108" s="4">
        <f t="shared" si="24"/>
        <v>0</v>
      </c>
    </row>
    <row r="109" spans="2:41" x14ac:dyDescent="0.25">
      <c r="B109" t="s">
        <v>215</v>
      </c>
      <c r="C109" s="1" t="s">
        <v>275</v>
      </c>
      <c r="D109" t="s">
        <v>76</v>
      </c>
      <c r="E109" t="s">
        <v>80</v>
      </c>
      <c r="F109">
        <v>24.5</v>
      </c>
      <c r="G109">
        <v>75.98</v>
      </c>
      <c r="H109">
        <v>74.930000000000007</v>
      </c>
      <c r="I109">
        <f t="shared" si="18"/>
        <v>1.0140130788736152</v>
      </c>
      <c r="J109">
        <v>24</v>
      </c>
      <c r="K109">
        <v>73.42</v>
      </c>
      <c r="L109">
        <v>73.7</v>
      </c>
      <c r="M109" s="4">
        <f t="shared" si="19"/>
        <v>0</v>
      </c>
      <c r="N109" s="4">
        <f t="shared" si="25"/>
        <v>1</v>
      </c>
      <c r="O109" s="4">
        <f t="shared" si="20"/>
        <v>0</v>
      </c>
      <c r="AB109" t="s">
        <v>215</v>
      </c>
      <c r="AC109" s="1" t="s">
        <v>275</v>
      </c>
      <c r="AD109" t="s">
        <v>76</v>
      </c>
      <c r="AE109" t="s">
        <v>78</v>
      </c>
      <c r="AF109">
        <v>24</v>
      </c>
      <c r="AG109">
        <v>160.63</v>
      </c>
      <c r="AH109">
        <v>73.7</v>
      </c>
      <c r="AI109">
        <f t="shared" si="21"/>
        <v>2.1795115332428763</v>
      </c>
      <c r="AJ109">
        <v>22.5</v>
      </c>
      <c r="AK109">
        <v>43.06</v>
      </c>
      <c r="AL109">
        <v>69.97</v>
      </c>
      <c r="AM109" s="4">
        <f t="shared" si="22"/>
        <v>1</v>
      </c>
      <c r="AN109" s="4">
        <f t="shared" si="23"/>
        <v>0</v>
      </c>
      <c r="AO109" s="4">
        <f t="shared" si="24"/>
        <v>0</v>
      </c>
    </row>
    <row r="110" spans="2:41" x14ac:dyDescent="0.25">
      <c r="B110" t="s">
        <v>216</v>
      </c>
      <c r="C110" s="1" t="s">
        <v>275</v>
      </c>
      <c r="D110" t="s">
        <v>76</v>
      </c>
      <c r="E110" t="s">
        <v>80</v>
      </c>
      <c r="F110">
        <v>23.5</v>
      </c>
      <c r="G110">
        <v>157.88999999999999</v>
      </c>
      <c r="H110">
        <v>72.459999999999994</v>
      </c>
      <c r="I110">
        <f t="shared" si="18"/>
        <v>2.1789953077560034</v>
      </c>
      <c r="J110">
        <v>22</v>
      </c>
      <c r="K110">
        <v>64.12</v>
      </c>
      <c r="L110">
        <v>68.72</v>
      </c>
      <c r="M110" s="4">
        <f t="shared" si="19"/>
        <v>1</v>
      </c>
      <c r="N110" s="4">
        <f t="shared" si="25"/>
        <v>0</v>
      </c>
      <c r="O110" s="4">
        <f t="shared" si="20"/>
        <v>0</v>
      </c>
      <c r="AB110" t="s">
        <v>216</v>
      </c>
      <c r="AC110" s="1" t="s">
        <v>275</v>
      </c>
      <c r="AD110" t="s">
        <v>76</v>
      </c>
      <c r="AE110" t="s">
        <v>78</v>
      </c>
      <c r="AF110">
        <v>24</v>
      </c>
      <c r="AG110">
        <v>109.67</v>
      </c>
      <c r="AH110">
        <v>73.7</v>
      </c>
      <c r="AI110">
        <f t="shared" si="21"/>
        <v>1.4880597014925372</v>
      </c>
      <c r="AJ110">
        <v>23</v>
      </c>
      <c r="AK110">
        <v>58.54</v>
      </c>
      <c r="AL110">
        <v>71.22</v>
      </c>
      <c r="AM110" s="4">
        <f t="shared" si="22"/>
        <v>0</v>
      </c>
      <c r="AN110" s="4">
        <f t="shared" si="23"/>
        <v>1</v>
      </c>
      <c r="AO110" s="4">
        <f t="shared" si="24"/>
        <v>0</v>
      </c>
    </row>
    <row r="111" spans="2:41" x14ac:dyDescent="0.25">
      <c r="B111" t="s">
        <v>217</v>
      </c>
      <c r="C111" s="1" t="s">
        <v>275</v>
      </c>
      <c r="D111" t="s">
        <v>76</v>
      </c>
      <c r="E111" s="15" t="s">
        <v>80</v>
      </c>
      <c r="F111" s="15">
        <v>23</v>
      </c>
      <c r="G111" s="15">
        <v>70.25</v>
      </c>
      <c r="H111" s="15">
        <v>71.22</v>
      </c>
      <c r="I111" s="15">
        <f t="shared" si="18"/>
        <v>0.98638023027239541</v>
      </c>
      <c r="J111" s="15">
        <v>22.5</v>
      </c>
      <c r="K111" s="15">
        <v>48.51</v>
      </c>
      <c r="L111" s="15">
        <v>69.97</v>
      </c>
      <c r="M111" s="15">
        <f t="shared" si="19"/>
        <v>0</v>
      </c>
      <c r="N111" s="15">
        <f t="shared" si="25"/>
        <v>0</v>
      </c>
      <c r="O111" s="15">
        <f t="shared" si="20"/>
        <v>1</v>
      </c>
      <c r="AB111" t="s">
        <v>217</v>
      </c>
      <c r="AC111" s="1" t="s">
        <v>275</v>
      </c>
      <c r="AD111" t="s">
        <v>76</v>
      </c>
      <c r="AE111" t="s">
        <v>78</v>
      </c>
      <c r="AF111">
        <v>24</v>
      </c>
      <c r="AG111">
        <v>124.27</v>
      </c>
      <c r="AH111">
        <v>73.7</v>
      </c>
      <c r="AI111">
        <f t="shared" si="21"/>
        <v>1.6861601085481681</v>
      </c>
      <c r="AJ111">
        <v>23.5</v>
      </c>
      <c r="AK111">
        <v>64.72</v>
      </c>
      <c r="AL111">
        <v>72.459999999999994</v>
      </c>
      <c r="AM111" s="4">
        <f t="shared" si="22"/>
        <v>1</v>
      </c>
      <c r="AN111" s="4">
        <f t="shared" si="23"/>
        <v>0</v>
      </c>
      <c r="AO111" s="4">
        <f t="shared" si="24"/>
        <v>0</v>
      </c>
    </row>
    <row r="112" spans="2:41" x14ac:dyDescent="0.25">
      <c r="B112" t="s">
        <v>219</v>
      </c>
      <c r="C112" s="1" t="s">
        <v>275</v>
      </c>
      <c r="D112" t="s">
        <v>76</v>
      </c>
      <c r="E112" t="s">
        <v>80</v>
      </c>
      <c r="F112">
        <v>23.5</v>
      </c>
      <c r="G112">
        <v>78.42</v>
      </c>
      <c r="H112">
        <v>72.459999999999994</v>
      </c>
      <c r="I112">
        <f t="shared" si="18"/>
        <v>1.0822522771184102</v>
      </c>
      <c r="J112">
        <v>23</v>
      </c>
      <c r="K112">
        <v>60.25</v>
      </c>
      <c r="L112">
        <v>71.22</v>
      </c>
      <c r="M112" s="4">
        <f t="shared" si="19"/>
        <v>0</v>
      </c>
      <c r="N112" s="4">
        <f t="shared" si="25"/>
        <v>1</v>
      </c>
      <c r="O112" s="4">
        <f t="shared" si="20"/>
        <v>0</v>
      </c>
      <c r="AB112" t="s">
        <v>219</v>
      </c>
      <c r="AC112" s="1" t="s">
        <v>275</v>
      </c>
      <c r="AD112" t="s">
        <v>76</v>
      </c>
      <c r="AE112" t="s">
        <v>78</v>
      </c>
      <c r="AF112">
        <v>24</v>
      </c>
      <c r="AG112">
        <v>160.19</v>
      </c>
      <c r="AH112">
        <v>73.7</v>
      </c>
      <c r="AI112">
        <f t="shared" si="21"/>
        <v>2.1735413839891451</v>
      </c>
      <c r="AJ112">
        <v>23</v>
      </c>
      <c r="AK112">
        <v>57.09</v>
      </c>
      <c r="AL112">
        <v>71.22</v>
      </c>
      <c r="AM112" s="4">
        <f t="shared" si="22"/>
        <v>1</v>
      </c>
      <c r="AN112" s="4">
        <f t="shared" si="23"/>
        <v>0</v>
      </c>
      <c r="AO112" s="4">
        <f t="shared" si="24"/>
        <v>0</v>
      </c>
    </row>
    <row r="113" spans="2:41" x14ac:dyDescent="0.25">
      <c r="B113" t="s">
        <v>220</v>
      </c>
      <c r="C113" s="1" t="s">
        <v>275</v>
      </c>
      <c r="D113" t="s">
        <v>76</v>
      </c>
      <c r="E113" t="s">
        <v>80</v>
      </c>
      <c r="F113">
        <v>23</v>
      </c>
      <c r="G113">
        <v>91.45</v>
      </c>
      <c r="H113">
        <v>71.22</v>
      </c>
      <c r="I113">
        <f t="shared" si="18"/>
        <v>1.2840494243190115</v>
      </c>
      <c r="J113">
        <v>22.5</v>
      </c>
      <c r="K113">
        <v>66.58</v>
      </c>
      <c r="L113">
        <v>69.97</v>
      </c>
      <c r="M113" s="4">
        <f t="shared" si="19"/>
        <v>0</v>
      </c>
      <c r="N113" s="4">
        <f t="shared" si="25"/>
        <v>1</v>
      </c>
      <c r="O113" s="4">
        <f t="shared" si="20"/>
        <v>0</v>
      </c>
      <c r="AB113" t="s">
        <v>220</v>
      </c>
      <c r="AC113" s="1" t="s">
        <v>275</v>
      </c>
      <c r="AD113" t="s">
        <v>76</v>
      </c>
      <c r="AE113" t="s">
        <v>78</v>
      </c>
      <c r="AF113">
        <v>24</v>
      </c>
      <c r="AG113">
        <v>110.23</v>
      </c>
      <c r="AH113">
        <v>73.7</v>
      </c>
      <c r="AI113">
        <f t="shared" si="21"/>
        <v>1.4956580732700135</v>
      </c>
      <c r="AJ113">
        <v>23</v>
      </c>
      <c r="AK113">
        <v>56.62</v>
      </c>
      <c r="AL113">
        <v>71.22</v>
      </c>
      <c r="AM113" s="4">
        <f t="shared" si="22"/>
        <v>0</v>
      </c>
      <c r="AN113" s="4">
        <f t="shared" si="23"/>
        <v>1</v>
      </c>
      <c r="AO113" s="4">
        <f t="shared" si="24"/>
        <v>0</v>
      </c>
    </row>
    <row r="114" spans="2:41" x14ac:dyDescent="0.25">
      <c r="B114" t="s">
        <v>222</v>
      </c>
      <c r="C114" s="1" t="s">
        <v>275</v>
      </c>
      <c r="D114" t="s">
        <v>76</v>
      </c>
      <c r="E114" t="s">
        <v>80</v>
      </c>
      <c r="F114">
        <v>24.5</v>
      </c>
      <c r="G114">
        <v>85.03</v>
      </c>
      <c r="H114">
        <v>74.930000000000007</v>
      </c>
      <c r="I114">
        <f t="shared" si="18"/>
        <v>1.1347924729747765</v>
      </c>
      <c r="J114">
        <v>23</v>
      </c>
      <c r="K114">
        <v>64.75</v>
      </c>
      <c r="L114">
        <v>71.22</v>
      </c>
      <c r="M114" s="4">
        <f t="shared" si="19"/>
        <v>0</v>
      </c>
      <c r="N114" s="4">
        <f t="shared" si="25"/>
        <v>1</v>
      </c>
      <c r="O114" s="4">
        <f t="shared" si="20"/>
        <v>0</v>
      </c>
      <c r="AB114" t="s">
        <v>222</v>
      </c>
      <c r="AC114" s="1" t="s">
        <v>275</v>
      </c>
      <c r="AD114" t="s">
        <v>76</v>
      </c>
      <c r="AE114" t="s">
        <v>78</v>
      </c>
      <c r="AF114">
        <v>24</v>
      </c>
      <c r="AG114">
        <v>110.32</v>
      </c>
      <c r="AH114">
        <v>73.7</v>
      </c>
      <c r="AI114">
        <f t="shared" si="21"/>
        <v>1.4968792401628221</v>
      </c>
      <c r="AJ114">
        <v>22.5</v>
      </c>
      <c r="AK114">
        <v>65.06</v>
      </c>
      <c r="AL114">
        <v>69.97</v>
      </c>
      <c r="AM114" s="4">
        <f t="shared" si="22"/>
        <v>0</v>
      </c>
      <c r="AN114" s="4">
        <f t="shared" si="23"/>
        <v>1</v>
      </c>
      <c r="AO114" s="4">
        <f t="shared" si="24"/>
        <v>0</v>
      </c>
    </row>
    <row r="115" spans="2:41" x14ac:dyDescent="0.25">
      <c r="B115" t="s">
        <v>223</v>
      </c>
      <c r="C115" s="1" t="s">
        <v>275</v>
      </c>
      <c r="D115" t="s">
        <v>76</v>
      </c>
      <c r="E115" t="s">
        <v>80</v>
      </c>
      <c r="F115">
        <v>23.5</v>
      </c>
      <c r="G115">
        <v>80.959999999999994</v>
      </c>
      <c r="H115">
        <v>72.459999999999994</v>
      </c>
      <c r="I115">
        <f t="shared" si="18"/>
        <v>1.1173060999171958</v>
      </c>
      <c r="J115">
        <v>22.5</v>
      </c>
      <c r="K115">
        <v>48.06</v>
      </c>
      <c r="L115">
        <v>69.97</v>
      </c>
      <c r="M115" s="4">
        <f t="shared" si="19"/>
        <v>0</v>
      </c>
      <c r="N115" s="4">
        <f t="shared" si="25"/>
        <v>1</v>
      </c>
      <c r="O115" s="4">
        <f t="shared" si="20"/>
        <v>0</v>
      </c>
      <c r="AB115" t="s">
        <v>223</v>
      </c>
      <c r="AC115" s="1" t="s">
        <v>275</v>
      </c>
      <c r="AD115" t="s">
        <v>76</v>
      </c>
      <c r="AE115" t="s">
        <v>78</v>
      </c>
      <c r="AF115">
        <v>24</v>
      </c>
      <c r="AG115">
        <v>131.30000000000001</v>
      </c>
      <c r="AH115">
        <v>73.7</v>
      </c>
      <c r="AI115">
        <f t="shared" si="21"/>
        <v>1.7815468113975577</v>
      </c>
      <c r="AJ115">
        <v>23</v>
      </c>
      <c r="AK115">
        <v>58.96</v>
      </c>
      <c r="AL115">
        <v>71.22</v>
      </c>
      <c r="AM115" s="4">
        <f t="shared" si="22"/>
        <v>1</v>
      </c>
      <c r="AN115" s="4">
        <f t="shared" si="23"/>
        <v>0</v>
      </c>
      <c r="AO115" s="4">
        <f t="shared" si="24"/>
        <v>0</v>
      </c>
    </row>
    <row r="116" spans="2:41" x14ac:dyDescent="0.25">
      <c r="B116" t="s">
        <v>224</v>
      </c>
      <c r="C116" s="1" t="s">
        <v>275</v>
      </c>
      <c r="D116" t="s">
        <v>76</v>
      </c>
      <c r="E116" t="s">
        <v>80</v>
      </c>
      <c r="F116">
        <v>24</v>
      </c>
      <c r="G116">
        <v>137.65</v>
      </c>
      <c r="H116">
        <v>73.7</v>
      </c>
      <c r="I116">
        <f t="shared" si="18"/>
        <v>1.8677069199457259</v>
      </c>
      <c r="J116">
        <v>22.5</v>
      </c>
      <c r="K116">
        <v>66.510000000000005</v>
      </c>
      <c r="L116">
        <v>69.97</v>
      </c>
      <c r="M116" s="4">
        <f t="shared" si="19"/>
        <v>1</v>
      </c>
      <c r="N116" s="4">
        <f t="shared" si="25"/>
        <v>0</v>
      </c>
      <c r="O116" s="4">
        <f t="shared" si="20"/>
        <v>0</v>
      </c>
      <c r="AB116" t="s">
        <v>224</v>
      </c>
      <c r="AC116" s="1" t="s">
        <v>275</v>
      </c>
      <c r="AD116" t="s">
        <v>76</v>
      </c>
      <c r="AE116" t="s">
        <v>78</v>
      </c>
      <c r="AF116">
        <v>24</v>
      </c>
      <c r="AG116">
        <v>153.63999999999999</v>
      </c>
      <c r="AH116">
        <v>73.7</v>
      </c>
      <c r="AI116">
        <f t="shared" si="21"/>
        <v>2.0846675712347351</v>
      </c>
      <c r="AJ116">
        <v>23</v>
      </c>
      <c r="AK116">
        <v>66.47</v>
      </c>
      <c r="AL116">
        <v>71.22</v>
      </c>
      <c r="AM116" s="4">
        <f t="shared" si="22"/>
        <v>1</v>
      </c>
      <c r="AN116" s="4">
        <f t="shared" si="23"/>
        <v>0</v>
      </c>
      <c r="AO116" s="4">
        <f t="shared" si="24"/>
        <v>0</v>
      </c>
    </row>
    <row r="117" spans="2:41" x14ac:dyDescent="0.25">
      <c r="B117" t="s">
        <v>225</v>
      </c>
      <c r="C117" s="1" t="s">
        <v>275</v>
      </c>
      <c r="D117" t="s">
        <v>76</v>
      </c>
      <c r="E117" t="s">
        <v>80</v>
      </c>
      <c r="F117">
        <v>23</v>
      </c>
      <c r="G117">
        <v>79.47</v>
      </c>
      <c r="H117">
        <v>71.22</v>
      </c>
      <c r="I117">
        <f t="shared" si="18"/>
        <v>1.1158382476832351</v>
      </c>
      <c r="J117">
        <v>22.5</v>
      </c>
      <c r="K117">
        <v>56.33</v>
      </c>
      <c r="L117">
        <v>69.97</v>
      </c>
      <c r="M117" s="4">
        <f t="shared" si="19"/>
        <v>0</v>
      </c>
      <c r="N117" s="4">
        <f t="shared" si="25"/>
        <v>1</v>
      </c>
      <c r="O117" s="4">
        <f t="shared" si="20"/>
        <v>0</v>
      </c>
      <c r="AB117" t="s">
        <v>225</v>
      </c>
      <c r="AC117" s="1" t="s">
        <v>275</v>
      </c>
      <c r="AD117" t="s">
        <v>76</v>
      </c>
      <c r="AE117" t="s">
        <v>78</v>
      </c>
      <c r="AF117">
        <v>24</v>
      </c>
      <c r="AG117">
        <v>132.69</v>
      </c>
      <c r="AH117">
        <v>73.7</v>
      </c>
      <c r="AI117">
        <f t="shared" si="21"/>
        <v>1.8004070556309362</v>
      </c>
      <c r="AJ117">
        <v>23.5</v>
      </c>
      <c r="AK117">
        <v>68.63</v>
      </c>
      <c r="AL117">
        <v>72.459999999999994</v>
      </c>
      <c r="AM117" s="4">
        <f t="shared" si="22"/>
        <v>1</v>
      </c>
      <c r="AN117" s="4">
        <f t="shared" si="23"/>
        <v>0</v>
      </c>
      <c r="AO117" s="4">
        <f t="shared" si="24"/>
        <v>0</v>
      </c>
    </row>
    <row r="118" spans="2:41" x14ac:dyDescent="0.25">
      <c r="B118" t="s">
        <v>226</v>
      </c>
      <c r="C118" s="1" t="s">
        <v>275</v>
      </c>
      <c r="D118" t="s">
        <v>76</v>
      </c>
      <c r="E118" t="s">
        <v>80</v>
      </c>
      <c r="F118">
        <v>23</v>
      </c>
      <c r="G118">
        <v>84</v>
      </c>
      <c r="H118">
        <v>71.22</v>
      </c>
      <c r="I118">
        <f t="shared" si="18"/>
        <v>1.1794439764111204</v>
      </c>
      <c r="J118">
        <v>21.5</v>
      </c>
      <c r="K118">
        <v>57.07</v>
      </c>
      <c r="L118">
        <v>67.47</v>
      </c>
      <c r="M118" s="4">
        <f t="shared" si="19"/>
        <v>0</v>
      </c>
      <c r="N118" s="4">
        <f t="shared" si="25"/>
        <v>1</v>
      </c>
      <c r="O118" s="4">
        <f t="shared" si="20"/>
        <v>0</v>
      </c>
      <c r="AB118" t="s">
        <v>226</v>
      </c>
      <c r="AC118" s="1" t="s">
        <v>275</v>
      </c>
      <c r="AD118" t="s">
        <v>76</v>
      </c>
      <c r="AE118" t="s">
        <v>78</v>
      </c>
      <c r="AF118">
        <v>24</v>
      </c>
      <c r="AG118">
        <v>128.41</v>
      </c>
      <c r="AH118">
        <v>73.7</v>
      </c>
      <c r="AI118">
        <f t="shared" si="21"/>
        <v>1.7423337856173675</v>
      </c>
      <c r="AJ118">
        <v>23</v>
      </c>
      <c r="AK118">
        <v>67.03</v>
      </c>
      <c r="AL118">
        <v>71.22</v>
      </c>
      <c r="AM118" s="4">
        <f t="shared" si="22"/>
        <v>1</v>
      </c>
      <c r="AN118" s="4">
        <f t="shared" si="23"/>
        <v>0</v>
      </c>
      <c r="AO118" s="4">
        <f t="shared" si="24"/>
        <v>0</v>
      </c>
    </row>
    <row r="119" spans="2:41" x14ac:dyDescent="0.25">
      <c r="B119" t="s">
        <v>244</v>
      </c>
      <c r="C119" s="1" t="s">
        <v>275</v>
      </c>
      <c r="D119" t="s">
        <v>76</v>
      </c>
      <c r="E119" t="s">
        <v>81</v>
      </c>
      <c r="F119">
        <v>23</v>
      </c>
      <c r="G119">
        <v>125.32</v>
      </c>
      <c r="H119">
        <v>71.22</v>
      </c>
      <c r="I119">
        <f t="shared" si="18"/>
        <v>1.7596180848076381</v>
      </c>
      <c r="J119">
        <v>21.5</v>
      </c>
      <c r="K119">
        <v>54.91</v>
      </c>
      <c r="L119">
        <v>67.47</v>
      </c>
      <c r="M119" s="4">
        <f t="shared" si="19"/>
        <v>1</v>
      </c>
      <c r="N119" s="4">
        <f t="shared" si="25"/>
        <v>0</v>
      </c>
      <c r="O119" s="4">
        <f t="shared" si="20"/>
        <v>0</v>
      </c>
      <c r="AB119" t="s">
        <v>244</v>
      </c>
      <c r="AC119" s="1" t="s">
        <v>275</v>
      </c>
      <c r="AD119" t="s">
        <v>76</v>
      </c>
      <c r="AE119" t="s">
        <v>79</v>
      </c>
      <c r="AF119">
        <v>24</v>
      </c>
      <c r="AG119">
        <v>157.33000000000001</v>
      </c>
      <c r="AH119">
        <v>73.7</v>
      </c>
      <c r="AI119">
        <f t="shared" si="21"/>
        <v>2.1347354138398917</v>
      </c>
      <c r="AJ119">
        <v>22.5</v>
      </c>
      <c r="AK119">
        <v>66.86</v>
      </c>
      <c r="AL119">
        <v>69.97</v>
      </c>
      <c r="AM119" s="4">
        <f t="shared" si="22"/>
        <v>1</v>
      </c>
      <c r="AN119" s="4">
        <f t="shared" si="23"/>
        <v>0</v>
      </c>
      <c r="AO119" s="4">
        <f t="shared" si="24"/>
        <v>0</v>
      </c>
    </row>
    <row r="120" spans="2:41" x14ac:dyDescent="0.25">
      <c r="B120" t="s">
        <v>245</v>
      </c>
      <c r="C120" s="1" t="s">
        <v>275</v>
      </c>
      <c r="D120" t="s">
        <v>76</v>
      </c>
      <c r="E120" t="s">
        <v>81</v>
      </c>
      <c r="F120">
        <v>23.5</v>
      </c>
      <c r="G120">
        <v>115.65</v>
      </c>
      <c r="H120">
        <v>72.459999999999994</v>
      </c>
      <c r="I120">
        <f t="shared" si="18"/>
        <v>1.5960529947557276</v>
      </c>
      <c r="J120">
        <v>21.5</v>
      </c>
      <c r="K120">
        <v>64.62</v>
      </c>
      <c r="L120">
        <v>67.47</v>
      </c>
      <c r="M120" s="4">
        <f t="shared" si="19"/>
        <v>1</v>
      </c>
      <c r="N120" s="4">
        <f t="shared" si="25"/>
        <v>0</v>
      </c>
      <c r="O120" s="4">
        <f t="shared" si="20"/>
        <v>0</v>
      </c>
      <c r="AB120" t="s">
        <v>245</v>
      </c>
      <c r="AC120" s="1" t="s">
        <v>275</v>
      </c>
      <c r="AD120" t="s">
        <v>76</v>
      </c>
      <c r="AE120" t="s">
        <v>79</v>
      </c>
      <c r="AF120">
        <v>24</v>
      </c>
      <c r="AG120">
        <v>131.25</v>
      </c>
      <c r="AH120">
        <v>73.7</v>
      </c>
      <c r="AI120">
        <f t="shared" si="21"/>
        <v>1.7808683853459972</v>
      </c>
      <c r="AJ120">
        <v>22</v>
      </c>
      <c r="AK120">
        <v>61.72</v>
      </c>
      <c r="AL120">
        <v>68.72</v>
      </c>
      <c r="AM120" s="4">
        <f t="shared" si="22"/>
        <v>1</v>
      </c>
      <c r="AN120" s="4">
        <f t="shared" si="23"/>
        <v>0</v>
      </c>
      <c r="AO120" s="4">
        <f t="shared" si="24"/>
        <v>0</v>
      </c>
    </row>
    <row r="121" spans="2:41" x14ac:dyDescent="0.25">
      <c r="B121" t="s">
        <v>246</v>
      </c>
      <c r="C121" s="1" t="s">
        <v>275</v>
      </c>
      <c r="D121" t="s">
        <v>76</v>
      </c>
      <c r="E121" t="s">
        <v>81</v>
      </c>
      <c r="F121">
        <v>23.5</v>
      </c>
      <c r="G121">
        <v>142.31</v>
      </c>
      <c r="H121">
        <v>72.459999999999994</v>
      </c>
      <c r="I121">
        <f t="shared" si="18"/>
        <v>1.9639801269666024</v>
      </c>
      <c r="J121">
        <v>22</v>
      </c>
      <c r="K121">
        <v>63.07</v>
      </c>
      <c r="L121">
        <v>68.72</v>
      </c>
      <c r="M121" s="4">
        <f t="shared" si="19"/>
        <v>1</v>
      </c>
      <c r="N121" s="4">
        <f t="shared" si="25"/>
        <v>0</v>
      </c>
      <c r="O121" s="4">
        <f t="shared" si="20"/>
        <v>0</v>
      </c>
      <c r="AB121" t="s">
        <v>246</v>
      </c>
      <c r="AC121" s="1" t="s">
        <v>275</v>
      </c>
      <c r="AD121" t="s">
        <v>76</v>
      </c>
      <c r="AE121" t="s">
        <v>79</v>
      </c>
      <c r="AF121">
        <v>24</v>
      </c>
      <c r="AG121">
        <v>121.09</v>
      </c>
      <c r="AH121">
        <v>73.7</v>
      </c>
      <c r="AI121">
        <f t="shared" si="21"/>
        <v>1.6430122116689281</v>
      </c>
      <c r="AJ121">
        <v>23</v>
      </c>
      <c r="AK121">
        <v>53.61</v>
      </c>
      <c r="AL121">
        <v>71.22</v>
      </c>
      <c r="AM121" s="4">
        <f t="shared" si="22"/>
        <v>1</v>
      </c>
      <c r="AN121" s="4">
        <f t="shared" si="23"/>
        <v>0</v>
      </c>
      <c r="AO121" s="4">
        <f t="shared" si="24"/>
        <v>0</v>
      </c>
    </row>
    <row r="122" spans="2:41" x14ac:dyDescent="0.25">
      <c r="B122" t="s">
        <v>247</v>
      </c>
      <c r="C122" s="1" t="s">
        <v>275</v>
      </c>
      <c r="D122" t="s">
        <v>76</v>
      </c>
      <c r="E122" t="s">
        <v>81</v>
      </c>
      <c r="F122">
        <v>23</v>
      </c>
      <c r="G122">
        <v>89.63</v>
      </c>
      <c r="H122">
        <v>71.22</v>
      </c>
      <c r="I122">
        <f t="shared" si="18"/>
        <v>1.2584948048301039</v>
      </c>
      <c r="J122">
        <v>22.5</v>
      </c>
      <c r="K122">
        <v>68.72</v>
      </c>
      <c r="L122">
        <v>69.97</v>
      </c>
      <c r="M122" s="4">
        <f t="shared" si="19"/>
        <v>0</v>
      </c>
      <c r="N122" s="4">
        <f t="shared" si="25"/>
        <v>1</v>
      </c>
      <c r="O122" s="4">
        <f t="shared" si="20"/>
        <v>0</v>
      </c>
      <c r="AB122" t="s">
        <v>247</v>
      </c>
      <c r="AC122" s="1" t="s">
        <v>275</v>
      </c>
      <c r="AD122" t="s">
        <v>76</v>
      </c>
      <c r="AE122" t="s">
        <v>79</v>
      </c>
      <c r="AF122">
        <v>24</v>
      </c>
      <c r="AG122">
        <v>116.99</v>
      </c>
      <c r="AH122">
        <v>73.7</v>
      </c>
      <c r="AI122">
        <f t="shared" si="21"/>
        <v>1.5873812754409768</v>
      </c>
      <c r="AJ122">
        <v>23</v>
      </c>
      <c r="AK122">
        <v>63.73</v>
      </c>
      <c r="AL122">
        <v>71.22</v>
      </c>
      <c r="AM122" s="4">
        <f t="shared" si="22"/>
        <v>1</v>
      </c>
      <c r="AN122" s="4">
        <f t="shared" si="23"/>
        <v>0</v>
      </c>
      <c r="AO122" s="4">
        <f t="shared" si="24"/>
        <v>0</v>
      </c>
    </row>
    <row r="123" spans="2:41" x14ac:dyDescent="0.25">
      <c r="B123" t="s">
        <v>249</v>
      </c>
      <c r="C123" s="1" t="s">
        <v>275</v>
      </c>
      <c r="D123" t="s">
        <v>76</v>
      </c>
      <c r="E123" t="s">
        <v>81</v>
      </c>
      <c r="F123">
        <v>24</v>
      </c>
      <c r="G123">
        <v>100.43</v>
      </c>
      <c r="H123">
        <v>73.7</v>
      </c>
      <c r="I123">
        <f t="shared" si="18"/>
        <v>1.3626865671641792</v>
      </c>
      <c r="J123">
        <v>22</v>
      </c>
      <c r="K123">
        <v>62.18</v>
      </c>
      <c r="L123">
        <v>68.72</v>
      </c>
      <c r="M123" s="4">
        <f t="shared" si="19"/>
        <v>0</v>
      </c>
      <c r="N123" s="4">
        <f t="shared" si="25"/>
        <v>1</v>
      </c>
      <c r="O123" s="4">
        <f t="shared" si="20"/>
        <v>0</v>
      </c>
      <c r="AB123" t="s">
        <v>249</v>
      </c>
      <c r="AC123" s="1" t="s">
        <v>275</v>
      </c>
      <c r="AD123" t="s">
        <v>76</v>
      </c>
      <c r="AE123" t="s">
        <v>79</v>
      </c>
      <c r="AF123">
        <v>24</v>
      </c>
      <c r="AG123">
        <v>133.03</v>
      </c>
      <c r="AH123">
        <v>73.7</v>
      </c>
      <c r="AI123">
        <f t="shared" si="21"/>
        <v>1.8050203527815467</v>
      </c>
      <c r="AJ123">
        <v>22.5</v>
      </c>
      <c r="AK123">
        <v>52.46</v>
      </c>
      <c r="AL123">
        <v>69.97</v>
      </c>
      <c r="AM123" s="4">
        <f t="shared" si="22"/>
        <v>1</v>
      </c>
      <c r="AN123" s="4">
        <f t="shared" si="23"/>
        <v>0</v>
      </c>
      <c r="AO123" s="4">
        <f t="shared" si="24"/>
        <v>0</v>
      </c>
    </row>
    <row r="124" spans="2:41" x14ac:dyDescent="0.25">
      <c r="B124" t="s">
        <v>251</v>
      </c>
      <c r="C124" s="1" t="s">
        <v>275</v>
      </c>
      <c r="D124" t="s">
        <v>76</v>
      </c>
      <c r="E124" s="15" t="s">
        <v>81</v>
      </c>
      <c r="F124" s="15">
        <v>25</v>
      </c>
      <c r="G124" s="15">
        <v>70.17</v>
      </c>
      <c r="H124" s="15">
        <v>76.17</v>
      </c>
      <c r="I124" s="15">
        <f t="shared" si="18"/>
        <v>0.92122883024812918</v>
      </c>
      <c r="J124" s="15">
        <v>24.5</v>
      </c>
      <c r="K124" s="15">
        <v>52.22</v>
      </c>
      <c r="L124" s="15">
        <v>74.930000000000007</v>
      </c>
      <c r="M124" s="15">
        <f t="shared" si="19"/>
        <v>0</v>
      </c>
      <c r="N124" s="15">
        <f t="shared" si="25"/>
        <v>0</v>
      </c>
      <c r="O124" s="15">
        <f t="shared" si="20"/>
        <v>1</v>
      </c>
      <c r="AB124" t="s">
        <v>251</v>
      </c>
      <c r="AC124" s="1" t="s">
        <v>275</v>
      </c>
      <c r="AD124" t="s">
        <v>76</v>
      </c>
      <c r="AE124" t="s">
        <v>79</v>
      </c>
      <c r="AF124">
        <v>24</v>
      </c>
      <c r="AG124">
        <v>95.9</v>
      </c>
      <c r="AH124">
        <v>73.7</v>
      </c>
      <c r="AI124">
        <f t="shared" si="21"/>
        <v>1.3012211668928086</v>
      </c>
      <c r="AJ124">
        <v>23.5</v>
      </c>
      <c r="AK124">
        <v>64</v>
      </c>
      <c r="AL124">
        <v>72.459999999999994</v>
      </c>
      <c r="AM124" s="4">
        <f t="shared" si="22"/>
        <v>0</v>
      </c>
      <c r="AN124" s="4">
        <f t="shared" si="23"/>
        <v>1</v>
      </c>
      <c r="AO124" s="4">
        <f t="shared" si="24"/>
        <v>0</v>
      </c>
    </row>
    <row r="125" spans="2:41" x14ac:dyDescent="0.25">
      <c r="B125" t="s">
        <v>253</v>
      </c>
      <c r="C125" s="1" t="s">
        <v>275</v>
      </c>
      <c r="D125" t="s">
        <v>76</v>
      </c>
      <c r="E125" t="s">
        <v>81</v>
      </c>
      <c r="F125">
        <v>23</v>
      </c>
      <c r="G125">
        <v>98.5</v>
      </c>
      <c r="H125">
        <v>71.22</v>
      </c>
      <c r="I125">
        <f t="shared" si="18"/>
        <v>1.3830384723392306</v>
      </c>
      <c r="J125">
        <v>24.5</v>
      </c>
      <c r="K125">
        <v>76</v>
      </c>
      <c r="L125">
        <v>74.930000000000007</v>
      </c>
      <c r="M125" s="4">
        <f t="shared" si="19"/>
        <v>0</v>
      </c>
      <c r="N125" s="4">
        <f t="shared" si="25"/>
        <v>1</v>
      </c>
      <c r="O125" s="4">
        <f t="shared" si="20"/>
        <v>0</v>
      </c>
      <c r="AB125" t="s">
        <v>253</v>
      </c>
      <c r="AC125" s="1" t="s">
        <v>275</v>
      </c>
      <c r="AD125" t="s">
        <v>76</v>
      </c>
      <c r="AE125" t="s">
        <v>79</v>
      </c>
      <c r="AF125">
        <v>24</v>
      </c>
      <c r="AG125">
        <v>128.08000000000001</v>
      </c>
      <c r="AH125">
        <v>73.7</v>
      </c>
      <c r="AI125">
        <f t="shared" si="21"/>
        <v>1.7378561736770692</v>
      </c>
      <c r="AJ125">
        <v>23</v>
      </c>
      <c r="AK125">
        <v>58.38</v>
      </c>
      <c r="AL125">
        <v>71.22</v>
      </c>
      <c r="AM125" s="4">
        <f t="shared" si="22"/>
        <v>1</v>
      </c>
      <c r="AN125" s="4">
        <f t="shared" si="23"/>
        <v>0</v>
      </c>
      <c r="AO125" s="4">
        <f t="shared" si="24"/>
        <v>0</v>
      </c>
    </row>
    <row r="126" spans="2:41" x14ac:dyDescent="0.25">
      <c r="B126" t="s">
        <v>254</v>
      </c>
      <c r="C126" s="1" t="s">
        <v>275</v>
      </c>
      <c r="D126" t="s">
        <v>76</v>
      </c>
      <c r="E126" t="s">
        <v>81</v>
      </c>
      <c r="F126">
        <v>23.5</v>
      </c>
      <c r="G126">
        <v>116.47</v>
      </c>
      <c r="H126">
        <v>72.459999999999994</v>
      </c>
      <c r="I126">
        <f t="shared" si="18"/>
        <v>1.6073695832183275</v>
      </c>
      <c r="J126">
        <v>22</v>
      </c>
      <c r="K126">
        <v>50.57</v>
      </c>
      <c r="L126">
        <v>68.72</v>
      </c>
      <c r="M126" s="4">
        <f t="shared" si="19"/>
        <v>1</v>
      </c>
      <c r="N126" s="4">
        <f t="shared" si="25"/>
        <v>0</v>
      </c>
      <c r="O126" s="4">
        <f t="shared" si="20"/>
        <v>0</v>
      </c>
      <c r="AB126" t="s">
        <v>254</v>
      </c>
      <c r="AC126" s="1" t="s">
        <v>275</v>
      </c>
      <c r="AD126" t="s">
        <v>76</v>
      </c>
      <c r="AE126" t="s">
        <v>79</v>
      </c>
      <c r="AF126">
        <v>24</v>
      </c>
      <c r="AG126">
        <v>164.63</v>
      </c>
      <c r="AH126">
        <v>73.7</v>
      </c>
      <c r="AI126">
        <f t="shared" si="21"/>
        <v>2.2337856173677069</v>
      </c>
      <c r="AJ126">
        <v>23</v>
      </c>
      <c r="AK126">
        <v>65.319999999999993</v>
      </c>
      <c r="AL126">
        <v>71.22</v>
      </c>
      <c r="AM126" s="4">
        <f t="shared" si="22"/>
        <v>1</v>
      </c>
      <c r="AN126" s="4">
        <f t="shared" si="23"/>
        <v>0</v>
      </c>
      <c r="AO126" s="4">
        <f t="shared" si="24"/>
        <v>0</v>
      </c>
    </row>
    <row r="127" spans="2:41" x14ac:dyDescent="0.25">
      <c r="B127" t="s">
        <v>255</v>
      </c>
      <c r="C127" s="1" t="s">
        <v>275</v>
      </c>
      <c r="D127" t="s">
        <v>76</v>
      </c>
      <c r="E127" t="s">
        <v>81</v>
      </c>
      <c r="F127">
        <v>23</v>
      </c>
      <c r="G127">
        <v>81.069999999999993</v>
      </c>
      <c r="H127">
        <v>71.22</v>
      </c>
      <c r="I127">
        <f t="shared" si="18"/>
        <v>1.1383038472339231</v>
      </c>
      <c r="J127">
        <v>22.5</v>
      </c>
      <c r="K127">
        <v>69.2</v>
      </c>
      <c r="L127">
        <v>69.97</v>
      </c>
      <c r="M127" s="4">
        <f t="shared" si="19"/>
        <v>0</v>
      </c>
      <c r="N127" s="4">
        <f t="shared" si="25"/>
        <v>1</v>
      </c>
      <c r="O127" s="4">
        <f t="shared" si="20"/>
        <v>0</v>
      </c>
      <c r="AB127" t="s">
        <v>255</v>
      </c>
      <c r="AC127" s="1" t="s">
        <v>275</v>
      </c>
      <c r="AD127" t="s">
        <v>76</v>
      </c>
      <c r="AE127" t="s">
        <v>79</v>
      </c>
      <c r="AF127">
        <v>24.5</v>
      </c>
      <c r="AG127">
        <v>114.01</v>
      </c>
      <c r="AH127">
        <v>74.930000000000007</v>
      </c>
      <c r="AI127">
        <f t="shared" si="21"/>
        <v>1.5215534498865608</v>
      </c>
      <c r="AJ127">
        <v>23</v>
      </c>
      <c r="AK127">
        <v>68.209999999999994</v>
      </c>
      <c r="AL127">
        <v>71.22</v>
      </c>
      <c r="AM127" s="4">
        <f t="shared" si="22"/>
        <v>1</v>
      </c>
      <c r="AN127" s="4">
        <f t="shared" si="23"/>
        <v>0</v>
      </c>
      <c r="AO127" s="4">
        <f t="shared" si="24"/>
        <v>0</v>
      </c>
    </row>
    <row r="128" spans="2:41" x14ac:dyDescent="0.25">
      <c r="B128" t="s">
        <v>256</v>
      </c>
      <c r="C128" s="1" t="s">
        <v>275</v>
      </c>
      <c r="D128" t="s">
        <v>76</v>
      </c>
      <c r="E128" t="s">
        <v>81</v>
      </c>
      <c r="F128">
        <v>23.5</v>
      </c>
      <c r="G128">
        <v>79.900000000000006</v>
      </c>
      <c r="H128">
        <v>72.459999999999994</v>
      </c>
      <c r="I128">
        <f t="shared" si="18"/>
        <v>1.1026773392216398</v>
      </c>
      <c r="J128">
        <v>23</v>
      </c>
      <c r="K128">
        <v>70.19</v>
      </c>
      <c r="L128">
        <v>71.22</v>
      </c>
      <c r="M128" s="4">
        <f t="shared" si="19"/>
        <v>0</v>
      </c>
      <c r="N128" s="4">
        <f t="shared" si="25"/>
        <v>1</v>
      </c>
      <c r="O128" s="4">
        <f t="shared" si="20"/>
        <v>0</v>
      </c>
      <c r="AB128" t="s">
        <v>256</v>
      </c>
      <c r="AC128" s="1" t="s">
        <v>275</v>
      </c>
      <c r="AD128" t="s">
        <v>76</v>
      </c>
      <c r="AE128" t="s">
        <v>79</v>
      </c>
      <c r="AF128">
        <v>24.5</v>
      </c>
      <c r="AG128">
        <v>110.02</v>
      </c>
      <c r="AH128">
        <v>74.930000000000007</v>
      </c>
      <c r="AI128">
        <f t="shared" si="21"/>
        <v>1.4683037501668221</v>
      </c>
      <c r="AJ128">
        <v>23.5</v>
      </c>
      <c r="AK128">
        <v>64.400000000000006</v>
      </c>
      <c r="AL128">
        <v>72.459999999999994</v>
      </c>
      <c r="AM128" s="4">
        <f t="shared" si="22"/>
        <v>0</v>
      </c>
      <c r="AN128" s="4">
        <f t="shared" si="23"/>
        <v>1</v>
      </c>
      <c r="AO128" s="4">
        <f t="shared" si="24"/>
        <v>0</v>
      </c>
    </row>
    <row r="129" spans="2:41" x14ac:dyDescent="0.25">
      <c r="B129" t="s">
        <v>258</v>
      </c>
      <c r="C129" s="1" t="s">
        <v>275</v>
      </c>
      <c r="D129" t="s">
        <v>76</v>
      </c>
      <c r="E129" t="s">
        <v>81</v>
      </c>
      <c r="F129">
        <v>23.5</v>
      </c>
      <c r="G129">
        <v>75</v>
      </c>
      <c r="H129">
        <v>72.459999999999994</v>
      </c>
      <c r="I129">
        <f t="shared" si="18"/>
        <v>1.0350538227987855</v>
      </c>
      <c r="J129">
        <v>23</v>
      </c>
      <c r="K129">
        <v>66.459999999999994</v>
      </c>
      <c r="L129">
        <v>71.22</v>
      </c>
      <c r="M129" s="4">
        <f t="shared" si="19"/>
        <v>0</v>
      </c>
      <c r="N129" s="4">
        <f t="shared" si="25"/>
        <v>1</v>
      </c>
      <c r="O129" s="4">
        <f t="shared" si="20"/>
        <v>0</v>
      </c>
      <c r="AB129" t="s">
        <v>258</v>
      </c>
      <c r="AC129" s="1" t="s">
        <v>275</v>
      </c>
      <c r="AD129" t="s">
        <v>76</v>
      </c>
      <c r="AE129" t="s">
        <v>79</v>
      </c>
      <c r="AF129">
        <v>24</v>
      </c>
      <c r="AG129">
        <v>135.80000000000001</v>
      </c>
      <c r="AH129">
        <v>73.7</v>
      </c>
      <c r="AI129">
        <f t="shared" si="21"/>
        <v>1.8426051560379919</v>
      </c>
      <c r="AJ129">
        <v>22.5</v>
      </c>
      <c r="AK129">
        <v>62.52</v>
      </c>
      <c r="AL129">
        <v>69.97</v>
      </c>
      <c r="AM129" s="4">
        <f t="shared" si="22"/>
        <v>1</v>
      </c>
      <c r="AN129" s="4">
        <f t="shared" si="23"/>
        <v>0</v>
      </c>
      <c r="AO129" s="4">
        <f t="shared" si="24"/>
        <v>0</v>
      </c>
    </row>
    <row r="130" spans="2:41" x14ac:dyDescent="0.25">
      <c r="B130" t="s">
        <v>82</v>
      </c>
      <c r="C130" s="1" t="s">
        <v>210</v>
      </c>
      <c r="D130" t="s">
        <v>76</v>
      </c>
      <c r="E130" t="s">
        <v>80</v>
      </c>
      <c r="F130">
        <v>24</v>
      </c>
      <c r="G130">
        <v>74.290000000000006</v>
      </c>
      <c r="H130">
        <v>73.7</v>
      </c>
      <c r="I130">
        <f t="shared" ref="I130:I193" si="26">G130/H130</f>
        <v>1.0080054274084125</v>
      </c>
      <c r="J130">
        <v>23.5</v>
      </c>
      <c r="K130">
        <v>32.26</v>
      </c>
      <c r="L130">
        <v>72.459999999999994</v>
      </c>
      <c r="M130" s="4">
        <f t="shared" ref="M130:M193" si="27">IF(I130&gt;1.5,1,0)</f>
        <v>0</v>
      </c>
      <c r="N130" s="4">
        <f t="shared" si="25"/>
        <v>1</v>
      </c>
      <c r="O130" s="4">
        <f t="shared" ref="O130:O193" si="28">IF(I130&lt;1,1,0)</f>
        <v>0</v>
      </c>
      <c r="AB130" t="s">
        <v>82</v>
      </c>
      <c r="AC130" s="1" t="s">
        <v>210</v>
      </c>
      <c r="AD130" t="s">
        <v>76</v>
      </c>
      <c r="AE130" t="s">
        <v>78</v>
      </c>
      <c r="AF130">
        <v>24</v>
      </c>
      <c r="AG130">
        <v>118.13</v>
      </c>
      <c r="AH130">
        <v>73.7</v>
      </c>
      <c r="AI130">
        <f t="shared" ref="AI130:AI193" si="29">AG130/AH130</f>
        <v>1.6028493894165534</v>
      </c>
      <c r="AJ130">
        <v>23</v>
      </c>
      <c r="AK130">
        <v>61.28</v>
      </c>
      <c r="AL130">
        <v>71.22</v>
      </c>
      <c r="AM130" s="4">
        <f t="shared" ref="AM130:AM193" si="30">IF(AI130&gt;1.5,1,0)</f>
        <v>1</v>
      </c>
      <c r="AN130" s="4">
        <f t="shared" ref="AN130:AN193" si="31">IF((AND(AI130&gt;1,AI130&lt;1.5)),1,0)</f>
        <v>0</v>
      </c>
      <c r="AO130" s="4">
        <f t="shared" ref="AO130:AO193" si="32">IF(AI130&lt;1,1,0)</f>
        <v>0</v>
      </c>
    </row>
    <row r="131" spans="2:41" x14ac:dyDescent="0.25">
      <c r="B131" t="s">
        <v>83</v>
      </c>
      <c r="C131" s="1" t="s">
        <v>210</v>
      </c>
      <c r="D131" t="s">
        <v>76</v>
      </c>
      <c r="E131" s="15" t="s">
        <v>80</v>
      </c>
      <c r="F131" s="15">
        <v>21.5</v>
      </c>
      <c r="G131" s="15">
        <v>64.05</v>
      </c>
      <c r="H131" s="15">
        <v>67.47</v>
      </c>
      <c r="I131" s="15">
        <f t="shared" si="26"/>
        <v>0.94931080480213426</v>
      </c>
      <c r="J131" s="15">
        <v>21</v>
      </c>
      <c r="K131" s="15">
        <v>44.6</v>
      </c>
      <c r="L131" s="15">
        <v>66.22</v>
      </c>
      <c r="M131" s="15">
        <f t="shared" si="27"/>
        <v>0</v>
      </c>
      <c r="N131" s="15">
        <f t="shared" si="25"/>
        <v>0</v>
      </c>
      <c r="O131" s="15">
        <f t="shared" si="28"/>
        <v>1</v>
      </c>
      <c r="AB131" t="s">
        <v>83</v>
      </c>
      <c r="AC131" s="1" t="s">
        <v>210</v>
      </c>
      <c r="AD131" t="s">
        <v>76</v>
      </c>
      <c r="AE131" t="s">
        <v>78</v>
      </c>
      <c r="AF131">
        <v>24</v>
      </c>
      <c r="AG131">
        <v>159.56</v>
      </c>
      <c r="AH131">
        <v>73.7</v>
      </c>
      <c r="AI131">
        <f t="shared" si="29"/>
        <v>2.1649932157394844</v>
      </c>
      <c r="AJ131">
        <v>22.5</v>
      </c>
      <c r="AK131">
        <v>65.41</v>
      </c>
      <c r="AL131">
        <v>69.97</v>
      </c>
      <c r="AM131" s="4">
        <f t="shared" si="30"/>
        <v>1</v>
      </c>
      <c r="AN131" s="4">
        <f t="shared" si="31"/>
        <v>0</v>
      </c>
      <c r="AO131" s="4">
        <f t="shared" si="32"/>
        <v>0</v>
      </c>
    </row>
    <row r="132" spans="2:41" x14ac:dyDescent="0.25">
      <c r="B132" t="s">
        <v>84</v>
      </c>
      <c r="C132" s="1" t="s">
        <v>210</v>
      </c>
      <c r="D132" t="s">
        <v>76</v>
      </c>
      <c r="E132" s="15" t="s">
        <v>80</v>
      </c>
      <c r="F132" s="15">
        <v>22</v>
      </c>
      <c r="G132" s="15">
        <v>56.13</v>
      </c>
      <c r="H132" s="15">
        <v>68.72</v>
      </c>
      <c r="I132" s="15">
        <f t="shared" si="26"/>
        <v>0.81679278230500585</v>
      </c>
      <c r="J132" s="15">
        <v>21.5</v>
      </c>
      <c r="K132" s="15">
        <v>51.03</v>
      </c>
      <c r="L132" s="15">
        <v>67.47</v>
      </c>
      <c r="M132" s="15">
        <f t="shared" si="27"/>
        <v>0</v>
      </c>
      <c r="N132" s="15">
        <f t="shared" si="25"/>
        <v>0</v>
      </c>
      <c r="O132" s="15">
        <f t="shared" si="28"/>
        <v>1</v>
      </c>
      <c r="AB132" t="s">
        <v>84</v>
      </c>
      <c r="AC132" s="1" t="s">
        <v>210</v>
      </c>
      <c r="AD132" t="s">
        <v>76</v>
      </c>
      <c r="AE132" t="s">
        <v>78</v>
      </c>
      <c r="AF132">
        <v>24</v>
      </c>
      <c r="AG132">
        <v>119.91</v>
      </c>
      <c r="AH132">
        <v>73.7</v>
      </c>
      <c r="AI132">
        <f t="shared" si="29"/>
        <v>1.6270013568521031</v>
      </c>
      <c r="AJ132">
        <v>23</v>
      </c>
      <c r="AK132">
        <v>67.31</v>
      </c>
      <c r="AL132">
        <v>71.22</v>
      </c>
      <c r="AM132" s="4">
        <f t="shared" si="30"/>
        <v>1</v>
      </c>
      <c r="AN132" s="4">
        <f t="shared" si="31"/>
        <v>0</v>
      </c>
      <c r="AO132" s="4">
        <f t="shared" si="32"/>
        <v>0</v>
      </c>
    </row>
    <row r="133" spans="2:41" x14ac:dyDescent="0.25">
      <c r="B133" t="s">
        <v>85</v>
      </c>
      <c r="C133" s="1" t="s">
        <v>210</v>
      </c>
      <c r="D133" t="s">
        <v>76</v>
      </c>
      <c r="E133" t="s">
        <v>80</v>
      </c>
      <c r="F133">
        <v>24</v>
      </c>
      <c r="G133">
        <v>81.59</v>
      </c>
      <c r="H133">
        <v>73.7</v>
      </c>
      <c r="I133">
        <f t="shared" si="26"/>
        <v>1.1070556309362281</v>
      </c>
      <c r="J133">
        <v>32</v>
      </c>
      <c r="K133">
        <v>93.62</v>
      </c>
      <c r="L133">
        <v>93.23</v>
      </c>
      <c r="M133" s="4">
        <f t="shared" si="27"/>
        <v>0</v>
      </c>
      <c r="N133" s="4">
        <f t="shared" si="25"/>
        <v>1</v>
      </c>
      <c r="O133" s="4">
        <f t="shared" si="28"/>
        <v>0</v>
      </c>
      <c r="AB133" t="s">
        <v>85</v>
      </c>
      <c r="AC133" s="1" t="s">
        <v>210</v>
      </c>
      <c r="AD133" t="s">
        <v>76</v>
      </c>
      <c r="AE133" t="s">
        <v>78</v>
      </c>
      <c r="AF133">
        <v>24</v>
      </c>
      <c r="AG133">
        <v>133.79</v>
      </c>
      <c r="AH133">
        <v>73.7</v>
      </c>
      <c r="AI133">
        <f t="shared" si="29"/>
        <v>1.8153324287652643</v>
      </c>
      <c r="AJ133">
        <v>22.5</v>
      </c>
      <c r="AK133">
        <v>54.36</v>
      </c>
      <c r="AL133">
        <v>69.97</v>
      </c>
      <c r="AM133" s="4">
        <f t="shared" si="30"/>
        <v>1</v>
      </c>
      <c r="AN133" s="4">
        <f t="shared" si="31"/>
        <v>0</v>
      </c>
      <c r="AO133" s="4">
        <f t="shared" si="32"/>
        <v>0</v>
      </c>
    </row>
    <row r="134" spans="2:41" x14ac:dyDescent="0.25">
      <c r="B134" t="s">
        <v>86</v>
      </c>
      <c r="C134" s="1" t="s">
        <v>210</v>
      </c>
      <c r="D134" t="s">
        <v>76</v>
      </c>
      <c r="E134" t="s">
        <v>80</v>
      </c>
      <c r="F134">
        <v>23</v>
      </c>
      <c r="G134">
        <v>83.56</v>
      </c>
      <c r="H134">
        <v>71.22</v>
      </c>
      <c r="I134">
        <f t="shared" si="26"/>
        <v>1.1732659365346814</v>
      </c>
      <c r="J134">
        <v>21.5</v>
      </c>
      <c r="K134">
        <v>52.79</v>
      </c>
      <c r="L134">
        <v>67.47</v>
      </c>
      <c r="M134" s="4">
        <f t="shared" si="27"/>
        <v>0</v>
      </c>
      <c r="N134" s="4">
        <f t="shared" si="25"/>
        <v>1</v>
      </c>
      <c r="O134" s="4">
        <f t="shared" si="28"/>
        <v>0</v>
      </c>
      <c r="AB134" t="s">
        <v>86</v>
      </c>
      <c r="AC134" s="1" t="s">
        <v>210</v>
      </c>
      <c r="AD134" t="s">
        <v>76</v>
      </c>
      <c r="AE134" t="s">
        <v>78</v>
      </c>
      <c r="AF134">
        <v>24</v>
      </c>
      <c r="AG134">
        <v>170.69</v>
      </c>
      <c r="AH134">
        <v>73.7</v>
      </c>
      <c r="AI134">
        <f t="shared" si="29"/>
        <v>2.3160108548168248</v>
      </c>
      <c r="AJ134">
        <v>21.5</v>
      </c>
      <c r="AK134">
        <v>52.08</v>
      </c>
      <c r="AL134">
        <v>67.47</v>
      </c>
      <c r="AM134" s="4">
        <f t="shared" si="30"/>
        <v>1</v>
      </c>
      <c r="AN134" s="4">
        <f t="shared" si="31"/>
        <v>0</v>
      </c>
      <c r="AO134" s="4">
        <f t="shared" si="32"/>
        <v>0</v>
      </c>
    </row>
    <row r="135" spans="2:41" x14ac:dyDescent="0.25">
      <c r="B135" t="s">
        <v>87</v>
      </c>
      <c r="C135" s="1" t="s">
        <v>210</v>
      </c>
      <c r="D135" t="s">
        <v>76</v>
      </c>
      <c r="E135" s="15" t="s">
        <v>80</v>
      </c>
      <c r="F135" s="15">
        <v>22</v>
      </c>
      <c r="G135" s="15">
        <v>57.52</v>
      </c>
      <c r="H135" s="15">
        <v>68.72</v>
      </c>
      <c r="I135" s="15">
        <f t="shared" si="26"/>
        <v>0.83701979045401631</v>
      </c>
      <c r="J135" s="15">
        <v>21.5</v>
      </c>
      <c r="K135" s="15">
        <v>45.75</v>
      </c>
      <c r="L135" s="15">
        <v>67.47</v>
      </c>
      <c r="M135" s="15">
        <f t="shared" si="27"/>
        <v>0</v>
      </c>
      <c r="N135" s="15">
        <f t="shared" si="25"/>
        <v>0</v>
      </c>
      <c r="O135" s="15">
        <f t="shared" si="28"/>
        <v>1</v>
      </c>
      <c r="AB135" t="s">
        <v>87</v>
      </c>
      <c r="AC135" s="1" t="s">
        <v>210</v>
      </c>
      <c r="AD135" t="s">
        <v>76</v>
      </c>
      <c r="AE135" t="s">
        <v>78</v>
      </c>
      <c r="AF135">
        <v>24</v>
      </c>
      <c r="AG135">
        <v>164.32</v>
      </c>
      <c r="AH135">
        <v>73.7</v>
      </c>
      <c r="AI135">
        <f t="shared" si="29"/>
        <v>2.2295793758480325</v>
      </c>
      <c r="AJ135">
        <v>22</v>
      </c>
      <c r="AK135">
        <v>55.26</v>
      </c>
      <c r="AL135">
        <v>68.72</v>
      </c>
      <c r="AM135" s="4">
        <f t="shared" si="30"/>
        <v>1</v>
      </c>
      <c r="AN135" s="4">
        <f t="shared" si="31"/>
        <v>0</v>
      </c>
      <c r="AO135" s="4">
        <f t="shared" si="32"/>
        <v>0</v>
      </c>
    </row>
    <row r="136" spans="2:41" x14ac:dyDescent="0.25">
      <c r="B136" t="s">
        <v>88</v>
      </c>
      <c r="C136" s="1" t="s">
        <v>210</v>
      </c>
      <c r="D136" t="s">
        <v>76</v>
      </c>
      <c r="E136" s="15" t="s">
        <v>80</v>
      </c>
      <c r="F136" s="15">
        <v>34</v>
      </c>
      <c r="G136" s="15">
        <v>96.16</v>
      </c>
      <c r="H136" s="15">
        <v>98.04</v>
      </c>
      <c r="I136" s="15">
        <f t="shared" si="26"/>
        <v>0.98082415340677265</v>
      </c>
      <c r="J136" s="15">
        <v>33.5</v>
      </c>
      <c r="K136" s="15">
        <v>58.68</v>
      </c>
      <c r="L136" s="15">
        <v>96.84</v>
      </c>
      <c r="M136" s="15">
        <f t="shared" si="27"/>
        <v>0</v>
      </c>
      <c r="N136" s="15">
        <f t="shared" si="25"/>
        <v>0</v>
      </c>
      <c r="O136" s="15">
        <f t="shared" si="28"/>
        <v>1</v>
      </c>
      <c r="AB136" t="s">
        <v>88</v>
      </c>
      <c r="AC136" s="1" t="s">
        <v>210</v>
      </c>
      <c r="AD136" t="s">
        <v>76</v>
      </c>
      <c r="AE136" t="s">
        <v>78</v>
      </c>
      <c r="AF136">
        <v>24</v>
      </c>
      <c r="AG136">
        <v>145.13</v>
      </c>
      <c r="AH136">
        <v>73.7</v>
      </c>
      <c r="AI136">
        <f t="shared" si="29"/>
        <v>1.9691994572591587</v>
      </c>
      <c r="AJ136">
        <v>16</v>
      </c>
      <c r="AK136">
        <v>56.91</v>
      </c>
      <c r="AL136">
        <v>53.5</v>
      </c>
      <c r="AM136" s="4">
        <f t="shared" si="30"/>
        <v>1</v>
      </c>
      <c r="AN136" s="4">
        <f t="shared" si="31"/>
        <v>0</v>
      </c>
      <c r="AO136" s="4">
        <f t="shared" si="32"/>
        <v>0</v>
      </c>
    </row>
    <row r="137" spans="2:41" x14ac:dyDescent="0.25">
      <c r="B137" t="s">
        <v>92</v>
      </c>
      <c r="C137" s="1" t="s">
        <v>210</v>
      </c>
      <c r="D137" t="s">
        <v>76</v>
      </c>
      <c r="E137" s="15" t="s">
        <v>80</v>
      </c>
      <c r="F137" s="15">
        <v>21.5</v>
      </c>
      <c r="G137" s="15">
        <v>65.7</v>
      </c>
      <c r="H137" s="15">
        <v>67.47</v>
      </c>
      <c r="I137" s="15">
        <f t="shared" si="26"/>
        <v>0.97376611827478887</v>
      </c>
      <c r="J137" s="15">
        <v>21</v>
      </c>
      <c r="K137" s="15">
        <v>37.24</v>
      </c>
      <c r="L137" s="15">
        <v>66.22</v>
      </c>
      <c r="M137" s="15">
        <f t="shared" si="27"/>
        <v>0</v>
      </c>
      <c r="N137" s="15">
        <f t="shared" si="25"/>
        <v>0</v>
      </c>
      <c r="O137" s="15">
        <f t="shared" si="28"/>
        <v>1</v>
      </c>
      <c r="AB137" t="s">
        <v>92</v>
      </c>
      <c r="AC137" s="1" t="s">
        <v>210</v>
      </c>
      <c r="AD137" t="s">
        <v>76</v>
      </c>
      <c r="AE137" t="s">
        <v>78</v>
      </c>
      <c r="AF137">
        <v>24</v>
      </c>
      <c r="AG137">
        <v>180.25</v>
      </c>
      <c r="AH137">
        <v>73.7</v>
      </c>
      <c r="AI137">
        <f t="shared" si="29"/>
        <v>2.4457259158751694</v>
      </c>
      <c r="AJ137">
        <v>22</v>
      </c>
      <c r="AK137">
        <v>56.64</v>
      </c>
      <c r="AL137">
        <v>68.72</v>
      </c>
      <c r="AM137" s="4">
        <f t="shared" si="30"/>
        <v>1</v>
      </c>
      <c r="AN137" s="4">
        <f t="shared" si="31"/>
        <v>0</v>
      </c>
      <c r="AO137" s="4">
        <f t="shared" si="32"/>
        <v>0</v>
      </c>
    </row>
    <row r="138" spans="2:41" x14ac:dyDescent="0.25">
      <c r="B138" t="s">
        <v>93</v>
      </c>
      <c r="C138" s="1" t="s">
        <v>210</v>
      </c>
      <c r="D138" t="s">
        <v>76</v>
      </c>
      <c r="E138" t="s">
        <v>80</v>
      </c>
      <c r="F138">
        <v>22.5</v>
      </c>
      <c r="G138">
        <v>85.25</v>
      </c>
      <c r="H138">
        <v>69.97</v>
      </c>
      <c r="I138">
        <f t="shared" si="26"/>
        <v>1.2183793054166072</v>
      </c>
      <c r="J138">
        <v>22</v>
      </c>
      <c r="K138">
        <v>48.73</v>
      </c>
      <c r="L138">
        <v>68.72</v>
      </c>
      <c r="M138" s="4">
        <f t="shared" si="27"/>
        <v>0</v>
      </c>
      <c r="N138" s="4">
        <f t="shared" si="25"/>
        <v>1</v>
      </c>
      <c r="O138" s="4">
        <f t="shared" si="28"/>
        <v>0</v>
      </c>
      <c r="AB138" t="s">
        <v>93</v>
      </c>
      <c r="AC138" s="1" t="s">
        <v>210</v>
      </c>
      <c r="AD138" t="s">
        <v>76</v>
      </c>
      <c r="AE138" t="s">
        <v>78</v>
      </c>
      <c r="AF138">
        <v>24</v>
      </c>
      <c r="AG138">
        <v>127.84</v>
      </c>
      <c r="AH138">
        <v>73.7</v>
      </c>
      <c r="AI138">
        <f t="shared" si="29"/>
        <v>1.7345997286295793</v>
      </c>
      <c r="AJ138">
        <v>27</v>
      </c>
      <c r="AK138">
        <v>84.31</v>
      </c>
      <c r="AL138">
        <v>81.08</v>
      </c>
      <c r="AM138" s="4">
        <f t="shared" si="30"/>
        <v>1</v>
      </c>
      <c r="AN138" s="4">
        <f t="shared" si="31"/>
        <v>0</v>
      </c>
      <c r="AO138" s="4">
        <f t="shared" si="32"/>
        <v>0</v>
      </c>
    </row>
    <row r="139" spans="2:41" x14ac:dyDescent="0.25">
      <c r="B139" t="s">
        <v>94</v>
      </c>
      <c r="C139" s="1" t="s">
        <v>210</v>
      </c>
      <c r="D139" t="s">
        <v>76</v>
      </c>
      <c r="E139" t="s">
        <v>80</v>
      </c>
      <c r="F139">
        <v>21</v>
      </c>
      <c r="G139">
        <v>70.680000000000007</v>
      </c>
      <c r="H139">
        <v>66.22</v>
      </c>
      <c r="I139">
        <f t="shared" si="26"/>
        <v>1.0673512533977652</v>
      </c>
      <c r="J139">
        <v>20.5</v>
      </c>
      <c r="K139">
        <v>53.34</v>
      </c>
      <c r="L139">
        <v>64.97</v>
      </c>
      <c r="M139" s="4">
        <f t="shared" si="27"/>
        <v>0</v>
      </c>
      <c r="N139" s="4">
        <f t="shared" si="25"/>
        <v>1</v>
      </c>
      <c r="O139" s="4">
        <f t="shared" si="28"/>
        <v>0</v>
      </c>
      <c r="AB139" t="s">
        <v>94</v>
      </c>
      <c r="AC139" s="1" t="s">
        <v>210</v>
      </c>
      <c r="AD139" t="s">
        <v>76</v>
      </c>
      <c r="AE139" t="s">
        <v>78</v>
      </c>
      <c r="AF139">
        <v>24</v>
      </c>
      <c r="AG139">
        <v>189.5</v>
      </c>
      <c r="AH139">
        <v>73.7</v>
      </c>
      <c r="AI139">
        <f t="shared" si="29"/>
        <v>2.5712347354138396</v>
      </c>
      <c r="AJ139">
        <v>22.5</v>
      </c>
      <c r="AK139">
        <v>57.89</v>
      </c>
      <c r="AL139">
        <v>69.97</v>
      </c>
      <c r="AM139" s="4">
        <f t="shared" si="30"/>
        <v>1</v>
      </c>
      <c r="AN139" s="4">
        <f t="shared" si="31"/>
        <v>0</v>
      </c>
      <c r="AO139" s="4">
        <f t="shared" si="32"/>
        <v>0</v>
      </c>
    </row>
    <row r="140" spans="2:41" x14ac:dyDescent="0.25">
      <c r="B140" t="s">
        <v>95</v>
      </c>
      <c r="C140" s="1" t="s">
        <v>210</v>
      </c>
      <c r="D140" t="s">
        <v>76</v>
      </c>
      <c r="E140" s="15" t="s">
        <v>80</v>
      </c>
      <c r="F140" s="15">
        <v>28.5</v>
      </c>
      <c r="G140" s="15">
        <v>78.540000000000006</v>
      </c>
      <c r="H140" s="15">
        <v>84.74</v>
      </c>
      <c r="I140" s="15">
        <f t="shared" si="26"/>
        <v>0.92683502478168533</v>
      </c>
      <c r="J140" s="15">
        <v>28</v>
      </c>
      <c r="K140" s="15">
        <v>49.71</v>
      </c>
      <c r="L140" s="15">
        <v>83.53</v>
      </c>
      <c r="M140" s="15">
        <f t="shared" si="27"/>
        <v>0</v>
      </c>
      <c r="N140" s="15">
        <f t="shared" si="25"/>
        <v>0</v>
      </c>
      <c r="O140" s="15">
        <f t="shared" si="28"/>
        <v>1</v>
      </c>
      <c r="AB140" t="s">
        <v>95</v>
      </c>
      <c r="AC140" s="1" t="s">
        <v>210</v>
      </c>
      <c r="AD140" t="s">
        <v>76</v>
      </c>
      <c r="AE140" t="s">
        <v>78</v>
      </c>
      <c r="AF140">
        <v>24</v>
      </c>
      <c r="AG140">
        <v>144.63</v>
      </c>
      <c r="AH140">
        <v>73.7</v>
      </c>
      <c r="AI140">
        <f t="shared" si="29"/>
        <v>1.9624151967435548</v>
      </c>
      <c r="AJ140">
        <v>22.5</v>
      </c>
      <c r="AK140">
        <v>52.12</v>
      </c>
      <c r="AL140">
        <v>69.97</v>
      </c>
      <c r="AM140" s="4">
        <f t="shared" si="30"/>
        <v>1</v>
      </c>
      <c r="AN140" s="4">
        <f t="shared" si="31"/>
        <v>0</v>
      </c>
      <c r="AO140" s="4">
        <f t="shared" si="32"/>
        <v>0</v>
      </c>
    </row>
    <row r="141" spans="2:41" x14ac:dyDescent="0.25">
      <c r="B141" t="s">
        <v>96</v>
      </c>
      <c r="C141" s="1" t="s">
        <v>210</v>
      </c>
      <c r="D141" t="s">
        <v>76</v>
      </c>
      <c r="E141" t="s">
        <v>80</v>
      </c>
      <c r="F141">
        <v>22</v>
      </c>
      <c r="G141">
        <v>101.05</v>
      </c>
      <c r="H141">
        <v>68.72</v>
      </c>
      <c r="I141">
        <f t="shared" si="26"/>
        <v>1.4704598370197903</v>
      </c>
      <c r="J141">
        <v>20.5</v>
      </c>
      <c r="K141">
        <v>55.45</v>
      </c>
      <c r="L141">
        <v>64.97</v>
      </c>
      <c r="M141" s="4">
        <f t="shared" si="27"/>
        <v>0</v>
      </c>
      <c r="N141" s="4">
        <f t="shared" si="25"/>
        <v>1</v>
      </c>
      <c r="O141" s="4">
        <f t="shared" si="28"/>
        <v>0</v>
      </c>
      <c r="AB141" t="s">
        <v>96</v>
      </c>
      <c r="AC141" s="1" t="s">
        <v>210</v>
      </c>
      <c r="AD141" t="s">
        <v>76</v>
      </c>
      <c r="AE141" t="s">
        <v>78</v>
      </c>
      <c r="AF141">
        <v>24</v>
      </c>
      <c r="AG141">
        <v>160.07</v>
      </c>
      <c r="AH141">
        <v>73.7</v>
      </c>
      <c r="AI141">
        <f t="shared" si="29"/>
        <v>2.1719131614654001</v>
      </c>
      <c r="AJ141">
        <v>22</v>
      </c>
      <c r="AK141">
        <v>63.81</v>
      </c>
      <c r="AL141">
        <v>68.72</v>
      </c>
      <c r="AM141" s="4">
        <f t="shared" si="30"/>
        <v>1</v>
      </c>
      <c r="AN141" s="4">
        <f t="shared" si="31"/>
        <v>0</v>
      </c>
      <c r="AO141" s="4">
        <f t="shared" si="32"/>
        <v>0</v>
      </c>
    </row>
    <row r="142" spans="2:41" x14ac:dyDescent="0.25">
      <c r="B142" t="s">
        <v>97</v>
      </c>
      <c r="C142" s="1" t="s">
        <v>210</v>
      </c>
      <c r="D142" t="s">
        <v>76</v>
      </c>
      <c r="E142" t="s">
        <v>80</v>
      </c>
      <c r="F142">
        <v>22.5</v>
      </c>
      <c r="G142">
        <v>83.81</v>
      </c>
      <c r="H142">
        <v>69.97</v>
      </c>
      <c r="I142">
        <f t="shared" si="26"/>
        <v>1.1977990567386023</v>
      </c>
      <c r="J142">
        <v>28</v>
      </c>
      <c r="K142">
        <v>86.92</v>
      </c>
      <c r="L142">
        <v>83.53</v>
      </c>
      <c r="M142" s="4">
        <f t="shared" si="27"/>
        <v>0</v>
      </c>
      <c r="N142" s="4">
        <f t="shared" si="25"/>
        <v>1</v>
      </c>
      <c r="O142" s="4">
        <f t="shared" si="28"/>
        <v>0</v>
      </c>
      <c r="AB142" t="s">
        <v>97</v>
      </c>
      <c r="AC142" s="1" t="s">
        <v>210</v>
      </c>
      <c r="AD142" t="s">
        <v>76</v>
      </c>
      <c r="AE142" t="s">
        <v>78</v>
      </c>
      <c r="AF142">
        <v>24</v>
      </c>
      <c r="AG142">
        <v>157.4</v>
      </c>
      <c r="AH142">
        <v>73.7</v>
      </c>
      <c r="AI142">
        <f t="shared" si="29"/>
        <v>2.1356852103120758</v>
      </c>
      <c r="AJ142">
        <v>22</v>
      </c>
      <c r="AK142">
        <v>49.93</v>
      </c>
      <c r="AL142">
        <v>68.72</v>
      </c>
      <c r="AM142" s="4">
        <f t="shared" si="30"/>
        <v>1</v>
      </c>
      <c r="AN142" s="4">
        <f t="shared" si="31"/>
        <v>0</v>
      </c>
      <c r="AO142" s="4">
        <f t="shared" si="32"/>
        <v>0</v>
      </c>
    </row>
    <row r="143" spans="2:41" x14ac:dyDescent="0.25">
      <c r="B143" t="s">
        <v>146</v>
      </c>
      <c r="C143" s="1" t="s">
        <v>210</v>
      </c>
      <c r="D143" t="s">
        <v>76</v>
      </c>
      <c r="E143" s="15" t="s">
        <v>80</v>
      </c>
      <c r="F143" s="15">
        <v>22.5</v>
      </c>
      <c r="G143" s="15">
        <v>60.17</v>
      </c>
      <c r="H143" s="15">
        <v>69.97</v>
      </c>
      <c r="I143" s="15">
        <f t="shared" si="26"/>
        <v>0.85993997427468916</v>
      </c>
      <c r="J143" s="15">
        <v>22</v>
      </c>
      <c r="K143" s="15">
        <v>41.25</v>
      </c>
      <c r="L143" s="15">
        <v>68.72</v>
      </c>
      <c r="M143" s="15">
        <f t="shared" si="27"/>
        <v>0</v>
      </c>
      <c r="N143" s="15">
        <f t="shared" si="25"/>
        <v>0</v>
      </c>
      <c r="O143" s="15">
        <f t="shared" si="28"/>
        <v>1</v>
      </c>
      <c r="AB143" t="s">
        <v>146</v>
      </c>
      <c r="AC143" s="1" t="s">
        <v>210</v>
      </c>
      <c r="AD143" t="s">
        <v>76</v>
      </c>
      <c r="AE143" t="s">
        <v>78</v>
      </c>
      <c r="AF143">
        <v>24</v>
      </c>
      <c r="AG143">
        <v>107.6</v>
      </c>
      <c r="AH143">
        <v>73.7</v>
      </c>
      <c r="AI143">
        <f t="shared" si="29"/>
        <v>1.4599728629579374</v>
      </c>
      <c r="AJ143">
        <v>22.5</v>
      </c>
      <c r="AK143">
        <v>57.47</v>
      </c>
      <c r="AL143">
        <v>69.97</v>
      </c>
      <c r="AM143" s="4">
        <f t="shared" si="30"/>
        <v>0</v>
      </c>
      <c r="AN143" s="4">
        <f t="shared" si="31"/>
        <v>1</v>
      </c>
      <c r="AO143" s="4">
        <f t="shared" si="32"/>
        <v>0</v>
      </c>
    </row>
    <row r="144" spans="2:41" x14ac:dyDescent="0.25">
      <c r="B144" t="s">
        <v>147</v>
      </c>
      <c r="C144" s="1" t="s">
        <v>210</v>
      </c>
      <c r="D144" t="s">
        <v>76</v>
      </c>
      <c r="E144" t="s">
        <v>80</v>
      </c>
      <c r="F144">
        <v>23</v>
      </c>
      <c r="G144">
        <v>77.06</v>
      </c>
      <c r="H144">
        <v>71.22</v>
      </c>
      <c r="I144">
        <f t="shared" si="26"/>
        <v>1.0819994383600113</v>
      </c>
      <c r="J144">
        <v>22.5</v>
      </c>
      <c r="K144">
        <v>61.86</v>
      </c>
      <c r="L144">
        <v>69.97</v>
      </c>
      <c r="M144" s="4">
        <f t="shared" si="27"/>
        <v>0</v>
      </c>
      <c r="N144" s="4">
        <f t="shared" si="25"/>
        <v>1</v>
      </c>
      <c r="O144" s="4">
        <f t="shared" si="28"/>
        <v>0</v>
      </c>
      <c r="AB144" t="s">
        <v>147</v>
      </c>
      <c r="AC144" s="1" t="s">
        <v>210</v>
      </c>
      <c r="AD144" t="s">
        <v>76</v>
      </c>
      <c r="AE144" t="s">
        <v>78</v>
      </c>
      <c r="AF144">
        <v>24</v>
      </c>
      <c r="AG144">
        <v>118.8</v>
      </c>
      <c r="AH144">
        <v>73.7</v>
      </c>
      <c r="AI144">
        <f t="shared" si="29"/>
        <v>1.6119402985074627</v>
      </c>
      <c r="AJ144">
        <v>22.5</v>
      </c>
      <c r="AK144">
        <v>68.47</v>
      </c>
      <c r="AL144">
        <v>69.97</v>
      </c>
      <c r="AM144" s="4">
        <f t="shared" si="30"/>
        <v>1</v>
      </c>
      <c r="AN144" s="4">
        <f t="shared" si="31"/>
        <v>0</v>
      </c>
      <c r="AO144" s="4">
        <f t="shared" si="32"/>
        <v>0</v>
      </c>
    </row>
    <row r="145" spans="2:41" x14ac:dyDescent="0.25">
      <c r="B145" t="s">
        <v>148</v>
      </c>
      <c r="C145" s="1" t="s">
        <v>210</v>
      </c>
      <c r="D145" t="s">
        <v>76</v>
      </c>
      <c r="E145" t="s">
        <v>80</v>
      </c>
      <c r="F145">
        <v>16</v>
      </c>
      <c r="G145">
        <v>55.35</v>
      </c>
      <c r="H145">
        <v>53.5</v>
      </c>
      <c r="I145">
        <f t="shared" si="26"/>
        <v>1.0345794392523364</v>
      </c>
      <c r="J145">
        <v>15.5</v>
      </c>
      <c r="K145">
        <v>35.31</v>
      </c>
      <c r="L145">
        <v>52.21</v>
      </c>
      <c r="M145" s="4">
        <f t="shared" si="27"/>
        <v>0</v>
      </c>
      <c r="N145" s="4">
        <f t="shared" si="25"/>
        <v>1</v>
      </c>
      <c r="O145" s="4">
        <f t="shared" si="28"/>
        <v>0</v>
      </c>
      <c r="AB145" t="s">
        <v>148</v>
      </c>
      <c r="AC145" s="1" t="s">
        <v>210</v>
      </c>
      <c r="AD145" t="s">
        <v>76</v>
      </c>
      <c r="AE145" t="s">
        <v>78</v>
      </c>
      <c r="AF145">
        <v>24</v>
      </c>
      <c r="AG145">
        <v>89.37</v>
      </c>
      <c r="AH145">
        <v>73.7</v>
      </c>
      <c r="AI145">
        <f t="shared" si="29"/>
        <v>1.212618724559023</v>
      </c>
      <c r="AJ145">
        <v>23.5</v>
      </c>
      <c r="AK145">
        <v>67.98</v>
      </c>
      <c r="AL145">
        <v>72.459999999999994</v>
      </c>
      <c r="AM145" s="4">
        <f t="shared" si="30"/>
        <v>0</v>
      </c>
      <c r="AN145" s="4">
        <f t="shared" si="31"/>
        <v>1</v>
      </c>
      <c r="AO145" s="4">
        <f t="shared" si="32"/>
        <v>0</v>
      </c>
    </row>
    <row r="146" spans="2:41" x14ac:dyDescent="0.25">
      <c r="B146" t="s">
        <v>149</v>
      </c>
      <c r="C146" s="1" t="s">
        <v>210</v>
      </c>
      <c r="D146" t="s">
        <v>76</v>
      </c>
      <c r="E146" s="15" t="s">
        <v>80</v>
      </c>
      <c r="F146" s="15">
        <v>24</v>
      </c>
      <c r="G146" s="15">
        <v>65.72</v>
      </c>
      <c r="H146" s="15">
        <v>73.7</v>
      </c>
      <c r="I146" s="15">
        <f t="shared" si="26"/>
        <v>0.89172320217096335</v>
      </c>
      <c r="J146" s="15">
        <v>23.5</v>
      </c>
      <c r="K146" s="15">
        <v>45.34</v>
      </c>
      <c r="L146" s="15">
        <v>72.459999999999994</v>
      </c>
      <c r="M146" s="15">
        <f t="shared" si="27"/>
        <v>0</v>
      </c>
      <c r="N146" s="15">
        <f t="shared" si="25"/>
        <v>0</v>
      </c>
      <c r="O146" s="15">
        <f t="shared" si="28"/>
        <v>1</v>
      </c>
      <c r="AB146" t="s">
        <v>149</v>
      </c>
      <c r="AC146" s="1" t="s">
        <v>210</v>
      </c>
      <c r="AD146" t="s">
        <v>76</v>
      </c>
      <c r="AE146" t="s">
        <v>78</v>
      </c>
      <c r="AF146">
        <v>24</v>
      </c>
      <c r="AG146">
        <v>137.18</v>
      </c>
      <c r="AH146">
        <v>73.7</v>
      </c>
      <c r="AI146">
        <f t="shared" si="29"/>
        <v>1.8613297150610584</v>
      </c>
      <c r="AJ146">
        <v>22.5</v>
      </c>
      <c r="AK146">
        <v>69.41</v>
      </c>
      <c r="AL146">
        <v>69.97</v>
      </c>
      <c r="AM146" s="4">
        <f t="shared" si="30"/>
        <v>1</v>
      </c>
      <c r="AN146" s="4">
        <f t="shared" si="31"/>
        <v>0</v>
      </c>
      <c r="AO146" s="4">
        <f t="shared" si="32"/>
        <v>0</v>
      </c>
    </row>
    <row r="147" spans="2:41" x14ac:dyDescent="0.25">
      <c r="B147" t="s">
        <v>151</v>
      </c>
      <c r="C147" s="1" t="s">
        <v>210</v>
      </c>
      <c r="D147" t="s">
        <v>76</v>
      </c>
      <c r="E147" s="15" t="s">
        <v>80</v>
      </c>
      <c r="F147" s="15">
        <v>18.5</v>
      </c>
      <c r="G147" s="15">
        <v>57.78</v>
      </c>
      <c r="H147" s="15">
        <v>59.91</v>
      </c>
      <c r="I147" s="15">
        <f t="shared" si="26"/>
        <v>0.96444667000500761</v>
      </c>
      <c r="J147" s="15">
        <v>18</v>
      </c>
      <c r="K147" s="15">
        <v>26.81</v>
      </c>
      <c r="L147" s="15">
        <v>58.64</v>
      </c>
      <c r="M147" s="15">
        <f t="shared" si="27"/>
        <v>0</v>
      </c>
      <c r="N147" s="15">
        <f t="shared" si="25"/>
        <v>0</v>
      </c>
      <c r="O147" s="15">
        <f t="shared" si="28"/>
        <v>1</v>
      </c>
      <c r="AB147" t="s">
        <v>151</v>
      </c>
      <c r="AC147" s="1" t="s">
        <v>210</v>
      </c>
      <c r="AD147" t="s">
        <v>76</v>
      </c>
      <c r="AE147" t="s">
        <v>78</v>
      </c>
      <c r="AF147">
        <v>24</v>
      </c>
      <c r="AG147">
        <v>75.47</v>
      </c>
      <c r="AH147">
        <v>73.7</v>
      </c>
      <c r="AI147">
        <f t="shared" si="29"/>
        <v>1.0240162822252374</v>
      </c>
      <c r="AJ147">
        <v>23.5</v>
      </c>
      <c r="AK147">
        <v>63.39</v>
      </c>
      <c r="AL147">
        <v>72.459999999999994</v>
      </c>
      <c r="AM147" s="4">
        <f t="shared" si="30"/>
        <v>0</v>
      </c>
      <c r="AN147" s="4">
        <f t="shared" si="31"/>
        <v>1</v>
      </c>
      <c r="AO147" s="4">
        <f t="shared" si="32"/>
        <v>0</v>
      </c>
    </row>
    <row r="148" spans="2:41" x14ac:dyDescent="0.25">
      <c r="B148" t="s">
        <v>152</v>
      </c>
      <c r="C148" s="1" t="s">
        <v>210</v>
      </c>
      <c r="D148" t="s">
        <v>76</v>
      </c>
      <c r="E148" t="s">
        <v>80</v>
      </c>
      <c r="F148">
        <v>22.5</v>
      </c>
      <c r="G148">
        <v>75.97</v>
      </c>
      <c r="H148">
        <v>69.97</v>
      </c>
      <c r="I148">
        <f t="shared" si="26"/>
        <v>1.0857510361583536</v>
      </c>
      <c r="J148">
        <v>22</v>
      </c>
      <c r="K148">
        <v>58.94</v>
      </c>
      <c r="L148">
        <v>68.72</v>
      </c>
      <c r="M148" s="4">
        <f t="shared" si="27"/>
        <v>0</v>
      </c>
      <c r="N148" s="4">
        <f t="shared" si="25"/>
        <v>1</v>
      </c>
      <c r="O148" s="4">
        <f t="shared" si="28"/>
        <v>0</v>
      </c>
      <c r="AB148" t="s">
        <v>152</v>
      </c>
      <c r="AC148" s="1" t="s">
        <v>210</v>
      </c>
      <c r="AD148" t="s">
        <v>76</v>
      </c>
      <c r="AE148" t="s">
        <v>78</v>
      </c>
      <c r="AF148">
        <v>24</v>
      </c>
      <c r="AG148">
        <v>92.64</v>
      </c>
      <c r="AH148">
        <v>73.7</v>
      </c>
      <c r="AI148">
        <f t="shared" si="29"/>
        <v>1.2569877883310718</v>
      </c>
      <c r="AJ148">
        <v>23</v>
      </c>
      <c r="AK148">
        <v>67.17</v>
      </c>
      <c r="AL148">
        <v>71.22</v>
      </c>
      <c r="AM148" s="4">
        <f t="shared" si="30"/>
        <v>0</v>
      </c>
      <c r="AN148" s="4">
        <f t="shared" si="31"/>
        <v>1</v>
      </c>
      <c r="AO148" s="4">
        <f t="shared" si="32"/>
        <v>0</v>
      </c>
    </row>
    <row r="149" spans="2:41" x14ac:dyDescent="0.25">
      <c r="B149" t="s">
        <v>155</v>
      </c>
      <c r="C149" s="1" t="s">
        <v>210</v>
      </c>
      <c r="D149" t="s">
        <v>76</v>
      </c>
      <c r="E149" s="15" t="s">
        <v>80</v>
      </c>
      <c r="F149" s="15">
        <v>24.5</v>
      </c>
      <c r="G149" s="15">
        <v>67.42</v>
      </c>
      <c r="H149" s="15">
        <v>74.930000000000007</v>
      </c>
      <c r="I149" s="15">
        <f t="shared" si="26"/>
        <v>0.89977312158014144</v>
      </c>
      <c r="J149" s="15">
        <v>24</v>
      </c>
      <c r="K149" s="15">
        <v>37.229999999999997</v>
      </c>
      <c r="L149" s="15">
        <v>73.7</v>
      </c>
      <c r="M149" s="15">
        <f t="shared" si="27"/>
        <v>0</v>
      </c>
      <c r="N149" s="15">
        <f t="shared" si="25"/>
        <v>0</v>
      </c>
      <c r="O149" s="15">
        <f t="shared" si="28"/>
        <v>1</v>
      </c>
      <c r="AB149" t="s">
        <v>155</v>
      </c>
      <c r="AC149" s="1" t="s">
        <v>210</v>
      </c>
      <c r="AD149" t="s">
        <v>76</v>
      </c>
      <c r="AE149" t="s">
        <v>78</v>
      </c>
      <c r="AF149">
        <v>24</v>
      </c>
      <c r="AG149">
        <v>143.51</v>
      </c>
      <c r="AH149">
        <v>73.7</v>
      </c>
      <c r="AI149">
        <f t="shared" si="29"/>
        <v>1.9472184531886023</v>
      </c>
      <c r="AJ149">
        <v>22</v>
      </c>
      <c r="AK149">
        <v>52.72</v>
      </c>
      <c r="AL149">
        <v>68.72</v>
      </c>
      <c r="AM149" s="4">
        <f t="shared" si="30"/>
        <v>1</v>
      </c>
      <c r="AN149" s="4">
        <f t="shared" si="31"/>
        <v>0</v>
      </c>
      <c r="AO149" s="4">
        <f t="shared" si="32"/>
        <v>0</v>
      </c>
    </row>
    <row r="150" spans="2:41" x14ac:dyDescent="0.25">
      <c r="B150" t="s">
        <v>156</v>
      </c>
      <c r="C150" s="1" t="s">
        <v>210</v>
      </c>
      <c r="D150" t="s">
        <v>76</v>
      </c>
      <c r="E150" s="15" t="s">
        <v>80</v>
      </c>
      <c r="F150" s="15">
        <v>21</v>
      </c>
      <c r="G150" s="15">
        <v>54.84</v>
      </c>
      <c r="H150" s="15">
        <v>66.22</v>
      </c>
      <c r="I150" s="15">
        <f t="shared" si="26"/>
        <v>0.82814859559045617</v>
      </c>
      <c r="J150" s="15">
        <v>20.5</v>
      </c>
      <c r="K150" s="15">
        <v>45.79</v>
      </c>
      <c r="L150" s="15">
        <v>64.97</v>
      </c>
      <c r="M150" s="15">
        <f t="shared" si="27"/>
        <v>0</v>
      </c>
      <c r="N150" s="15">
        <f t="shared" si="25"/>
        <v>0</v>
      </c>
      <c r="O150" s="15">
        <f t="shared" si="28"/>
        <v>1</v>
      </c>
      <c r="AB150" t="s">
        <v>156</v>
      </c>
      <c r="AC150" s="1" t="s">
        <v>210</v>
      </c>
      <c r="AD150" t="s">
        <v>76</v>
      </c>
      <c r="AE150" t="s">
        <v>78</v>
      </c>
      <c r="AF150">
        <v>24</v>
      </c>
      <c r="AG150">
        <v>108.6</v>
      </c>
      <c r="AH150">
        <v>73.7</v>
      </c>
      <c r="AI150">
        <f t="shared" si="29"/>
        <v>1.4735413839891451</v>
      </c>
      <c r="AJ150">
        <v>22.5</v>
      </c>
      <c r="AK150">
        <v>44.09</v>
      </c>
      <c r="AL150">
        <v>69.97</v>
      </c>
      <c r="AM150" s="4">
        <f t="shared" si="30"/>
        <v>0</v>
      </c>
      <c r="AN150" s="4">
        <f t="shared" si="31"/>
        <v>1</v>
      </c>
      <c r="AO150" s="4">
        <f t="shared" si="32"/>
        <v>0</v>
      </c>
    </row>
    <row r="151" spans="2:41" x14ac:dyDescent="0.25">
      <c r="B151" t="s">
        <v>157</v>
      </c>
      <c r="C151" s="1" t="s">
        <v>210</v>
      </c>
      <c r="D151" t="s">
        <v>76</v>
      </c>
      <c r="E151" s="15" t="s">
        <v>80</v>
      </c>
      <c r="F151" s="15">
        <v>33.5</v>
      </c>
      <c r="G151" s="15">
        <v>95.59</v>
      </c>
      <c r="H151" s="15">
        <v>96.84</v>
      </c>
      <c r="I151" s="15">
        <f t="shared" si="26"/>
        <v>0.98709211069805869</v>
      </c>
      <c r="J151" s="15">
        <v>33</v>
      </c>
      <c r="K151" s="15">
        <v>72.41</v>
      </c>
      <c r="L151" s="15">
        <v>95.64</v>
      </c>
      <c r="M151" s="15">
        <f t="shared" si="27"/>
        <v>0</v>
      </c>
      <c r="N151" s="15">
        <f t="shared" si="25"/>
        <v>0</v>
      </c>
      <c r="O151" s="15">
        <f t="shared" si="28"/>
        <v>1</v>
      </c>
      <c r="AB151" t="s">
        <v>157</v>
      </c>
      <c r="AC151" s="1" t="s">
        <v>210</v>
      </c>
      <c r="AD151" t="s">
        <v>76</v>
      </c>
      <c r="AE151" t="s">
        <v>78</v>
      </c>
      <c r="AF151">
        <v>24</v>
      </c>
      <c r="AG151">
        <v>151.09</v>
      </c>
      <c r="AH151">
        <v>73.7</v>
      </c>
      <c r="AI151">
        <f t="shared" si="29"/>
        <v>2.0500678426051562</v>
      </c>
      <c r="AJ151">
        <v>22</v>
      </c>
      <c r="AK151">
        <v>53.38</v>
      </c>
      <c r="AL151">
        <v>68.72</v>
      </c>
      <c r="AM151" s="4">
        <f t="shared" si="30"/>
        <v>1</v>
      </c>
      <c r="AN151" s="4">
        <f t="shared" si="31"/>
        <v>0</v>
      </c>
      <c r="AO151" s="4">
        <f t="shared" si="32"/>
        <v>0</v>
      </c>
    </row>
    <row r="152" spans="2:41" x14ac:dyDescent="0.25">
      <c r="B152" t="s">
        <v>158</v>
      </c>
      <c r="C152" s="1" t="s">
        <v>210</v>
      </c>
      <c r="D152" t="s">
        <v>76</v>
      </c>
      <c r="E152" s="15" t="s">
        <v>80</v>
      </c>
      <c r="F152" s="15">
        <v>16</v>
      </c>
      <c r="G152" s="15">
        <v>42.14</v>
      </c>
      <c r="H152" s="15">
        <v>53.5</v>
      </c>
      <c r="I152" s="15">
        <f t="shared" si="26"/>
        <v>0.78766355140186917</v>
      </c>
      <c r="J152" s="15">
        <v>15.5</v>
      </c>
      <c r="K152" s="15">
        <v>33.909999999999997</v>
      </c>
      <c r="L152" s="15">
        <v>52.21</v>
      </c>
      <c r="M152" s="15">
        <f t="shared" si="27"/>
        <v>0</v>
      </c>
      <c r="N152" s="15">
        <f t="shared" si="25"/>
        <v>0</v>
      </c>
      <c r="O152" s="15">
        <f t="shared" si="28"/>
        <v>1</v>
      </c>
      <c r="AB152" t="s">
        <v>158</v>
      </c>
      <c r="AC152" s="1" t="s">
        <v>210</v>
      </c>
      <c r="AD152" t="s">
        <v>76</v>
      </c>
      <c r="AE152" t="s">
        <v>78</v>
      </c>
      <c r="AF152">
        <v>23.5</v>
      </c>
      <c r="AG152">
        <v>78.56</v>
      </c>
      <c r="AH152">
        <v>72.459999999999994</v>
      </c>
      <c r="AI152">
        <f t="shared" si="29"/>
        <v>1.0841843775876348</v>
      </c>
      <c r="AJ152">
        <v>23</v>
      </c>
      <c r="AK152">
        <v>58.63</v>
      </c>
      <c r="AL152">
        <v>71.22</v>
      </c>
      <c r="AM152" s="4">
        <f t="shared" si="30"/>
        <v>0</v>
      </c>
      <c r="AN152" s="4">
        <f t="shared" si="31"/>
        <v>1</v>
      </c>
      <c r="AO152" s="4">
        <f t="shared" si="32"/>
        <v>0</v>
      </c>
    </row>
    <row r="153" spans="2:41" x14ac:dyDescent="0.25">
      <c r="B153" t="s">
        <v>159</v>
      </c>
      <c r="C153" s="1" t="s">
        <v>210</v>
      </c>
      <c r="D153" t="s">
        <v>76</v>
      </c>
      <c r="E153" s="15" t="s">
        <v>80</v>
      </c>
      <c r="F153" s="15">
        <v>15.5</v>
      </c>
      <c r="G153" s="15">
        <v>41.11</v>
      </c>
      <c r="H153" s="15">
        <v>52.21</v>
      </c>
      <c r="I153" s="15">
        <f t="shared" si="26"/>
        <v>0.78739705037349161</v>
      </c>
      <c r="J153" s="15">
        <v>15</v>
      </c>
      <c r="K153" s="15">
        <v>29.89</v>
      </c>
      <c r="L153" s="15">
        <v>50.91</v>
      </c>
      <c r="M153" s="15">
        <f t="shared" si="27"/>
        <v>0</v>
      </c>
      <c r="N153" s="15">
        <f t="shared" si="25"/>
        <v>0</v>
      </c>
      <c r="O153" s="15">
        <f t="shared" si="28"/>
        <v>1</v>
      </c>
      <c r="AB153" t="s">
        <v>159</v>
      </c>
      <c r="AC153" s="1" t="s">
        <v>210</v>
      </c>
      <c r="AD153" t="s">
        <v>76</v>
      </c>
      <c r="AE153" t="s">
        <v>78</v>
      </c>
      <c r="AF153">
        <v>24</v>
      </c>
      <c r="AG153">
        <v>99.73</v>
      </c>
      <c r="AH153">
        <v>73.7</v>
      </c>
      <c r="AI153">
        <f t="shared" si="29"/>
        <v>1.3531886024423339</v>
      </c>
      <c r="AJ153">
        <v>16</v>
      </c>
      <c r="AK153">
        <v>62.23</v>
      </c>
      <c r="AL153">
        <v>53.5</v>
      </c>
      <c r="AM153" s="4">
        <f t="shared" si="30"/>
        <v>0</v>
      </c>
      <c r="AN153" s="4">
        <f t="shared" si="31"/>
        <v>1</v>
      </c>
      <c r="AO153" s="4">
        <f t="shared" si="32"/>
        <v>0</v>
      </c>
    </row>
    <row r="154" spans="2:41" x14ac:dyDescent="0.25">
      <c r="B154" t="s">
        <v>160</v>
      </c>
      <c r="C154" s="1" t="s">
        <v>210</v>
      </c>
      <c r="D154" t="s">
        <v>76</v>
      </c>
      <c r="E154" t="s">
        <v>80</v>
      </c>
      <c r="F154">
        <v>22</v>
      </c>
      <c r="G154">
        <v>70.06</v>
      </c>
      <c r="H154">
        <v>68.72</v>
      </c>
      <c r="I154">
        <f t="shared" si="26"/>
        <v>1.0194994179278232</v>
      </c>
      <c r="J154">
        <v>21.5</v>
      </c>
      <c r="K154">
        <v>40.35</v>
      </c>
      <c r="L154">
        <v>67.47</v>
      </c>
      <c r="M154" s="4">
        <f t="shared" si="27"/>
        <v>0</v>
      </c>
      <c r="N154" s="4">
        <f t="shared" si="25"/>
        <v>1</v>
      </c>
      <c r="O154" s="4">
        <f t="shared" si="28"/>
        <v>0</v>
      </c>
      <c r="AB154" t="s">
        <v>160</v>
      </c>
      <c r="AC154" s="1" t="s">
        <v>210</v>
      </c>
      <c r="AD154" t="s">
        <v>76</v>
      </c>
      <c r="AE154" t="s">
        <v>78</v>
      </c>
      <c r="AF154">
        <v>24</v>
      </c>
      <c r="AG154">
        <v>156.22</v>
      </c>
      <c r="AH154">
        <v>73.7</v>
      </c>
      <c r="AI154">
        <f t="shared" si="29"/>
        <v>2.1196743554952509</v>
      </c>
      <c r="AJ154">
        <v>16</v>
      </c>
      <c r="AK154">
        <v>62.81</v>
      </c>
      <c r="AL154">
        <v>53.5</v>
      </c>
      <c r="AM154" s="4">
        <f t="shared" si="30"/>
        <v>1</v>
      </c>
      <c r="AN154" s="4">
        <f t="shared" si="31"/>
        <v>0</v>
      </c>
      <c r="AO154" s="4">
        <f t="shared" si="32"/>
        <v>0</v>
      </c>
    </row>
    <row r="155" spans="2:41" x14ac:dyDescent="0.25">
      <c r="B155" t="s">
        <v>161</v>
      </c>
      <c r="C155" s="1" t="s">
        <v>210</v>
      </c>
      <c r="D155" t="s">
        <v>76</v>
      </c>
      <c r="E155" s="15" t="s">
        <v>80</v>
      </c>
      <c r="F155" s="15">
        <v>15</v>
      </c>
      <c r="G155" s="15">
        <v>47.84</v>
      </c>
      <c r="H155" s="15">
        <v>50.91</v>
      </c>
      <c r="I155" s="15">
        <f t="shared" si="26"/>
        <v>0.93969750540168939</v>
      </c>
      <c r="J155" s="15">
        <v>15</v>
      </c>
      <c r="K155" s="15">
        <v>47.84</v>
      </c>
      <c r="L155" s="15">
        <v>50.91</v>
      </c>
      <c r="M155" s="15">
        <f t="shared" si="27"/>
        <v>0</v>
      </c>
      <c r="N155" s="15">
        <f t="shared" si="25"/>
        <v>0</v>
      </c>
      <c r="O155" s="15">
        <f t="shared" si="28"/>
        <v>1</v>
      </c>
      <c r="AB155" t="s">
        <v>161</v>
      </c>
      <c r="AC155" s="1" t="s">
        <v>210</v>
      </c>
      <c r="AD155" t="s">
        <v>76</v>
      </c>
      <c r="AE155" t="s">
        <v>78</v>
      </c>
      <c r="AF155">
        <v>23.5</v>
      </c>
      <c r="AG155">
        <v>109.16</v>
      </c>
      <c r="AH155">
        <v>72.459999999999994</v>
      </c>
      <c r="AI155">
        <f t="shared" si="29"/>
        <v>1.5064863372895392</v>
      </c>
      <c r="AJ155">
        <v>22.5</v>
      </c>
      <c r="AK155">
        <v>47.03</v>
      </c>
      <c r="AL155">
        <v>69.97</v>
      </c>
      <c r="AM155" s="4">
        <f t="shared" si="30"/>
        <v>1</v>
      </c>
      <c r="AN155" s="4">
        <f t="shared" si="31"/>
        <v>0</v>
      </c>
      <c r="AO155" s="4">
        <f t="shared" si="32"/>
        <v>0</v>
      </c>
    </row>
    <row r="156" spans="2:41" x14ac:dyDescent="0.25">
      <c r="B156" t="s">
        <v>116</v>
      </c>
      <c r="C156" s="1" t="s">
        <v>210</v>
      </c>
      <c r="D156" t="s">
        <v>76</v>
      </c>
      <c r="E156" s="15" t="s">
        <v>81</v>
      </c>
      <c r="F156" s="15">
        <v>21.5</v>
      </c>
      <c r="G156" s="15">
        <v>65.739999999999995</v>
      </c>
      <c r="H156" s="15">
        <v>67.47</v>
      </c>
      <c r="I156" s="15">
        <f t="shared" si="26"/>
        <v>0.97435897435897434</v>
      </c>
      <c r="J156" s="15">
        <v>21</v>
      </c>
      <c r="K156" s="15">
        <v>40.22</v>
      </c>
      <c r="L156" s="15">
        <v>66.22</v>
      </c>
      <c r="M156" s="15">
        <f t="shared" si="27"/>
        <v>0</v>
      </c>
      <c r="N156" s="15">
        <f t="shared" si="25"/>
        <v>0</v>
      </c>
      <c r="O156" s="15">
        <f t="shared" si="28"/>
        <v>1</v>
      </c>
      <c r="AB156" t="s">
        <v>116</v>
      </c>
      <c r="AC156" s="1" t="s">
        <v>210</v>
      </c>
      <c r="AD156" t="s">
        <v>76</v>
      </c>
      <c r="AE156" t="s">
        <v>79</v>
      </c>
      <c r="AF156" s="15">
        <v>24</v>
      </c>
      <c r="AG156" s="15">
        <v>72.55</v>
      </c>
      <c r="AH156" s="15">
        <v>73.7</v>
      </c>
      <c r="AI156" s="15">
        <f t="shared" si="29"/>
        <v>0.98439620081411117</v>
      </c>
      <c r="AJ156" s="15">
        <v>23.5</v>
      </c>
      <c r="AK156" s="15">
        <v>67.97</v>
      </c>
      <c r="AL156" s="15">
        <v>72.459999999999994</v>
      </c>
      <c r="AM156" s="15">
        <f t="shared" si="30"/>
        <v>0</v>
      </c>
      <c r="AN156" s="15">
        <f t="shared" si="31"/>
        <v>0</v>
      </c>
      <c r="AO156" s="15">
        <f t="shared" si="32"/>
        <v>1</v>
      </c>
    </row>
    <row r="157" spans="2:41" x14ac:dyDescent="0.25">
      <c r="B157" t="s">
        <v>117</v>
      </c>
      <c r="C157" s="1" t="s">
        <v>210</v>
      </c>
      <c r="D157" t="s">
        <v>76</v>
      </c>
      <c r="E157" s="15" t="s">
        <v>81</v>
      </c>
      <c r="F157" s="15">
        <v>19</v>
      </c>
      <c r="G157" s="15">
        <v>48.8</v>
      </c>
      <c r="H157" s="15">
        <v>61.18</v>
      </c>
      <c r="I157" s="15">
        <f t="shared" si="26"/>
        <v>0.79764628963713624</v>
      </c>
      <c r="J157" s="15">
        <v>18.5</v>
      </c>
      <c r="K157" s="15">
        <v>37.01</v>
      </c>
      <c r="L157" s="15">
        <v>59.91</v>
      </c>
      <c r="M157" s="15">
        <f t="shared" si="27"/>
        <v>0</v>
      </c>
      <c r="N157" s="15">
        <f t="shared" si="25"/>
        <v>0</v>
      </c>
      <c r="O157" s="15">
        <f t="shared" si="28"/>
        <v>1</v>
      </c>
      <c r="AB157" t="s">
        <v>117</v>
      </c>
      <c r="AC157" s="1" t="s">
        <v>210</v>
      </c>
      <c r="AD157" t="s">
        <v>76</v>
      </c>
      <c r="AE157" t="s">
        <v>79</v>
      </c>
      <c r="AF157">
        <v>24</v>
      </c>
      <c r="AG157">
        <v>92.8</v>
      </c>
      <c r="AH157">
        <v>73.7</v>
      </c>
      <c r="AI157">
        <f t="shared" si="29"/>
        <v>1.2591587516960649</v>
      </c>
      <c r="AJ157">
        <v>22</v>
      </c>
      <c r="AK157">
        <v>57.15</v>
      </c>
      <c r="AL157">
        <v>68.72</v>
      </c>
      <c r="AM157" s="4">
        <f t="shared" si="30"/>
        <v>0</v>
      </c>
      <c r="AN157" s="4">
        <f t="shared" si="31"/>
        <v>1</v>
      </c>
      <c r="AO157" s="4">
        <f t="shared" si="32"/>
        <v>0</v>
      </c>
    </row>
    <row r="158" spans="2:41" x14ac:dyDescent="0.25">
      <c r="B158" t="s">
        <v>119</v>
      </c>
      <c r="C158" s="1" t="s">
        <v>210</v>
      </c>
      <c r="D158" t="s">
        <v>76</v>
      </c>
      <c r="E158" t="s">
        <v>81</v>
      </c>
      <c r="F158">
        <v>31</v>
      </c>
      <c r="G158">
        <v>100.62</v>
      </c>
      <c r="H158">
        <v>90.81</v>
      </c>
      <c r="I158">
        <f t="shared" si="26"/>
        <v>1.10802775024777</v>
      </c>
      <c r="J158">
        <v>15.5</v>
      </c>
      <c r="K158">
        <v>61.38</v>
      </c>
      <c r="L158">
        <v>52.21</v>
      </c>
      <c r="M158" s="4">
        <f t="shared" si="27"/>
        <v>0</v>
      </c>
      <c r="N158" s="4">
        <f t="shared" si="25"/>
        <v>1</v>
      </c>
      <c r="O158" s="4">
        <f t="shared" si="28"/>
        <v>0</v>
      </c>
      <c r="AB158" t="s">
        <v>119</v>
      </c>
      <c r="AC158" s="1" t="s">
        <v>210</v>
      </c>
      <c r="AD158" t="s">
        <v>76</v>
      </c>
      <c r="AE158" t="s">
        <v>79</v>
      </c>
      <c r="AF158">
        <v>24</v>
      </c>
      <c r="AG158">
        <v>124.2</v>
      </c>
      <c r="AH158">
        <v>73.7</v>
      </c>
      <c r="AI158">
        <f t="shared" si="29"/>
        <v>1.6852103120759836</v>
      </c>
      <c r="AJ158">
        <v>21.5</v>
      </c>
      <c r="AK158">
        <v>42.68</v>
      </c>
      <c r="AL158">
        <v>67.47</v>
      </c>
      <c r="AM158" s="4">
        <f t="shared" si="30"/>
        <v>1</v>
      </c>
      <c r="AN158" s="4">
        <f t="shared" si="31"/>
        <v>0</v>
      </c>
      <c r="AO158" s="4">
        <f t="shared" si="32"/>
        <v>0</v>
      </c>
    </row>
    <row r="159" spans="2:41" x14ac:dyDescent="0.25">
      <c r="B159" t="s">
        <v>122</v>
      </c>
      <c r="C159" s="1" t="s">
        <v>210</v>
      </c>
      <c r="D159" t="s">
        <v>76</v>
      </c>
      <c r="E159" t="s">
        <v>81</v>
      </c>
      <c r="F159">
        <v>20</v>
      </c>
      <c r="G159">
        <v>64.91</v>
      </c>
      <c r="H159">
        <v>63.71</v>
      </c>
      <c r="I159">
        <f t="shared" si="26"/>
        <v>1.0188353476691256</v>
      </c>
      <c r="J159">
        <v>19.5</v>
      </c>
      <c r="K159">
        <v>29.2</v>
      </c>
      <c r="L159">
        <v>62.44</v>
      </c>
      <c r="M159" s="4">
        <f t="shared" si="27"/>
        <v>0</v>
      </c>
      <c r="N159" s="4">
        <f t="shared" si="25"/>
        <v>1</v>
      </c>
      <c r="O159" s="4">
        <f t="shared" si="28"/>
        <v>0</v>
      </c>
      <c r="AB159" t="s">
        <v>122</v>
      </c>
      <c r="AC159" s="1" t="s">
        <v>210</v>
      </c>
      <c r="AD159" t="s">
        <v>76</v>
      </c>
      <c r="AE159" t="s">
        <v>79</v>
      </c>
      <c r="AF159">
        <v>24</v>
      </c>
      <c r="AG159">
        <v>96.29</v>
      </c>
      <c r="AH159">
        <v>73.7</v>
      </c>
      <c r="AI159">
        <f t="shared" si="29"/>
        <v>1.3065128900949796</v>
      </c>
      <c r="AJ159">
        <v>22</v>
      </c>
      <c r="AK159">
        <v>61.14</v>
      </c>
      <c r="AL159">
        <v>68.72</v>
      </c>
      <c r="AM159" s="4">
        <f t="shared" si="30"/>
        <v>0</v>
      </c>
      <c r="AN159" s="4">
        <f t="shared" si="31"/>
        <v>1</v>
      </c>
      <c r="AO159" s="4">
        <f t="shared" si="32"/>
        <v>0</v>
      </c>
    </row>
    <row r="160" spans="2:41" x14ac:dyDescent="0.25">
      <c r="B160" t="s">
        <v>123</v>
      </c>
      <c r="C160" s="1" t="s">
        <v>210</v>
      </c>
      <c r="D160" t="s">
        <v>76</v>
      </c>
      <c r="E160" t="s">
        <v>81</v>
      </c>
      <c r="F160">
        <v>22.5</v>
      </c>
      <c r="G160">
        <v>113.43</v>
      </c>
      <c r="H160">
        <v>69.97</v>
      </c>
      <c r="I160">
        <f t="shared" si="26"/>
        <v>1.6211233385736745</v>
      </c>
      <c r="J160">
        <v>21</v>
      </c>
      <c r="K160">
        <v>53.59</v>
      </c>
      <c r="L160">
        <v>66.22</v>
      </c>
      <c r="M160" s="4">
        <f t="shared" si="27"/>
        <v>1</v>
      </c>
      <c r="N160" s="4">
        <f t="shared" si="25"/>
        <v>0</v>
      </c>
      <c r="O160" s="4">
        <f t="shared" si="28"/>
        <v>0</v>
      </c>
      <c r="AB160" t="s">
        <v>123</v>
      </c>
      <c r="AC160" s="1" t="s">
        <v>210</v>
      </c>
      <c r="AD160" t="s">
        <v>76</v>
      </c>
      <c r="AE160" t="s">
        <v>79</v>
      </c>
      <c r="AF160">
        <v>24</v>
      </c>
      <c r="AG160">
        <v>130.38999999999999</v>
      </c>
      <c r="AH160">
        <v>73.7</v>
      </c>
      <c r="AI160">
        <f t="shared" si="29"/>
        <v>1.7691994572591585</v>
      </c>
      <c r="AJ160">
        <v>21.5</v>
      </c>
      <c r="AK160">
        <v>51.58</v>
      </c>
      <c r="AL160">
        <v>67.47</v>
      </c>
      <c r="AM160" s="4">
        <f t="shared" si="30"/>
        <v>1</v>
      </c>
      <c r="AN160" s="4">
        <f t="shared" si="31"/>
        <v>0</v>
      </c>
      <c r="AO160" s="4">
        <f t="shared" si="32"/>
        <v>0</v>
      </c>
    </row>
    <row r="161" spans="2:41" x14ac:dyDescent="0.25">
      <c r="B161" t="s">
        <v>124</v>
      </c>
      <c r="C161" s="1" t="s">
        <v>210</v>
      </c>
      <c r="D161" t="s">
        <v>76</v>
      </c>
      <c r="E161" s="15" t="s">
        <v>81</v>
      </c>
      <c r="F161" s="15">
        <v>24.5</v>
      </c>
      <c r="G161" s="15">
        <v>70.31</v>
      </c>
      <c r="H161" s="15">
        <v>74.930000000000007</v>
      </c>
      <c r="I161" s="15">
        <f t="shared" si="26"/>
        <v>0.93834245295609231</v>
      </c>
      <c r="J161" s="15">
        <v>24</v>
      </c>
      <c r="K161" s="15">
        <v>52.9</v>
      </c>
      <c r="L161" s="15">
        <v>73.7</v>
      </c>
      <c r="M161" s="15">
        <f t="shared" si="27"/>
        <v>0</v>
      </c>
      <c r="N161" s="15">
        <f t="shared" si="25"/>
        <v>0</v>
      </c>
      <c r="O161" s="15">
        <f t="shared" si="28"/>
        <v>1</v>
      </c>
      <c r="AB161" t="s">
        <v>124</v>
      </c>
      <c r="AC161" s="1" t="s">
        <v>210</v>
      </c>
      <c r="AD161" t="s">
        <v>76</v>
      </c>
      <c r="AE161" t="s">
        <v>79</v>
      </c>
      <c r="AF161">
        <v>24</v>
      </c>
      <c r="AG161">
        <v>103.41</v>
      </c>
      <c r="AH161">
        <v>73.7</v>
      </c>
      <c r="AI161">
        <f t="shared" si="29"/>
        <v>1.4031207598371775</v>
      </c>
      <c r="AJ161">
        <v>22</v>
      </c>
      <c r="AK161">
        <v>66.010000000000005</v>
      </c>
      <c r="AL161">
        <v>68.72</v>
      </c>
      <c r="AM161" s="4">
        <f t="shared" si="30"/>
        <v>0</v>
      </c>
      <c r="AN161" s="4">
        <f t="shared" si="31"/>
        <v>1</v>
      </c>
      <c r="AO161" s="4">
        <f t="shared" si="32"/>
        <v>0</v>
      </c>
    </row>
    <row r="162" spans="2:41" x14ac:dyDescent="0.25">
      <c r="B162" t="s">
        <v>125</v>
      </c>
      <c r="C162" s="1" t="s">
        <v>210</v>
      </c>
      <c r="D162" t="s">
        <v>76</v>
      </c>
      <c r="E162" s="15" t="s">
        <v>81</v>
      </c>
      <c r="F162" s="15">
        <v>15</v>
      </c>
      <c r="G162" s="15">
        <v>22.75</v>
      </c>
      <c r="H162" s="15">
        <v>50.91</v>
      </c>
      <c r="I162" s="15">
        <f t="shared" si="26"/>
        <v>0.4468670202317816</v>
      </c>
      <c r="J162" s="15">
        <v>15</v>
      </c>
      <c r="K162" s="15">
        <v>22.75</v>
      </c>
      <c r="L162" s="15">
        <v>50.91</v>
      </c>
      <c r="M162" s="15">
        <f t="shared" si="27"/>
        <v>0</v>
      </c>
      <c r="N162" s="15">
        <f t="shared" si="25"/>
        <v>0</v>
      </c>
      <c r="O162" s="15">
        <f t="shared" si="28"/>
        <v>1</v>
      </c>
      <c r="AB162" t="s">
        <v>125</v>
      </c>
      <c r="AC162" s="1" t="s">
        <v>210</v>
      </c>
      <c r="AD162" t="s">
        <v>76</v>
      </c>
      <c r="AE162" t="s">
        <v>79</v>
      </c>
      <c r="AF162">
        <v>24</v>
      </c>
      <c r="AG162">
        <v>140.01</v>
      </c>
      <c r="AH162">
        <v>73.7</v>
      </c>
      <c r="AI162">
        <f t="shared" si="29"/>
        <v>1.8997286295793756</v>
      </c>
      <c r="AJ162">
        <v>26.5</v>
      </c>
      <c r="AK162">
        <v>85.58</v>
      </c>
      <c r="AL162">
        <v>79.86</v>
      </c>
      <c r="AM162" s="4">
        <f t="shared" si="30"/>
        <v>1</v>
      </c>
      <c r="AN162" s="4">
        <f t="shared" si="31"/>
        <v>0</v>
      </c>
      <c r="AO162" s="4">
        <f t="shared" si="32"/>
        <v>0</v>
      </c>
    </row>
    <row r="163" spans="2:41" x14ac:dyDescent="0.25">
      <c r="B163" t="s">
        <v>127</v>
      </c>
      <c r="C163" s="1" t="s">
        <v>210</v>
      </c>
      <c r="D163" t="s">
        <v>76</v>
      </c>
      <c r="E163" s="15" t="s">
        <v>81</v>
      </c>
      <c r="F163" s="15">
        <v>29.5</v>
      </c>
      <c r="G163" s="15">
        <v>82.01</v>
      </c>
      <c r="H163" s="15">
        <v>87.18</v>
      </c>
      <c r="I163" s="15">
        <f t="shared" si="26"/>
        <v>0.94069740766230781</v>
      </c>
      <c r="J163" s="15">
        <v>29</v>
      </c>
      <c r="K163" s="15">
        <v>49.98</v>
      </c>
      <c r="L163" s="15">
        <v>85.96</v>
      </c>
      <c r="M163" s="15">
        <f t="shared" si="27"/>
        <v>0</v>
      </c>
      <c r="N163" s="15">
        <f t="shared" si="25"/>
        <v>0</v>
      </c>
      <c r="O163" s="15">
        <f t="shared" si="28"/>
        <v>1</v>
      </c>
      <c r="AB163" t="s">
        <v>127</v>
      </c>
      <c r="AC163" s="1" t="s">
        <v>210</v>
      </c>
      <c r="AD163" t="s">
        <v>76</v>
      </c>
      <c r="AE163" t="s">
        <v>79</v>
      </c>
      <c r="AF163">
        <v>24</v>
      </c>
      <c r="AG163">
        <v>103.41</v>
      </c>
      <c r="AH163">
        <v>73.7</v>
      </c>
      <c r="AI163">
        <f t="shared" si="29"/>
        <v>1.4031207598371775</v>
      </c>
      <c r="AJ163">
        <v>23</v>
      </c>
      <c r="AK163">
        <v>66.72</v>
      </c>
      <c r="AL163">
        <v>71.22</v>
      </c>
      <c r="AM163" s="4">
        <f t="shared" si="30"/>
        <v>0</v>
      </c>
      <c r="AN163" s="4">
        <f t="shared" si="31"/>
        <v>1</v>
      </c>
      <c r="AO163" s="4">
        <f t="shared" si="32"/>
        <v>0</v>
      </c>
    </row>
    <row r="164" spans="2:41" x14ac:dyDescent="0.25">
      <c r="B164" t="s">
        <v>129</v>
      </c>
      <c r="C164" s="1" t="s">
        <v>210</v>
      </c>
      <c r="D164" t="s">
        <v>76</v>
      </c>
      <c r="E164" t="s">
        <v>81</v>
      </c>
      <c r="F164">
        <v>22.5</v>
      </c>
      <c r="G164">
        <v>94.41</v>
      </c>
      <c r="H164">
        <v>69.97</v>
      </c>
      <c r="I164">
        <f t="shared" si="26"/>
        <v>1.3492925539516936</v>
      </c>
      <c r="J164">
        <v>22</v>
      </c>
      <c r="K164">
        <v>62.9</v>
      </c>
      <c r="L164">
        <v>68.72</v>
      </c>
      <c r="M164" s="4">
        <f t="shared" si="27"/>
        <v>0</v>
      </c>
      <c r="N164" s="4">
        <f t="shared" ref="N164:N227" si="33">IF((AND(I164&gt;1,I164&lt;1.5)),1,0)</f>
        <v>1</v>
      </c>
      <c r="O164" s="4">
        <f t="shared" si="28"/>
        <v>0</v>
      </c>
      <c r="AB164" t="s">
        <v>129</v>
      </c>
      <c r="AC164" s="1" t="s">
        <v>210</v>
      </c>
      <c r="AD164" t="s">
        <v>76</v>
      </c>
      <c r="AE164" t="s">
        <v>79</v>
      </c>
      <c r="AF164">
        <v>24</v>
      </c>
      <c r="AG164">
        <v>126.06</v>
      </c>
      <c r="AH164">
        <v>73.7</v>
      </c>
      <c r="AI164">
        <f t="shared" si="29"/>
        <v>1.7104477611940299</v>
      </c>
      <c r="AJ164">
        <v>22.5</v>
      </c>
      <c r="AK164">
        <v>59.71</v>
      </c>
      <c r="AL164">
        <v>69.97</v>
      </c>
      <c r="AM164" s="4">
        <f t="shared" si="30"/>
        <v>1</v>
      </c>
      <c r="AN164" s="4">
        <f t="shared" si="31"/>
        <v>0</v>
      </c>
      <c r="AO164" s="4">
        <f t="shared" si="32"/>
        <v>0</v>
      </c>
    </row>
    <row r="165" spans="2:41" x14ac:dyDescent="0.25">
      <c r="B165" t="s">
        <v>178</v>
      </c>
      <c r="C165" s="1" t="s">
        <v>210</v>
      </c>
      <c r="D165" t="s">
        <v>76</v>
      </c>
      <c r="E165" t="s">
        <v>81</v>
      </c>
      <c r="F165">
        <v>22.5</v>
      </c>
      <c r="G165">
        <v>73.05</v>
      </c>
      <c r="H165">
        <v>69.97</v>
      </c>
      <c r="I165">
        <f t="shared" si="26"/>
        <v>1.0440188652279547</v>
      </c>
      <c r="J165">
        <v>22</v>
      </c>
      <c r="K165">
        <v>41.42</v>
      </c>
      <c r="L165">
        <v>68.72</v>
      </c>
      <c r="M165" s="4">
        <f t="shared" si="27"/>
        <v>0</v>
      </c>
      <c r="N165" s="4">
        <f t="shared" si="33"/>
        <v>1</v>
      </c>
      <c r="O165" s="4">
        <f t="shared" si="28"/>
        <v>0</v>
      </c>
      <c r="AB165" t="s">
        <v>178</v>
      </c>
      <c r="AC165" s="1" t="s">
        <v>210</v>
      </c>
      <c r="AD165" t="s">
        <v>76</v>
      </c>
      <c r="AE165" t="s">
        <v>79</v>
      </c>
      <c r="AF165" s="15">
        <v>24</v>
      </c>
      <c r="AG165" s="15">
        <v>62.13</v>
      </c>
      <c r="AH165" s="15">
        <v>73.7</v>
      </c>
      <c r="AI165" s="15">
        <f t="shared" si="29"/>
        <v>0.84301221166892804</v>
      </c>
      <c r="AJ165" s="15">
        <v>23.5</v>
      </c>
      <c r="AK165" s="15">
        <v>52.86</v>
      </c>
      <c r="AL165" s="15">
        <v>72.459999999999994</v>
      </c>
      <c r="AM165" s="15">
        <f t="shared" si="30"/>
        <v>0</v>
      </c>
      <c r="AN165" s="15">
        <f t="shared" si="31"/>
        <v>0</v>
      </c>
      <c r="AO165" s="15">
        <f t="shared" si="32"/>
        <v>1</v>
      </c>
    </row>
    <row r="166" spans="2:41" x14ac:dyDescent="0.25">
      <c r="B166" t="s">
        <v>179</v>
      </c>
      <c r="C166" s="1" t="s">
        <v>210</v>
      </c>
      <c r="D166" t="s">
        <v>76</v>
      </c>
      <c r="E166" s="15" t="s">
        <v>81</v>
      </c>
      <c r="F166" s="15">
        <v>34.5</v>
      </c>
      <c r="G166" s="15">
        <v>97.82</v>
      </c>
      <c r="H166" s="15">
        <v>99.24</v>
      </c>
      <c r="I166" s="15">
        <f t="shared" si="26"/>
        <v>0.98569125352680365</v>
      </c>
      <c r="J166" s="15">
        <v>34</v>
      </c>
      <c r="K166" s="15">
        <v>69.98</v>
      </c>
      <c r="L166" s="15">
        <v>98.04</v>
      </c>
      <c r="M166" s="15">
        <f t="shared" si="27"/>
        <v>0</v>
      </c>
      <c r="N166" s="15">
        <f t="shared" si="33"/>
        <v>0</v>
      </c>
      <c r="O166" s="15">
        <f t="shared" si="28"/>
        <v>1</v>
      </c>
      <c r="AB166" t="s">
        <v>179</v>
      </c>
      <c r="AC166" s="1" t="s">
        <v>210</v>
      </c>
      <c r="AD166" t="s">
        <v>76</v>
      </c>
      <c r="AE166" t="s">
        <v>79</v>
      </c>
      <c r="AF166">
        <v>24</v>
      </c>
      <c r="AG166">
        <v>103.51</v>
      </c>
      <c r="AH166">
        <v>73.7</v>
      </c>
      <c r="AI166">
        <f t="shared" si="29"/>
        <v>1.4044776119402986</v>
      </c>
      <c r="AJ166">
        <v>25.5</v>
      </c>
      <c r="AK166">
        <v>94.41</v>
      </c>
      <c r="AL166">
        <v>77.400000000000006</v>
      </c>
      <c r="AM166" s="4">
        <f t="shared" si="30"/>
        <v>0</v>
      </c>
      <c r="AN166" s="4">
        <f t="shared" si="31"/>
        <v>1</v>
      </c>
      <c r="AO166" s="4">
        <f t="shared" si="32"/>
        <v>0</v>
      </c>
    </row>
    <row r="167" spans="2:41" x14ac:dyDescent="0.25">
      <c r="B167" t="s">
        <v>181</v>
      </c>
      <c r="C167" s="1" t="s">
        <v>210</v>
      </c>
      <c r="D167" t="s">
        <v>76</v>
      </c>
      <c r="E167" s="15" t="s">
        <v>81</v>
      </c>
      <c r="F167" s="15">
        <v>27</v>
      </c>
      <c r="G167" s="15">
        <v>65.48</v>
      </c>
      <c r="H167" s="15">
        <v>81.08</v>
      </c>
      <c r="I167" s="15">
        <f t="shared" si="26"/>
        <v>0.80759743463246181</v>
      </c>
      <c r="J167" s="15">
        <v>26.5</v>
      </c>
      <c r="K167" s="15">
        <v>38.69</v>
      </c>
      <c r="L167" s="15">
        <v>79.86</v>
      </c>
      <c r="M167" s="15">
        <f t="shared" si="27"/>
        <v>0</v>
      </c>
      <c r="N167" s="15">
        <f t="shared" si="33"/>
        <v>0</v>
      </c>
      <c r="O167" s="15">
        <f t="shared" si="28"/>
        <v>1</v>
      </c>
      <c r="AB167" t="s">
        <v>181</v>
      </c>
      <c r="AC167" s="1" t="s">
        <v>210</v>
      </c>
      <c r="AD167" t="s">
        <v>76</v>
      </c>
      <c r="AE167" t="s">
        <v>79</v>
      </c>
      <c r="AF167">
        <v>24.5</v>
      </c>
      <c r="AG167">
        <v>98.98</v>
      </c>
      <c r="AH167">
        <v>74.930000000000007</v>
      </c>
      <c r="AI167">
        <f t="shared" si="29"/>
        <v>1.3209662351528093</v>
      </c>
      <c r="AJ167">
        <v>22.5</v>
      </c>
      <c r="AK167">
        <v>61.73</v>
      </c>
      <c r="AL167">
        <v>69.97</v>
      </c>
      <c r="AM167" s="4">
        <f t="shared" si="30"/>
        <v>0</v>
      </c>
      <c r="AN167" s="4">
        <f t="shared" si="31"/>
        <v>1</v>
      </c>
      <c r="AO167" s="4">
        <f t="shared" si="32"/>
        <v>0</v>
      </c>
    </row>
    <row r="168" spans="2:41" x14ac:dyDescent="0.25">
      <c r="B168" t="s">
        <v>182</v>
      </c>
      <c r="C168" s="1" t="s">
        <v>210</v>
      </c>
      <c r="D168" t="s">
        <v>76</v>
      </c>
      <c r="E168" s="15" t="s">
        <v>81</v>
      </c>
      <c r="F168" s="15">
        <v>19.5</v>
      </c>
      <c r="G168" s="15">
        <v>52.11</v>
      </c>
      <c r="H168" s="15">
        <v>62.44</v>
      </c>
      <c r="I168" s="15">
        <f t="shared" si="26"/>
        <v>0.83456117873158231</v>
      </c>
      <c r="J168" s="15">
        <v>19</v>
      </c>
      <c r="K168" s="15">
        <v>29.25</v>
      </c>
      <c r="L168" s="15">
        <v>61.18</v>
      </c>
      <c r="M168" s="15">
        <f t="shared" si="27"/>
        <v>0</v>
      </c>
      <c r="N168" s="15">
        <f t="shared" si="33"/>
        <v>0</v>
      </c>
      <c r="O168" s="15">
        <f t="shared" si="28"/>
        <v>1</v>
      </c>
      <c r="AB168" t="s">
        <v>182</v>
      </c>
      <c r="AC168" s="1" t="s">
        <v>210</v>
      </c>
      <c r="AD168" t="s">
        <v>76</v>
      </c>
      <c r="AE168" t="s">
        <v>79</v>
      </c>
      <c r="AF168">
        <v>24</v>
      </c>
      <c r="AG168">
        <v>96</v>
      </c>
      <c r="AH168">
        <v>73.7</v>
      </c>
      <c r="AI168">
        <f t="shared" si="29"/>
        <v>1.3025780189959293</v>
      </c>
      <c r="AJ168">
        <v>26</v>
      </c>
      <c r="AK168">
        <v>81.42</v>
      </c>
      <c r="AL168">
        <v>78.63</v>
      </c>
      <c r="AM168" s="4">
        <f t="shared" si="30"/>
        <v>0</v>
      </c>
      <c r="AN168" s="4">
        <f t="shared" si="31"/>
        <v>1</v>
      </c>
      <c r="AO168" s="4">
        <f t="shared" si="32"/>
        <v>0</v>
      </c>
    </row>
    <row r="169" spans="2:41" x14ac:dyDescent="0.25">
      <c r="B169" t="s">
        <v>183</v>
      </c>
      <c r="C169" s="1" t="s">
        <v>210</v>
      </c>
      <c r="D169" t="s">
        <v>76</v>
      </c>
      <c r="E169" s="15" t="s">
        <v>81</v>
      </c>
      <c r="F169" s="15">
        <v>22.5</v>
      </c>
      <c r="G169" s="15">
        <v>60.42</v>
      </c>
      <c r="H169" s="15">
        <v>69.97</v>
      </c>
      <c r="I169" s="15">
        <f t="shared" si="26"/>
        <v>0.8635129341146206</v>
      </c>
      <c r="J169" s="15">
        <v>22</v>
      </c>
      <c r="K169" s="15">
        <v>39.08</v>
      </c>
      <c r="L169" s="15">
        <v>68.72</v>
      </c>
      <c r="M169" s="15">
        <f t="shared" si="27"/>
        <v>0</v>
      </c>
      <c r="N169" s="15">
        <f t="shared" si="33"/>
        <v>0</v>
      </c>
      <c r="O169" s="15">
        <f t="shared" si="28"/>
        <v>1</v>
      </c>
      <c r="AB169" t="s">
        <v>183</v>
      </c>
      <c r="AC169" s="1" t="s">
        <v>210</v>
      </c>
      <c r="AD169" t="s">
        <v>76</v>
      </c>
      <c r="AE169" t="s">
        <v>79</v>
      </c>
      <c r="AF169" s="15">
        <v>25</v>
      </c>
      <c r="AG169" s="15">
        <v>57.37</v>
      </c>
      <c r="AH169" s="15">
        <v>76.17</v>
      </c>
      <c r="AI169" s="15">
        <f t="shared" si="29"/>
        <v>0.75318366811080473</v>
      </c>
      <c r="AJ169" s="15">
        <v>24.5</v>
      </c>
      <c r="AK169" s="15">
        <v>48.25</v>
      </c>
      <c r="AL169" s="15">
        <v>74.930000000000007</v>
      </c>
      <c r="AM169" s="15">
        <f t="shared" si="30"/>
        <v>0</v>
      </c>
      <c r="AN169" s="15">
        <f t="shared" si="31"/>
        <v>0</v>
      </c>
      <c r="AO169" s="15">
        <f t="shared" si="32"/>
        <v>1</v>
      </c>
    </row>
    <row r="170" spans="2:41" x14ac:dyDescent="0.25">
      <c r="B170" t="s">
        <v>185</v>
      </c>
      <c r="C170" s="1" t="s">
        <v>210</v>
      </c>
      <c r="D170" t="s">
        <v>76</v>
      </c>
      <c r="E170" s="15" t="s">
        <v>81</v>
      </c>
      <c r="F170" s="15">
        <v>15</v>
      </c>
      <c r="G170" s="15">
        <v>31.2</v>
      </c>
      <c r="H170" s="15">
        <v>50.91</v>
      </c>
      <c r="I170" s="15">
        <f t="shared" si="26"/>
        <v>0.61284619917501471</v>
      </c>
      <c r="J170" s="15">
        <v>15</v>
      </c>
      <c r="K170" s="15">
        <v>31.2</v>
      </c>
      <c r="L170" s="15">
        <v>50.91</v>
      </c>
      <c r="M170" s="15">
        <f t="shared" si="27"/>
        <v>0</v>
      </c>
      <c r="N170" s="15">
        <f t="shared" si="33"/>
        <v>0</v>
      </c>
      <c r="O170" s="15">
        <f t="shared" si="28"/>
        <v>1</v>
      </c>
      <c r="AB170" t="s">
        <v>185</v>
      </c>
      <c r="AC170" s="1" t="s">
        <v>210</v>
      </c>
      <c r="AD170" t="s">
        <v>76</v>
      </c>
      <c r="AE170" t="s">
        <v>79</v>
      </c>
      <c r="AF170" s="15">
        <v>24.5</v>
      </c>
      <c r="AG170" s="15">
        <v>61.04</v>
      </c>
      <c r="AH170" s="15">
        <v>74.930000000000007</v>
      </c>
      <c r="AI170" s="15">
        <f t="shared" si="29"/>
        <v>0.81462698518617371</v>
      </c>
      <c r="AJ170" s="15">
        <v>24</v>
      </c>
      <c r="AK170" s="15">
        <v>53.92</v>
      </c>
      <c r="AL170" s="15">
        <v>73.7</v>
      </c>
      <c r="AM170" s="15">
        <f t="shared" si="30"/>
        <v>0</v>
      </c>
      <c r="AN170" s="15">
        <f t="shared" si="31"/>
        <v>0</v>
      </c>
      <c r="AO170" s="15">
        <f t="shared" si="32"/>
        <v>1</v>
      </c>
    </row>
    <row r="171" spans="2:41" x14ac:dyDescent="0.25">
      <c r="B171" t="s">
        <v>186</v>
      </c>
      <c r="C171" s="1" t="s">
        <v>210</v>
      </c>
      <c r="D171" t="s">
        <v>76</v>
      </c>
      <c r="E171" s="15" t="s">
        <v>81</v>
      </c>
      <c r="F171" s="15">
        <v>26.5</v>
      </c>
      <c r="G171" s="15">
        <v>76.709999999999994</v>
      </c>
      <c r="H171" s="15">
        <v>79.86</v>
      </c>
      <c r="I171" s="15">
        <f t="shared" si="26"/>
        <v>0.96055597295266715</v>
      </c>
      <c r="J171" s="15">
        <v>26</v>
      </c>
      <c r="K171" s="15">
        <v>53.76</v>
      </c>
      <c r="L171" s="15">
        <v>78.63</v>
      </c>
      <c r="M171" s="15">
        <f t="shared" si="27"/>
        <v>0</v>
      </c>
      <c r="N171" s="15">
        <f t="shared" si="33"/>
        <v>0</v>
      </c>
      <c r="O171" s="15">
        <f t="shared" si="28"/>
        <v>1</v>
      </c>
      <c r="AB171" t="s">
        <v>186</v>
      </c>
      <c r="AC171" s="1" t="s">
        <v>210</v>
      </c>
      <c r="AD171" t="s">
        <v>76</v>
      </c>
      <c r="AE171" t="s">
        <v>79</v>
      </c>
      <c r="AF171" s="15">
        <v>24.5</v>
      </c>
      <c r="AG171" s="15">
        <v>64.31</v>
      </c>
      <c r="AH171" s="15">
        <v>74.930000000000007</v>
      </c>
      <c r="AI171" s="15">
        <f t="shared" si="29"/>
        <v>0.85826771653543299</v>
      </c>
      <c r="AJ171" s="15">
        <v>24</v>
      </c>
      <c r="AK171" s="15">
        <v>62.39</v>
      </c>
      <c r="AL171" s="15">
        <v>73.7</v>
      </c>
      <c r="AM171" s="15">
        <f t="shared" si="30"/>
        <v>0</v>
      </c>
      <c r="AN171" s="15">
        <f t="shared" si="31"/>
        <v>0</v>
      </c>
      <c r="AO171" s="15">
        <f t="shared" si="32"/>
        <v>1</v>
      </c>
    </row>
    <row r="172" spans="2:41" x14ac:dyDescent="0.25">
      <c r="B172" t="s">
        <v>187</v>
      </c>
      <c r="C172" s="1" t="s">
        <v>210</v>
      </c>
      <c r="D172" t="s">
        <v>76</v>
      </c>
      <c r="E172" s="15" t="s">
        <v>81</v>
      </c>
      <c r="F172" s="15">
        <v>19.5</v>
      </c>
      <c r="G172" s="15">
        <v>55.82</v>
      </c>
      <c r="H172" s="15">
        <v>62.44</v>
      </c>
      <c r="I172" s="15">
        <f t="shared" si="26"/>
        <v>0.89397821909032671</v>
      </c>
      <c r="J172" s="15">
        <v>19</v>
      </c>
      <c r="K172" s="15">
        <v>27.57</v>
      </c>
      <c r="L172" s="15">
        <v>61.18</v>
      </c>
      <c r="M172" s="15">
        <f t="shared" si="27"/>
        <v>0</v>
      </c>
      <c r="N172" s="15">
        <f t="shared" si="33"/>
        <v>0</v>
      </c>
      <c r="O172" s="15">
        <f t="shared" si="28"/>
        <v>1</v>
      </c>
      <c r="AB172" t="s">
        <v>187</v>
      </c>
      <c r="AC172" s="1" t="s">
        <v>210</v>
      </c>
      <c r="AD172" t="s">
        <v>76</v>
      </c>
      <c r="AE172" t="s">
        <v>79</v>
      </c>
      <c r="AF172" s="15">
        <v>25</v>
      </c>
      <c r="AG172" s="15">
        <v>73.23</v>
      </c>
      <c r="AH172" s="15">
        <v>76.17</v>
      </c>
      <c r="AI172" s="15">
        <f t="shared" si="29"/>
        <v>0.96140212682158332</v>
      </c>
      <c r="AJ172" s="15">
        <v>24.5</v>
      </c>
      <c r="AK172" s="15">
        <v>60.12</v>
      </c>
      <c r="AL172" s="15">
        <v>74.930000000000007</v>
      </c>
      <c r="AM172" s="15">
        <f t="shared" si="30"/>
        <v>0</v>
      </c>
      <c r="AN172" s="15">
        <f t="shared" si="31"/>
        <v>0</v>
      </c>
      <c r="AO172" s="15">
        <f t="shared" si="32"/>
        <v>1</v>
      </c>
    </row>
    <row r="173" spans="2:41" x14ac:dyDescent="0.25">
      <c r="B173" t="s">
        <v>188</v>
      </c>
      <c r="C173" s="1" t="s">
        <v>210</v>
      </c>
      <c r="D173" t="s">
        <v>76</v>
      </c>
      <c r="E173" s="15" t="s">
        <v>81</v>
      </c>
      <c r="F173" s="15">
        <v>24.5</v>
      </c>
      <c r="G173" s="15">
        <v>64.92</v>
      </c>
      <c r="H173" s="15">
        <v>74.930000000000007</v>
      </c>
      <c r="I173" s="15">
        <f t="shared" si="26"/>
        <v>0.86640864807153339</v>
      </c>
      <c r="J173" s="15">
        <v>24</v>
      </c>
      <c r="K173" s="15">
        <v>33.67</v>
      </c>
      <c r="L173" s="15">
        <v>73.7</v>
      </c>
      <c r="M173" s="15">
        <f t="shared" si="27"/>
        <v>0</v>
      </c>
      <c r="N173" s="15">
        <f t="shared" si="33"/>
        <v>0</v>
      </c>
      <c r="O173" s="15">
        <f t="shared" si="28"/>
        <v>1</v>
      </c>
      <c r="AB173" t="s">
        <v>188</v>
      </c>
      <c r="AC173" s="1" t="s">
        <v>210</v>
      </c>
      <c r="AD173" t="s">
        <v>76</v>
      </c>
      <c r="AE173" t="s">
        <v>79</v>
      </c>
      <c r="AF173">
        <v>24</v>
      </c>
      <c r="AG173">
        <v>75.77</v>
      </c>
      <c r="AH173">
        <v>73.7</v>
      </c>
      <c r="AI173">
        <f t="shared" si="29"/>
        <v>1.0280868385345996</v>
      </c>
      <c r="AJ173">
        <v>23.5</v>
      </c>
      <c r="AK173">
        <v>72.36</v>
      </c>
      <c r="AL173">
        <v>72.459999999999994</v>
      </c>
      <c r="AM173" s="4">
        <f t="shared" si="30"/>
        <v>0</v>
      </c>
      <c r="AN173" s="4">
        <f t="shared" si="31"/>
        <v>1</v>
      </c>
      <c r="AO173" s="4">
        <f t="shared" si="32"/>
        <v>0</v>
      </c>
    </row>
    <row r="174" spans="2:41" x14ac:dyDescent="0.25">
      <c r="B174" t="s">
        <v>189</v>
      </c>
      <c r="C174" s="1" t="s">
        <v>210</v>
      </c>
      <c r="D174" t="s">
        <v>76</v>
      </c>
      <c r="E174" s="15" t="s">
        <v>81</v>
      </c>
      <c r="F174" s="15">
        <v>32.5</v>
      </c>
      <c r="G174" s="15">
        <v>87.84</v>
      </c>
      <c r="H174" s="15">
        <v>94.43</v>
      </c>
      <c r="I174" s="15">
        <f t="shared" si="26"/>
        <v>0.93021285608387161</v>
      </c>
      <c r="J174" s="15">
        <v>32</v>
      </c>
      <c r="K174" s="15">
        <v>52.97</v>
      </c>
      <c r="L174" s="15">
        <v>93.23</v>
      </c>
      <c r="M174" s="15">
        <f t="shared" si="27"/>
        <v>0</v>
      </c>
      <c r="N174" s="15">
        <f t="shared" si="33"/>
        <v>0</v>
      </c>
      <c r="O174" s="15">
        <f t="shared" si="28"/>
        <v>1</v>
      </c>
      <c r="AB174" t="s">
        <v>189</v>
      </c>
      <c r="AC174" s="1" t="s">
        <v>210</v>
      </c>
      <c r="AD174" t="s">
        <v>76</v>
      </c>
      <c r="AE174" t="s">
        <v>79</v>
      </c>
      <c r="AF174">
        <v>24</v>
      </c>
      <c r="AG174">
        <v>83.96</v>
      </c>
      <c r="AH174">
        <v>73.7</v>
      </c>
      <c r="AI174">
        <f t="shared" si="29"/>
        <v>1.1392130257801898</v>
      </c>
      <c r="AJ174">
        <v>23</v>
      </c>
      <c r="AK174">
        <v>68.03</v>
      </c>
      <c r="AL174">
        <v>71.22</v>
      </c>
      <c r="AM174" s="4">
        <f t="shared" si="30"/>
        <v>0</v>
      </c>
      <c r="AN174" s="4">
        <f t="shared" si="31"/>
        <v>1</v>
      </c>
      <c r="AO174" s="4">
        <f t="shared" si="32"/>
        <v>0</v>
      </c>
    </row>
    <row r="175" spans="2:41" x14ac:dyDescent="0.25">
      <c r="B175" t="s">
        <v>190</v>
      </c>
      <c r="C175" s="1" t="s">
        <v>210</v>
      </c>
      <c r="D175" t="s">
        <v>76</v>
      </c>
      <c r="E175" s="15" t="s">
        <v>81</v>
      </c>
      <c r="F175" s="15">
        <v>35</v>
      </c>
      <c r="G175" s="15">
        <v>80.150000000000006</v>
      </c>
      <c r="H175" s="15">
        <v>100.44</v>
      </c>
      <c r="I175" s="15">
        <f t="shared" si="26"/>
        <v>0.79798884906411793</v>
      </c>
      <c r="J175" s="15">
        <v>34.5</v>
      </c>
      <c r="K175" s="15">
        <v>77.959999999999994</v>
      </c>
      <c r="L175" s="15">
        <v>99.24</v>
      </c>
      <c r="M175" s="15">
        <f t="shared" si="27"/>
        <v>0</v>
      </c>
      <c r="N175" s="15">
        <f t="shared" si="33"/>
        <v>0</v>
      </c>
      <c r="O175" s="15">
        <f t="shared" si="28"/>
        <v>1</v>
      </c>
      <c r="AB175" t="s">
        <v>190</v>
      </c>
      <c r="AC175" s="1" t="s">
        <v>210</v>
      </c>
      <c r="AD175" t="s">
        <v>76</v>
      </c>
      <c r="AE175" t="s">
        <v>79</v>
      </c>
      <c r="AF175" s="15">
        <v>24.5</v>
      </c>
      <c r="AG175" s="15">
        <v>59.8</v>
      </c>
      <c r="AH175" s="15">
        <v>74.930000000000007</v>
      </c>
      <c r="AI175" s="15">
        <f t="shared" si="29"/>
        <v>0.79807820632590409</v>
      </c>
      <c r="AJ175" s="15">
        <v>24</v>
      </c>
      <c r="AK175" s="15">
        <v>52.57</v>
      </c>
      <c r="AL175" s="15">
        <v>73.7</v>
      </c>
      <c r="AM175" s="15">
        <f t="shared" si="30"/>
        <v>0</v>
      </c>
      <c r="AN175" s="15">
        <f t="shared" si="31"/>
        <v>0</v>
      </c>
      <c r="AO175" s="15">
        <f t="shared" si="32"/>
        <v>1</v>
      </c>
    </row>
    <row r="176" spans="2:41" x14ac:dyDescent="0.25">
      <c r="B176" t="s">
        <v>191</v>
      </c>
      <c r="C176" s="1" t="s">
        <v>210</v>
      </c>
      <c r="D176" t="s">
        <v>76</v>
      </c>
      <c r="E176" t="s">
        <v>81</v>
      </c>
      <c r="F176">
        <v>22</v>
      </c>
      <c r="G176">
        <v>69.709999999999994</v>
      </c>
      <c r="H176">
        <v>68.72</v>
      </c>
      <c r="I176">
        <f t="shared" si="26"/>
        <v>1.0144062863795109</v>
      </c>
      <c r="J176">
        <v>21.5</v>
      </c>
      <c r="K176">
        <v>59.39</v>
      </c>
      <c r="L176">
        <v>67.47</v>
      </c>
      <c r="M176" s="4">
        <f t="shared" si="27"/>
        <v>0</v>
      </c>
      <c r="N176" s="4">
        <f t="shared" si="33"/>
        <v>1</v>
      </c>
      <c r="O176" s="4">
        <f t="shared" si="28"/>
        <v>0</v>
      </c>
      <c r="AB176" t="s">
        <v>191</v>
      </c>
      <c r="AC176" s="1" t="s">
        <v>210</v>
      </c>
      <c r="AD176" t="s">
        <v>76</v>
      </c>
      <c r="AE176" t="s">
        <v>79</v>
      </c>
      <c r="AF176">
        <v>24</v>
      </c>
      <c r="AG176">
        <v>79.75</v>
      </c>
      <c r="AH176">
        <v>73.7</v>
      </c>
      <c r="AI176">
        <f t="shared" si="29"/>
        <v>1.0820895522388059</v>
      </c>
      <c r="AJ176">
        <v>23.5</v>
      </c>
      <c r="AK176">
        <v>67.19</v>
      </c>
      <c r="AL176">
        <v>72.459999999999994</v>
      </c>
      <c r="AM176" s="4">
        <f t="shared" si="30"/>
        <v>0</v>
      </c>
      <c r="AN176" s="4">
        <f t="shared" si="31"/>
        <v>1</v>
      </c>
      <c r="AO176" s="4">
        <f t="shared" si="32"/>
        <v>0</v>
      </c>
    </row>
    <row r="177" spans="2:41" x14ac:dyDescent="0.25">
      <c r="B177" t="s">
        <v>193</v>
      </c>
      <c r="C177" s="1" t="s">
        <v>210</v>
      </c>
      <c r="D177" t="s">
        <v>76</v>
      </c>
      <c r="E177" t="s">
        <v>81</v>
      </c>
      <c r="F177">
        <v>23</v>
      </c>
      <c r="G177">
        <v>84.53</v>
      </c>
      <c r="H177">
        <v>71.22</v>
      </c>
      <c r="I177">
        <f t="shared" si="26"/>
        <v>1.186885706262286</v>
      </c>
      <c r="J177">
        <v>33.5</v>
      </c>
      <c r="K177">
        <v>96.9</v>
      </c>
      <c r="L177">
        <v>96.84</v>
      </c>
      <c r="M177" s="4">
        <f t="shared" si="27"/>
        <v>0</v>
      </c>
      <c r="N177" s="4">
        <f t="shared" si="33"/>
        <v>1</v>
      </c>
      <c r="O177" s="4">
        <f t="shared" si="28"/>
        <v>0</v>
      </c>
      <c r="AB177" t="s">
        <v>193</v>
      </c>
      <c r="AC177" s="1" t="s">
        <v>210</v>
      </c>
      <c r="AD177" t="s">
        <v>76</v>
      </c>
      <c r="AE177" t="s">
        <v>79</v>
      </c>
      <c r="AF177">
        <v>24</v>
      </c>
      <c r="AG177">
        <v>84.1</v>
      </c>
      <c r="AH177">
        <v>73.7</v>
      </c>
      <c r="AI177">
        <f t="shared" si="29"/>
        <v>1.1411126187245588</v>
      </c>
      <c r="AJ177">
        <v>23.5</v>
      </c>
      <c r="AK177">
        <v>63.22</v>
      </c>
      <c r="AL177">
        <v>72.459999999999994</v>
      </c>
      <c r="AM177" s="4">
        <f t="shared" si="30"/>
        <v>0</v>
      </c>
      <c r="AN177" s="4">
        <f t="shared" si="31"/>
        <v>1</v>
      </c>
      <c r="AO177" s="4">
        <f t="shared" si="32"/>
        <v>0</v>
      </c>
    </row>
    <row r="178" spans="2:41" x14ac:dyDescent="0.25">
      <c r="B178" t="s">
        <v>422</v>
      </c>
      <c r="C178" s="1" t="s">
        <v>470</v>
      </c>
      <c r="D178" t="s">
        <v>77</v>
      </c>
      <c r="E178" s="15" t="s">
        <v>80</v>
      </c>
      <c r="F178" s="15">
        <v>24</v>
      </c>
      <c r="G178" s="15">
        <v>66.239999999999995</v>
      </c>
      <c r="H178" s="15">
        <v>73.7</v>
      </c>
      <c r="I178" s="15">
        <f t="shared" si="26"/>
        <v>0.8987788331071912</v>
      </c>
      <c r="J178" s="15">
        <v>23.5</v>
      </c>
      <c r="K178" s="15">
        <v>32.72</v>
      </c>
      <c r="L178" s="15">
        <v>72.459999999999994</v>
      </c>
      <c r="M178" s="15">
        <f t="shared" si="27"/>
        <v>0</v>
      </c>
      <c r="N178" s="15">
        <f t="shared" si="33"/>
        <v>0</v>
      </c>
      <c r="O178" s="15">
        <f t="shared" si="28"/>
        <v>1</v>
      </c>
      <c r="AB178" t="s">
        <v>422</v>
      </c>
      <c r="AC178" s="1" t="s">
        <v>470</v>
      </c>
      <c r="AD178" t="s">
        <v>77</v>
      </c>
      <c r="AE178" t="s">
        <v>78</v>
      </c>
      <c r="AF178">
        <v>24</v>
      </c>
      <c r="AG178">
        <v>102.29</v>
      </c>
      <c r="AH178">
        <v>73.7</v>
      </c>
      <c r="AI178">
        <f t="shared" si="29"/>
        <v>1.3879240162822253</v>
      </c>
      <c r="AJ178">
        <v>23.5</v>
      </c>
      <c r="AK178">
        <v>71.91</v>
      </c>
      <c r="AL178">
        <v>72.459999999999994</v>
      </c>
      <c r="AM178" s="4">
        <f t="shared" si="30"/>
        <v>0</v>
      </c>
      <c r="AN178" s="4">
        <f t="shared" si="31"/>
        <v>1</v>
      </c>
      <c r="AO178" s="4">
        <f t="shared" si="32"/>
        <v>0</v>
      </c>
    </row>
    <row r="179" spans="2:41" x14ac:dyDescent="0.25">
      <c r="B179" t="s">
        <v>425</v>
      </c>
      <c r="C179" s="1" t="s">
        <v>470</v>
      </c>
      <c r="D179" t="s">
        <v>77</v>
      </c>
      <c r="E179" t="s">
        <v>80</v>
      </c>
      <c r="F179">
        <v>24</v>
      </c>
      <c r="G179">
        <v>80.94</v>
      </c>
      <c r="H179">
        <v>73.7</v>
      </c>
      <c r="I179">
        <f t="shared" si="26"/>
        <v>1.0982360922659429</v>
      </c>
      <c r="J179">
        <v>23.5</v>
      </c>
      <c r="K179">
        <v>59.99</v>
      </c>
      <c r="L179">
        <v>72.459999999999994</v>
      </c>
      <c r="M179" s="4">
        <f t="shared" si="27"/>
        <v>0</v>
      </c>
      <c r="N179" s="4">
        <f t="shared" si="33"/>
        <v>1</v>
      </c>
      <c r="O179" s="4">
        <f t="shared" si="28"/>
        <v>0</v>
      </c>
      <c r="AB179" t="s">
        <v>425</v>
      </c>
      <c r="AC179" s="1" t="s">
        <v>470</v>
      </c>
      <c r="AD179" t="s">
        <v>77</v>
      </c>
      <c r="AE179" t="s">
        <v>78</v>
      </c>
      <c r="AF179">
        <v>24.5</v>
      </c>
      <c r="AG179">
        <v>115.11</v>
      </c>
      <c r="AH179">
        <v>74.930000000000007</v>
      </c>
      <c r="AI179">
        <f t="shared" si="29"/>
        <v>1.5362338182303481</v>
      </c>
      <c r="AJ179">
        <v>23.5</v>
      </c>
      <c r="AK179">
        <v>58.56</v>
      </c>
      <c r="AL179">
        <v>72.459999999999994</v>
      </c>
      <c r="AM179" s="4">
        <f t="shared" si="30"/>
        <v>1</v>
      </c>
      <c r="AN179" s="4">
        <f t="shared" si="31"/>
        <v>0</v>
      </c>
      <c r="AO179" s="4">
        <f t="shared" si="32"/>
        <v>0</v>
      </c>
    </row>
    <row r="180" spans="2:41" x14ac:dyDescent="0.25">
      <c r="B180" t="s">
        <v>428</v>
      </c>
      <c r="C180" s="1" t="s">
        <v>470</v>
      </c>
      <c r="D180" t="s">
        <v>77</v>
      </c>
      <c r="E180" s="15" t="s">
        <v>80</v>
      </c>
      <c r="F180" s="15">
        <v>22</v>
      </c>
      <c r="G180" s="15">
        <v>50.09</v>
      </c>
      <c r="H180" s="15">
        <v>68.72</v>
      </c>
      <c r="I180" s="15">
        <f t="shared" si="26"/>
        <v>0.72889988358556468</v>
      </c>
      <c r="J180" s="15">
        <v>21.5</v>
      </c>
      <c r="K180" s="15">
        <v>42.96</v>
      </c>
      <c r="L180" s="15">
        <v>67.47</v>
      </c>
      <c r="M180" s="15">
        <f t="shared" si="27"/>
        <v>0</v>
      </c>
      <c r="N180" s="15">
        <f t="shared" si="33"/>
        <v>0</v>
      </c>
      <c r="O180" s="15">
        <f t="shared" si="28"/>
        <v>1</v>
      </c>
      <c r="AB180" t="s">
        <v>428</v>
      </c>
      <c r="AC180" s="1" t="s">
        <v>470</v>
      </c>
      <c r="AD180" t="s">
        <v>77</v>
      </c>
      <c r="AE180" t="s">
        <v>78</v>
      </c>
      <c r="AF180">
        <v>24</v>
      </c>
      <c r="AG180">
        <v>93.24</v>
      </c>
      <c r="AH180">
        <v>73.7</v>
      </c>
      <c r="AI180">
        <f t="shared" si="29"/>
        <v>1.2651289009497964</v>
      </c>
      <c r="AJ180">
        <v>23.5</v>
      </c>
      <c r="AK180">
        <v>50.56</v>
      </c>
      <c r="AL180">
        <v>72.459999999999994</v>
      </c>
      <c r="AM180" s="4">
        <f t="shared" si="30"/>
        <v>0</v>
      </c>
      <c r="AN180" s="4">
        <f t="shared" si="31"/>
        <v>1</v>
      </c>
      <c r="AO180" s="4">
        <f t="shared" si="32"/>
        <v>0</v>
      </c>
    </row>
    <row r="181" spans="2:41" x14ac:dyDescent="0.25">
      <c r="B181" t="s">
        <v>429</v>
      </c>
      <c r="C181" s="1" t="s">
        <v>470</v>
      </c>
      <c r="D181" t="s">
        <v>77</v>
      </c>
      <c r="E181" s="15" t="s">
        <v>80</v>
      </c>
      <c r="F181" s="15">
        <v>19</v>
      </c>
      <c r="G181" s="15">
        <v>53.26</v>
      </c>
      <c r="H181" s="15">
        <v>61.18</v>
      </c>
      <c r="I181" s="15">
        <f t="shared" si="26"/>
        <v>0.87054593004249747</v>
      </c>
      <c r="J181" s="15">
        <v>18.5</v>
      </c>
      <c r="K181" s="15">
        <v>44.42</v>
      </c>
      <c r="L181" s="15">
        <v>59.91</v>
      </c>
      <c r="M181" s="15">
        <f t="shared" si="27"/>
        <v>0</v>
      </c>
      <c r="N181" s="15">
        <f t="shared" si="33"/>
        <v>0</v>
      </c>
      <c r="O181" s="15">
        <f t="shared" si="28"/>
        <v>1</v>
      </c>
      <c r="AB181" t="s">
        <v>429</v>
      </c>
      <c r="AC181" s="1" t="s">
        <v>470</v>
      </c>
      <c r="AD181" t="s">
        <v>77</v>
      </c>
      <c r="AE181" t="s">
        <v>78</v>
      </c>
      <c r="AF181">
        <v>24</v>
      </c>
      <c r="AG181">
        <v>127.33</v>
      </c>
      <c r="AH181">
        <v>73.7</v>
      </c>
      <c r="AI181">
        <f t="shared" si="29"/>
        <v>1.7276797829036634</v>
      </c>
      <c r="AJ181">
        <v>23.5</v>
      </c>
      <c r="AK181">
        <v>65.81</v>
      </c>
      <c r="AL181">
        <v>72.459999999999994</v>
      </c>
      <c r="AM181" s="4">
        <f t="shared" si="30"/>
        <v>1</v>
      </c>
      <c r="AN181" s="4">
        <f t="shared" si="31"/>
        <v>0</v>
      </c>
      <c r="AO181" s="4">
        <f t="shared" si="32"/>
        <v>0</v>
      </c>
    </row>
    <row r="182" spans="2:41" x14ac:dyDescent="0.25">
      <c r="B182" t="s">
        <v>433</v>
      </c>
      <c r="C182" s="1" t="s">
        <v>470</v>
      </c>
      <c r="D182" t="s">
        <v>77</v>
      </c>
      <c r="E182" s="15" t="s">
        <v>80</v>
      </c>
      <c r="F182" s="15">
        <v>23.5</v>
      </c>
      <c r="G182" s="15">
        <v>70.78</v>
      </c>
      <c r="H182" s="15">
        <v>72.459999999999994</v>
      </c>
      <c r="I182" s="15">
        <f t="shared" si="26"/>
        <v>0.97681479436930729</v>
      </c>
      <c r="J182" s="15">
        <v>23</v>
      </c>
      <c r="K182" s="15">
        <v>55.97</v>
      </c>
      <c r="L182" s="15">
        <v>71.22</v>
      </c>
      <c r="M182" s="15">
        <f t="shared" si="27"/>
        <v>0</v>
      </c>
      <c r="N182" s="15">
        <f t="shared" si="33"/>
        <v>0</v>
      </c>
      <c r="O182" s="15">
        <f t="shared" si="28"/>
        <v>1</v>
      </c>
      <c r="AB182" t="s">
        <v>433</v>
      </c>
      <c r="AC182" s="1" t="s">
        <v>470</v>
      </c>
      <c r="AD182" t="s">
        <v>77</v>
      </c>
      <c r="AE182" t="s">
        <v>78</v>
      </c>
      <c r="AF182">
        <v>24</v>
      </c>
      <c r="AG182">
        <v>99.49</v>
      </c>
      <c r="AH182">
        <v>73.7</v>
      </c>
      <c r="AI182">
        <f t="shared" si="29"/>
        <v>1.3499321573948437</v>
      </c>
      <c r="AJ182">
        <v>23.5</v>
      </c>
      <c r="AK182">
        <v>56.27</v>
      </c>
      <c r="AL182">
        <v>72.459999999999994</v>
      </c>
      <c r="AM182" s="4">
        <f t="shared" si="30"/>
        <v>0</v>
      </c>
      <c r="AN182" s="4">
        <f t="shared" si="31"/>
        <v>1</v>
      </c>
      <c r="AO182" s="4">
        <f t="shared" si="32"/>
        <v>0</v>
      </c>
    </row>
    <row r="183" spans="2:41" x14ac:dyDescent="0.25">
      <c r="B183" t="s">
        <v>434</v>
      </c>
      <c r="C183" s="1" t="s">
        <v>470</v>
      </c>
      <c r="D183" t="s">
        <v>77</v>
      </c>
      <c r="E183" t="s">
        <v>80</v>
      </c>
      <c r="F183">
        <v>22.5</v>
      </c>
      <c r="G183">
        <v>83.12</v>
      </c>
      <c r="H183">
        <v>69.97</v>
      </c>
      <c r="I183">
        <f t="shared" si="26"/>
        <v>1.1879376875803918</v>
      </c>
      <c r="J183">
        <v>22</v>
      </c>
      <c r="K183">
        <v>61.69</v>
      </c>
      <c r="L183">
        <v>68.72</v>
      </c>
      <c r="M183" s="4">
        <f t="shared" si="27"/>
        <v>0</v>
      </c>
      <c r="N183" s="4">
        <f t="shared" si="33"/>
        <v>1</v>
      </c>
      <c r="O183" s="4">
        <f t="shared" si="28"/>
        <v>0</v>
      </c>
      <c r="AB183" t="s">
        <v>434</v>
      </c>
      <c r="AC183" s="1" t="s">
        <v>470</v>
      </c>
      <c r="AD183" t="s">
        <v>77</v>
      </c>
      <c r="AE183" t="s">
        <v>78</v>
      </c>
      <c r="AF183">
        <v>24</v>
      </c>
      <c r="AG183">
        <v>81.92</v>
      </c>
      <c r="AH183">
        <v>73.7</v>
      </c>
      <c r="AI183">
        <f t="shared" si="29"/>
        <v>1.1115332428765263</v>
      </c>
      <c r="AJ183">
        <v>25.5</v>
      </c>
      <c r="AK183">
        <v>81.13</v>
      </c>
      <c r="AL183">
        <v>77.400000000000006</v>
      </c>
      <c r="AM183" s="4">
        <f t="shared" si="30"/>
        <v>0</v>
      </c>
      <c r="AN183" s="4">
        <f t="shared" si="31"/>
        <v>1</v>
      </c>
      <c r="AO183" s="4">
        <f t="shared" si="32"/>
        <v>0</v>
      </c>
    </row>
    <row r="184" spans="2:41" x14ac:dyDescent="0.25">
      <c r="B184" t="s">
        <v>435</v>
      </c>
      <c r="C184" s="1" t="s">
        <v>470</v>
      </c>
      <c r="D184" t="s">
        <v>77</v>
      </c>
      <c r="E184" t="s">
        <v>80</v>
      </c>
      <c r="F184">
        <v>23</v>
      </c>
      <c r="G184">
        <v>74.84</v>
      </c>
      <c r="H184">
        <v>71.22</v>
      </c>
      <c r="I184">
        <f t="shared" si="26"/>
        <v>1.0508284189834316</v>
      </c>
      <c r="J184">
        <v>24</v>
      </c>
      <c r="K184">
        <v>74.540000000000006</v>
      </c>
      <c r="L184">
        <v>73.7</v>
      </c>
      <c r="M184" s="4">
        <f t="shared" si="27"/>
        <v>0</v>
      </c>
      <c r="N184" s="4">
        <f t="shared" si="33"/>
        <v>1</v>
      </c>
      <c r="O184" s="4">
        <f t="shared" si="28"/>
        <v>0</v>
      </c>
      <c r="AB184" t="s">
        <v>435</v>
      </c>
      <c r="AC184" s="1" t="s">
        <v>470</v>
      </c>
      <c r="AD184" t="s">
        <v>77</v>
      </c>
      <c r="AE184" t="s">
        <v>78</v>
      </c>
      <c r="AF184">
        <v>24</v>
      </c>
      <c r="AG184">
        <v>86.53</v>
      </c>
      <c r="AH184">
        <v>73.7</v>
      </c>
      <c r="AI184">
        <f t="shared" si="29"/>
        <v>1.1740841248303935</v>
      </c>
      <c r="AJ184">
        <v>23.5</v>
      </c>
      <c r="AK184">
        <v>49.71</v>
      </c>
      <c r="AL184">
        <v>72.459999999999994</v>
      </c>
      <c r="AM184" s="4">
        <f t="shared" si="30"/>
        <v>0</v>
      </c>
      <c r="AN184" s="4">
        <f t="shared" si="31"/>
        <v>1</v>
      </c>
      <c r="AO184" s="4">
        <f t="shared" si="32"/>
        <v>0</v>
      </c>
    </row>
    <row r="185" spans="2:41" x14ac:dyDescent="0.25">
      <c r="B185" t="s">
        <v>436</v>
      </c>
      <c r="C185" s="1" t="s">
        <v>470</v>
      </c>
      <c r="D185" t="s">
        <v>77</v>
      </c>
      <c r="E185" t="s">
        <v>80</v>
      </c>
      <c r="F185">
        <v>21.5</v>
      </c>
      <c r="G185">
        <v>68.349999999999994</v>
      </c>
      <c r="H185">
        <v>67.47</v>
      </c>
      <c r="I185">
        <f t="shared" si="26"/>
        <v>1.0130428338520823</v>
      </c>
      <c r="J185">
        <v>21</v>
      </c>
      <c r="K185">
        <v>48.98</v>
      </c>
      <c r="L185">
        <v>66.22</v>
      </c>
      <c r="M185" s="4">
        <f t="shared" si="27"/>
        <v>0</v>
      </c>
      <c r="N185" s="4">
        <f t="shared" si="33"/>
        <v>1</v>
      </c>
      <c r="O185" s="4">
        <f t="shared" si="28"/>
        <v>0</v>
      </c>
      <c r="AB185" t="s">
        <v>436</v>
      </c>
      <c r="AC185" s="1" t="s">
        <v>470</v>
      </c>
      <c r="AD185" t="s">
        <v>77</v>
      </c>
      <c r="AE185" t="s">
        <v>78</v>
      </c>
      <c r="AF185">
        <v>26</v>
      </c>
      <c r="AG185">
        <v>86.87</v>
      </c>
      <c r="AH185">
        <v>78.63</v>
      </c>
      <c r="AI185">
        <f t="shared" si="29"/>
        <v>1.104794607656111</v>
      </c>
      <c r="AJ185">
        <v>24</v>
      </c>
      <c r="AK185">
        <v>79.84</v>
      </c>
      <c r="AL185">
        <v>73.7</v>
      </c>
      <c r="AM185" s="4">
        <f t="shared" si="30"/>
        <v>0</v>
      </c>
      <c r="AN185" s="4">
        <f t="shared" si="31"/>
        <v>1</v>
      </c>
      <c r="AO185" s="4">
        <f t="shared" si="32"/>
        <v>0</v>
      </c>
    </row>
    <row r="186" spans="2:41" x14ac:dyDescent="0.25">
      <c r="B186" t="s">
        <v>454</v>
      </c>
      <c r="C186" s="1" t="s">
        <v>470</v>
      </c>
      <c r="D186" t="s">
        <v>77</v>
      </c>
      <c r="E186" s="15" t="s">
        <v>81</v>
      </c>
      <c r="F186" s="15">
        <v>24</v>
      </c>
      <c r="G186" s="15">
        <v>70.739999999999995</v>
      </c>
      <c r="H186" s="15">
        <v>73.7</v>
      </c>
      <c r="I186" s="15">
        <f t="shared" si="26"/>
        <v>0.95983717774762545</v>
      </c>
      <c r="J186" s="15">
        <v>23.5</v>
      </c>
      <c r="K186" s="15">
        <v>54.2</v>
      </c>
      <c r="L186" s="15">
        <v>72.459999999999994</v>
      </c>
      <c r="M186" s="15">
        <f t="shared" si="27"/>
        <v>0</v>
      </c>
      <c r="N186" s="15">
        <f t="shared" si="33"/>
        <v>0</v>
      </c>
      <c r="O186" s="15">
        <f t="shared" si="28"/>
        <v>1</v>
      </c>
      <c r="AB186" t="s">
        <v>454</v>
      </c>
      <c r="AC186" s="1" t="s">
        <v>470</v>
      </c>
      <c r="AD186" t="s">
        <v>77</v>
      </c>
      <c r="AE186" t="s">
        <v>79</v>
      </c>
      <c r="AF186" s="15">
        <v>24.5</v>
      </c>
      <c r="AG186" s="15">
        <v>69.959999999999994</v>
      </c>
      <c r="AH186" s="15">
        <v>74.930000000000007</v>
      </c>
      <c r="AI186" s="15">
        <f t="shared" si="29"/>
        <v>0.93367142666488701</v>
      </c>
      <c r="AJ186" s="15">
        <v>24</v>
      </c>
      <c r="AK186" s="15">
        <v>62.98</v>
      </c>
      <c r="AL186" s="15">
        <v>73.7</v>
      </c>
      <c r="AM186" s="15">
        <f t="shared" si="30"/>
        <v>0</v>
      </c>
      <c r="AN186" s="15">
        <f t="shared" si="31"/>
        <v>0</v>
      </c>
      <c r="AO186" s="15">
        <f t="shared" si="32"/>
        <v>1</v>
      </c>
    </row>
    <row r="187" spans="2:41" x14ac:dyDescent="0.25">
      <c r="B187" t="s">
        <v>455</v>
      </c>
      <c r="C187" s="1" t="s">
        <v>470</v>
      </c>
      <c r="D187" t="s">
        <v>77</v>
      </c>
      <c r="E187" s="15" t="s">
        <v>81</v>
      </c>
      <c r="F187" s="15">
        <v>19.5</v>
      </c>
      <c r="G187" s="15">
        <v>42.19</v>
      </c>
      <c r="H187" s="15">
        <v>62.44</v>
      </c>
      <c r="I187" s="15">
        <f t="shared" si="26"/>
        <v>0.67568866111467007</v>
      </c>
      <c r="J187" s="15">
        <v>19</v>
      </c>
      <c r="K187" s="15">
        <v>36.47</v>
      </c>
      <c r="L187" s="15">
        <v>61.18</v>
      </c>
      <c r="M187" s="15">
        <f t="shared" si="27"/>
        <v>0</v>
      </c>
      <c r="N187" s="15">
        <f t="shared" si="33"/>
        <v>0</v>
      </c>
      <c r="O187" s="15">
        <f t="shared" si="28"/>
        <v>1</v>
      </c>
      <c r="AB187" t="s">
        <v>455</v>
      </c>
      <c r="AC187" s="1" t="s">
        <v>470</v>
      </c>
      <c r="AD187" t="s">
        <v>77</v>
      </c>
      <c r="AE187" t="s">
        <v>79</v>
      </c>
      <c r="AF187">
        <v>25</v>
      </c>
      <c r="AG187">
        <v>98.86</v>
      </c>
      <c r="AH187">
        <v>76.17</v>
      </c>
      <c r="AI187">
        <f t="shared" si="29"/>
        <v>1.2978863069449915</v>
      </c>
      <c r="AJ187">
        <v>24</v>
      </c>
      <c r="AK187">
        <v>69.13</v>
      </c>
      <c r="AL187">
        <v>73.7</v>
      </c>
      <c r="AM187" s="4">
        <f t="shared" si="30"/>
        <v>0</v>
      </c>
      <c r="AN187" s="4">
        <f t="shared" si="31"/>
        <v>1</v>
      </c>
      <c r="AO187" s="4">
        <f t="shared" si="32"/>
        <v>0</v>
      </c>
    </row>
    <row r="188" spans="2:41" x14ac:dyDescent="0.25">
      <c r="B188" t="s">
        <v>456</v>
      </c>
      <c r="C188" s="1" t="s">
        <v>470</v>
      </c>
      <c r="D188" t="s">
        <v>77</v>
      </c>
      <c r="E188" t="s">
        <v>81</v>
      </c>
      <c r="F188">
        <v>24.5</v>
      </c>
      <c r="G188">
        <v>94.12</v>
      </c>
      <c r="H188">
        <v>74.930000000000007</v>
      </c>
      <c r="I188">
        <f t="shared" si="26"/>
        <v>1.2561056986520751</v>
      </c>
      <c r="J188">
        <v>22.5</v>
      </c>
      <c r="K188">
        <v>55.43</v>
      </c>
      <c r="L188">
        <v>69.97</v>
      </c>
      <c r="M188" s="4">
        <f t="shared" si="27"/>
        <v>0</v>
      </c>
      <c r="N188" s="4">
        <f t="shared" si="33"/>
        <v>1</v>
      </c>
      <c r="O188" s="4">
        <f t="shared" si="28"/>
        <v>0</v>
      </c>
      <c r="AB188" t="s">
        <v>456</v>
      </c>
      <c r="AC188" s="1" t="s">
        <v>470</v>
      </c>
      <c r="AD188" t="s">
        <v>77</v>
      </c>
      <c r="AE188" t="s">
        <v>79</v>
      </c>
      <c r="AF188">
        <v>24</v>
      </c>
      <c r="AG188">
        <v>130.94999999999999</v>
      </c>
      <c r="AH188">
        <v>73.7</v>
      </c>
      <c r="AI188">
        <f t="shared" si="29"/>
        <v>1.7767978290366349</v>
      </c>
      <c r="AJ188">
        <v>22.5</v>
      </c>
      <c r="AK188">
        <v>68</v>
      </c>
      <c r="AL188">
        <v>69.97</v>
      </c>
      <c r="AM188" s="4">
        <f t="shared" si="30"/>
        <v>1</v>
      </c>
      <c r="AN188" s="4">
        <f t="shared" si="31"/>
        <v>0</v>
      </c>
      <c r="AO188" s="4">
        <f t="shared" si="32"/>
        <v>0</v>
      </c>
    </row>
    <row r="189" spans="2:41" x14ac:dyDescent="0.25">
      <c r="B189" t="s">
        <v>457</v>
      </c>
      <c r="C189" s="1" t="s">
        <v>470</v>
      </c>
      <c r="D189" t="s">
        <v>77</v>
      </c>
      <c r="E189" s="15" t="s">
        <v>81</v>
      </c>
      <c r="F189" s="15">
        <v>21.5</v>
      </c>
      <c r="G189" s="15">
        <v>52.09</v>
      </c>
      <c r="H189" s="15">
        <v>67.47</v>
      </c>
      <c r="I189" s="15">
        <f t="shared" si="26"/>
        <v>0.77204683563065069</v>
      </c>
      <c r="J189" s="15">
        <v>21</v>
      </c>
      <c r="K189" s="15">
        <v>38.869999999999997</v>
      </c>
      <c r="L189" s="15">
        <v>66.22</v>
      </c>
      <c r="M189" s="15">
        <f t="shared" si="27"/>
        <v>0</v>
      </c>
      <c r="N189" s="15">
        <f t="shared" si="33"/>
        <v>0</v>
      </c>
      <c r="O189" s="15">
        <f t="shared" si="28"/>
        <v>1</v>
      </c>
      <c r="AB189" t="s">
        <v>457</v>
      </c>
      <c r="AC189" s="1" t="s">
        <v>470</v>
      </c>
      <c r="AD189" t="s">
        <v>77</v>
      </c>
      <c r="AE189" t="s">
        <v>79</v>
      </c>
      <c r="AF189" s="15">
        <v>16.5</v>
      </c>
      <c r="AG189" s="15">
        <v>33.14</v>
      </c>
      <c r="AH189" s="15">
        <v>54.79</v>
      </c>
      <c r="AI189" s="15">
        <f t="shared" si="29"/>
        <v>0.60485490052929369</v>
      </c>
      <c r="AJ189" s="15">
        <v>16</v>
      </c>
      <c r="AK189" s="15">
        <v>23.13</v>
      </c>
      <c r="AL189" s="15">
        <v>53.5</v>
      </c>
      <c r="AM189" s="15">
        <f t="shared" si="30"/>
        <v>0</v>
      </c>
      <c r="AN189" s="15">
        <f t="shared" si="31"/>
        <v>0</v>
      </c>
      <c r="AO189" s="15">
        <f t="shared" si="32"/>
        <v>1</v>
      </c>
    </row>
    <row r="190" spans="2:41" x14ac:dyDescent="0.25">
      <c r="B190" t="s">
        <v>458</v>
      </c>
      <c r="C190" s="1" t="s">
        <v>470</v>
      </c>
      <c r="D190" t="s">
        <v>77</v>
      </c>
      <c r="E190" s="15" t="s">
        <v>81</v>
      </c>
      <c r="F190" s="15">
        <v>24.5</v>
      </c>
      <c r="G190" s="15">
        <v>66.63</v>
      </c>
      <c r="H190" s="15">
        <v>74.930000000000007</v>
      </c>
      <c r="I190" s="15">
        <f t="shared" si="26"/>
        <v>0.88922994795142118</v>
      </c>
      <c r="J190" s="15">
        <v>24</v>
      </c>
      <c r="K190" s="15">
        <v>57.6</v>
      </c>
      <c r="L190" s="15">
        <v>73.7</v>
      </c>
      <c r="M190" s="15">
        <f t="shared" si="27"/>
        <v>0</v>
      </c>
      <c r="N190" s="15">
        <f t="shared" si="33"/>
        <v>0</v>
      </c>
      <c r="O190" s="15">
        <f t="shared" si="28"/>
        <v>1</v>
      </c>
      <c r="AB190" t="s">
        <v>458</v>
      </c>
      <c r="AC190" s="1" t="s">
        <v>470</v>
      </c>
      <c r="AD190" t="s">
        <v>77</v>
      </c>
      <c r="AE190" t="s">
        <v>79</v>
      </c>
      <c r="AF190">
        <v>23.5</v>
      </c>
      <c r="AG190">
        <v>94.79</v>
      </c>
      <c r="AH190">
        <v>72.459999999999994</v>
      </c>
      <c r="AI190">
        <f t="shared" si="29"/>
        <v>1.308170024841292</v>
      </c>
      <c r="AJ190">
        <v>23</v>
      </c>
      <c r="AK190">
        <v>65.53</v>
      </c>
      <c r="AL190">
        <v>71.22</v>
      </c>
      <c r="AM190" s="4">
        <f t="shared" si="30"/>
        <v>0</v>
      </c>
      <c r="AN190" s="4">
        <f t="shared" si="31"/>
        <v>1</v>
      </c>
      <c r="AO190" s="4">
        <f t="shared" si="32"/>
        <v>0</v>
      </c>
    </row>
    <row r="191" spans="2:41" x14ac:dyDescent="0.25">
      <c r="B191" t="s">
        <v>459</v>
      </c>
      <c r="C191" s="1" t="s">
        <v>470</v>
      </c>
      <c r="D191" t="s">
        <v>77</v>
      </c>
      <c r="E191" s="15" t="s">
        <v>81</v>
      </c>
      <c r="F191" s="15">
        <v>24.5</v>
      </c>
      <c r="G191" s="15">
        <v>74.010000000000005</v>
      </c>
      <c r="H191" s="15">
        <v>74.930000000000007</v>
      </c>
      <c r="I191" s="15">
        <f t="shared" si="26"/>
        <v>0.98772187374883225</v>
      </c>
      <c r="J191" s="15">
        <v>24</v>
      </c>
      <c r="K191" s="15">
        <v>56.3</v>
      </c>
      <c r="L191" s="15">
        <v>73.7</v>
      </c>
      <c r="M191" s="15">
        <f t="shared" si="27"/>
        <v>0</v>
      </c>
      <c r="N191" s="15">
        <f t="shared" si="33"/>
        <v>0</v>
      </c>
      <c r="O191" s="15">
        <f t="shared" si="28"/>
        <v>1</v>
      </c>
      <c r="AB191" t="s">
        <v>459</v>
      </c>
      <c r="AC191" s="1" t="s">
        <v>470</v>
      </c>
      <c r="AD191" t="s">
        <v>77</v>
      </c>
      <c r="AE191" t="s">
        <v>79</v>
      </c>
      <c r="AF191">
        <v>24</v>
      </c>
      <c r="AG191">
        <v>91.74</v>
      </c>
      <c r="AH191">
        <v>73.7</v>
      </c>
      <c r="AI191">
        <f t="shared" si="29"/>
        <v>1.2447761194029849</v>
      </c>
      <c r="AJ191">
        <v>23.5</v>
      </c>
      <c r="AK191">
        <v>68.64</v>
      </c>
      <c r="AL191">
        <v>72.459999999999994</v>
      </c>
      <c r="AM191" s="4">
        <f t="shared" si="30"/>
        <v>0</v>
      </c>
      <c r="AN191" s="4">
        <f t="shared" si="31"/>
        <v>1</v>
      </c>
      <c r="AO191" s="4">
        <f t="shared" si="32"/>
        <v>0</v>
      </c>
    </row>
    <row r="192" spans="2:41" x14ac:dyDescent="0.25">
      <c r="B192" t="s">
        <v>460</v>
      </c>
      <c r="C192" s="1" t="s">
        <v>470</v>
      </c>
      <c r="D192" t="s">
        <v>77</v>
      </c>
      <c r="E192" t="s">
        <v>81</v>
      </c>
      <c r="F192">
        <v>23.5</v>
      </c>
      <c r="G192">
        <v>73.02</v>
      </c>
      <c r="H192">
        <v>72.459999999999994</v>
      </c>
      <c r="I192">
        <f t="shared" si="26"/>
        <v>1.0077284018768977</v>
      </c>
      <c r="J192">
        <v>23</v>
      </c>
      <c r="K192">
        <v>67.569999999999993</v>
      </c>
      <c r="L192">
        <v>71.22</v>
      </c>
      <c r="M192" s="4">
        <f t="shared" si="27"/>
        <v>0</v>
      </c>
      <c r="N192" s="4">
        <f t="shared" si="33"/>
        <v>1</v>
      </c>
      <c r="O192" s="4">
        <f t="shared" si="28"/>
        <v>0</v>
      </c>
      <c r="AB192" t="s">
        <v>460</v>
      </c>
      <c r="AC192" s="1" t="s">
        <v>470</v>
      </c>
      <c r="AD192" t="s">
        <v>77</v>
      </c>
      <c r="AE192" t="s">
        <v>79</v>
      </c>
      <c r="AF192">
        <v>24</v>
      </c>
      <c r="AG192">
        <v>156.21</v>
      </c>
      <c r="AH192">
        <v>73.7</v>
      </c>
      <c r="AI192">
        <f t="shared" si="29"/>
        <v>2.119538670284939</v>
      </c>
      <c r="AJ192">
        <v>22.5</v>
      </c>
      <c r="AK192">
        <v>64.31</v>
      </c>
      <c r="AL192">
        <v>69.97</v>
      </c>
      <c r="AM192" s="4">
        <f t="shared" si="30"/>
        <v>1</v>
      </c>
      <c r="AN192" s="4">
        <f t="shared" si="31"/>
        <v>0</v>
      </c>
      <c r="AO192" s="4">
        <f t="shared" si="32"/>
        <v>0</v>
      </c>
    </row>
    <row r="193" spans="2:41" x14ac:dyDescent="0.25">
      <c r="B193" t="s">
        <v>461</v>
      </c>
      <c r="C193" s="1" t="s">
        <v>470</v>
      </c>
      <c r="D193" t="s">
        <v>77</v>
      </c>
      <c r="E193" t="s">
        <v>81</v>
      </c>
      <c r="F193">
        <v>24</v>
      </c>
      <c r="G193">
        <v>98.11</v>
      </c>
      <c r="H193">
        <v>73.7</v>
      </c>
      <c r="I193">
        <f t="shared" si="26"/>
        <v>1.3312075983717775</v>
      </c>
      <c r="J193">
        <v>22.5</v>
      </c>
      <c r="K193">
        <v>51.71</v>
      </c>
      <c r="L193">
        <v>69.97</v>
      </c>
      <c r="M193" s="4">
        <f t="shared" si="27"/>
        <v>0</v>
      </c>
      <c r="N193" s="4">
        <f t="shared" si="33"/>
        <v>1</v>
      </c>
      <c r="O193" s="4">
        <f t="shared" si="28"/>
        <v>0</v>
      </c>
      <c r="AB193" t="s">
        <v>461</v>
      </c>
      <c r="AC193" s="1" t="s">
        <v>470</v>
      </c>
      <c r="AD193" t="s">
        <v>77</v>
      </c>
      <c r="AE193" t="s">
        <v>79</v>
      </c>
      <c r="AF193">
        <v>24</v>
      </c>
      <c r="AG193">
        <v>74.27</v>
      </c>
      <c r="AH193">
        <v>73.7</v>
      </c>
      <c r="AI193">
        <f t="shared" si="29"/>
        <v>1.0077340569877882</v>
      </c>
      <c r="AJ193">
        <v>23.5</v>
      </c>
      <c r="AK193">
        <v>39.01</v>
      </c>
      <c r="AL193">
        <v>72.459999999999994</v>
      </c>
      <c r="AM193" s="4">
        <f t="shared" si="30"/>
        <v>0</v>
      </c>
      <c r="AN193" s="4">
        <f t="shared" si="31"/>
        <v>1</v>
      </c>
      <c r="AO193" s="4">
        <f t="shared" si="32"/>
        <v>0</v>
      </c>
    </row>
    <row r="194" spans="2:41" x14ac:dyDescent="0.25">
      <c r="B194" t="s">
        <v>462</v>
      </c>
      <c r="C194" s="1" t="s">
        <v>470</v>
      </c>
      <c r="D194" t="s">
        <v>77</v>
      </c>
      <c r="E194" s="15" t="s">
        <v>81</v>
      </c>
      <c r="F194" s="15">
        <v>24</v>
      </c>
      <c r="G194" s="15">
        <v>63.43</v>
      </c>
      <c r="H194" s="15">
        <v>73.7</v>
      </c>
      <c r="I194" s="15">
        <f t="shared" ref="I194:I257" si="34">G194/H194</f>
        <v>0.86065128900949794</v>
      </c>
      <c r="J194" s="15">
        <v>23.5</v>
      </c>
      <c r="K194" s="15">
        <v>59.84</v>
      </c>
      <c r="L194" s="15">
        <v>72.459999999999994</v>
      </c>
      <c r="M194" s="15">
        <f t="shared" ref="M194:M257" si="35">IF(I194&gt;1.5,1,0)</f>
        <v>0</v>
      </c>
      <c r="N194" s="15">
        <f t="shared" si="33"/>
        <v>0</v>
      </c>
      <c r="O194" s="15">
        <f t="shared" ref="O194:O257" si="36">IF(I194&lt;1,1,0)</f>
        <v>1</v>
      </c>
      <c r="AB194" t="s">
        <v>462</v>
      </c>
      <c r="AC194" s="1" t="s">
        <v>470</v>
      </c>
      <c r="AD194" t="s">
        <v>77</v>
      </c>
      <c r="AE194" t="s">
        <v>79</v>
      </c>
      <c r="AF194">
        <v>24</v>
      </c>
      <c r="AG194">
        <v>113.23</v>
      </c>
      <c r="AH194">
        <v>73.7</v>
      </c>
      <c r="AI194">
        <f t="shared" ref="AI194:AI257" si="37">AG194/AH194</f>
        <v>1.5363636363636364</v>
      </c>
      <c r="AJ194">
        <v>22.5</v>
      </c>
      <c r="AK194">
        <v>65.099999999999994</v>
      </c>
      <c r="AL194">
        <v>69.97</v>
      </c>
      <c r="AM194" s="4">
        <f t="shared" ref="AM194:AM257" si="38">IF(AI194&gt;1.5,1,0)</f>
        <v>1</v>
      </c>
      <c r="AN194" s="4">
        <f t="shared" ref="AN194:AN257" si="39">IF((AND(AI194&gt;1,AI194&lt;1.5)),1,0)</f>
        <v>0</v>
      </c>
      <c r="AO194" s="4">
        <f t="shared" ref="AO194:AO257" si="40">IF(AI194&lt;1,1,0)</f>
        <v>0</v>
      </c>
    </row>
    <row r="195" spans="2:41" x14ac:dyDescent="0.25">
      <c r="B195" t="s">
        <v>464</v>
      </c>
      <c r="C195" s="1" t="s">
        <v>470</v>
      </c>
      <c r="D195" t="s">
        <v>77</v>
      </c>
      <c r="E195" s="15" t="s">
        <v>81</v>
      </c>
      <c r="F195" s="15">
        <v>24</v>
      </c>
      <c r="G195" s="15">
        <v>60.39</v>
      </c>
      <c r="H195" s="15">
        <v>73.7</v>
      </c>
      <c r="I195" s="15">
        <f t="shared" si="34"/>
        <v>0.81940298507462683</v>
      </c>
      <c r="J195" s="15">
        <v>23.5</v>
      </c>
      <c r="K195" s="15">
        <v>58.13</v>
      </c>
      <c r="L195" s="15">
        <v>72.459999999999994</v>
      </c>
      <c r="M195" s="15">
        <f t="shared" si="35"/>
        <v>0</v>
      </c>
      <c r="N195" s="15">
        <f t="shared" si="33"/>
        <v>0</v>
      </c>
      <c r="O195" s="15">
        <f t="shared" si="36"/>
        <v>1</v>
      </c>
      <c r="AB195" t="s">
        <v>464</v>
      </c>
      <c r="AC195" s="1" t="s">
        <v>470</v>
      </c>
      <c r="AD195" t="s">
        <v>77</v>
      </c>
      <c r="AE195" t="s">
        <v>79</v>
      </c>
      <c r="AF195">
        <v>25</v>
      </c>
      <c r="AG195">
        <v>79.22</v>
      </c>
      <c r="AH195">
        <v>76.17</v>
      </c>
      <c r="AI195">
        <f t="shared" si="37"/>
        <v>1.0400420112905342</v>
      </c>
      <c r="AJ195">
        <v>24</v>
      </c>
      <c r="AK195">
        <v>74.92</v>
      </c>
      <c r="AL195">
        <v>73.7</v>
      </c>
      <c r="AM195" s="4">
        <f t="shared" si="38"/>
        <v>0</v>
      </c>
      <c r="AN195" s="4">
        <f t="shared" si="39"/>
        <v>1</v>
      </c>
      <c r="AO195" s="4">
        <f t="shared" si="40"/>
        <v>0</v>
      </c>
    </row>
    <row r="196" spans="2:41" x14ac:dyDescent="0.25">
      <c r="B196" t="s">
        <v>465</v>
      </c>
      <c r="C196" s="1" t="s">
        <v>470</v>
      </c>
      <c r="D196" t="s">
        <v>77</v>
      </c>
      <c r="E196" t="s">
        <v>81</v>
      </c>
      <c r="F196">
        <v>23.5</v>
      </c>
      <c r="G196">
        <v>78.8</v>
      </c>
      <c r="H196">
        <v>72.459999999999994</v>
      </c>
      <c r="I196">
        <f t="shared" si="34"/>
        <v>1.0874965498205906</v>
      </c>
      <c r="J196">
        <v>23</v>
      </c>
      <c r="K196">
        <v>57.31</v>
      </c>
      <c r="L196">
        <v>71.22</v>
      </c>
      <c r="M196" s="4">
        <f t="shared" si="35"/>
        <v>0</v>
      </c>
      <c r="N196" s="4">
        <f t="shared" si="33"/>
        <v>1</v>
      </c>
      <c r="O196" s="4">
        <f t="shared" si="36"/>
        <v>0</v>
      </c>
      <c r="AB196" t="s">
        <v>465</v>
      </c>
      <c r="AC196" s="1" t="s">
        <v>470</v>
      </c>
      <c r="AD196" t="s">
        <v>77</v>
      </c>
      <c r="AE196" t="s">
        <v>79</v>
      </c>
      <c r="AF196">
        <v>24</v>
      </c>
      <c r="AG196">
        <v>92.36</v>
      </c>
      <c r="AH196">
        <v>73.7</v>
      </c>
      <c r="AI196">
        <f t="shared" si="37"/>
        <v>1.2531886024423338</v>
      </c>
      <c r="AJ196">
        <v>23.5</v>
      </c>
      <c r="AK196">
        <v>72.09</v>
      </c>
      <c r="AL196">
        <v>72.459999999999994</v>
      </c>
      <c r="AM196" s="4">
        <f t="shared" si="38"/>
        <v>0</v>
      </c>
      <c r="AN196" s="4">
        <f t="shared" si="39"/>
        <v>1</v>
      </c>
      <c r="AO196" s="4">
        <f t="shared" si="40"/>
        <v>0</v>
      </c>
    </row>
    <row r="197" spans="2:41" x14ac:dyDescent="0.25">
      <c r="B197" t="s">
        <v>467</v>
      </c>
      <c r="C197" s="1" t="s">
        <v>470</v>
      </c>
      <c r="D197" t="s">
        <v>77</v>
      </c>
      <c r="E197" t="s">
        <v>81</v>
      </c>
      <c r="F197">
        <v>23.5</v>
      </c>
      <c r="G197">
        <v>96.1</v>
      </c>
      <c r="H197">
        <v>72.459999999999994</v>
      </c>
      <c r="I197">
        <f t="shared" si="34"/>
        <v>1.3262489649461773</v>
      </c>
      <c r="J197">
        <v>23</v>
      </c>
      <c r="K197">
        <v>68.39</v>
      </c>
      <c r="L197">
        <v>71.22</v>
      </c>
      <c r="M197" s="4">
        <f t="shared" si="35"/>
        <v>0</v>
      </c>
      <c r="N197" s="4">
        <f t="shared" si="33"/>
        <v>1</v>
      </c>
      <c r="O197" s="4">
        <f t="shared" si="36"/>
        <v>0</v>
      </c>
      <c r="AB197" t="s">
        <v>467</v>
      </c>
      <c r="AC197" s="1" t="s">
        <v>470</v>
      </c>
      <c r="AD197" t="s">
        <v>77</v>
      </c>
      <c r="AE197" t="s">
        <v>79</v>
      </c>
      <c r="AF197">
        <v>24</v>
      </c>
      <c r="AG197">
        <v>88.31</v>
      </c>
      <c r="AH197">
        <v>73.7</v>
      </c>
      <c r="AI197">
        <f t="shared" si="37"/>
        <v>1.198236092265943</v>
      </c>
      <c r="AJ197">
        <v>23</v>
      </c>
      <c r="AK197">
        <v>65.06</v>
      </c>
      <c r="AL197">
        <v>71.22</v>
      </c>
      <c r="AM197" s="4">
        <f t="shared" si="38"/>
        <v>0</v>
      </c>
      <c r="AN197" s="4">
        <f t="shared" si="39"/>
        <v>1</v>
      </c>
      <c r="AO197" s="4">
        <f t="shared" si="40"/>
        <v>0</v>
      </c>
    </row>
    <row r="198" spans="2:41" x14ac:dyDescent="0.25">
      <c r="B198" t="s">
        <v>469</v>
      </c>
      <c r="C198" s="1" t="s">
        <v>470</v>
      </c>
      <c r="D198" t="s">
        <v>77</v>
      </c>
      <c r="E198" t="s">
        <v>81</v>
      </c>
      <c r="F198">
        <v>22.5</v>
      </c>
      <c r="G198">
        <v>70.94</v>
      </c>
      <c r="H198">
        <v>69.97</v>
      </c>
      <c r="I198">
        <f t="shared" si="34"/>
        <v>1.0138630841789338</v>
      </c>
      <c r="J198">
        <v>22</v>
      </c>
      <c r="K198">
        <v>51.07</v>
      </c>
      <c r="L198">
        <v>68.72</v>
      </c>
      <c r="M198" s="4">
        <f t="shared" si="35"/>
        <v>0</v>
      </c>
      <c r="N198" s="4">
        <f t="shared" si="33"/>
        <v>1</v>
      </c>
      <c r="O198" s="4">
        <f t="shared" si="36"/>
        <v>0</v>
      </c>
      <c r="AB198" t="s">
        <v>469</v>
      </c>
      <c r="AC198" s="1" t="s">
        <v>470</v>
      </c>
      <c r="AD198" t="s">
        <v>77</v>
      </c>
      <c r="AE198" t="s">
        <v>79</v>
      </c>
      <c r="AF198">
        <v>24.5</v>
      </c>
      <c r="AG198">
        <v>95.7</v>
      </c>
      <c r="AH198">
        <v>74.930000000000007</v>
      </c>
      <c r="AI198">
        <f t="shared" si="37"/>
        <v>1.2771920459095154</v>
      </c>
      <c r="AJ198">
        <v>23.5</v>
      </c>
      <c r="AK198">
        <v>67.540000000000006</v>
      </c>
      <c r="AL198">
        <v>72.459999999999994</v>
      </c>
      <c r="AM198" s="4">
        <f t="shared" si="38"/>
        <v>0</v>
      </c>
      <c r="AN198" s="4">
        <f t="shared" si="39"/>
        <v>1</v>
      </c>
      <c r="AO198" s="4">
        <f t="shared" si="40"/>
        <v>0</v>
      </c>
    </row>
    <row r="199" spans="2:41" x14ac:dyDescent="0.25">
      <c r="B199" t="s">
        <v>357</v>
      </c>
      <c r="C199" s="1" t="s">
        <v>405</v>
      </c>
      <c r="D199" t="s">
        <v>77</v>
      </c>
      <c r="E199" t="s">
        <v>80</v>
      </c>
      <c r="F199">
        <v>25</v>
      </c>
      <c r="G199">
        <v>85.85</v>
      </c>
      <c r="H199">
        <v>76.17</v>
      </c>
      <c r="I199">
        <f t="shared" si="34"/>
        <v>1.1270841538663514</v>
      </c>
      <c r="J199">
        <v>22.5</v>
      </c>
      <c r="K199">
        <v>54.82</v>
      </c>
      <c r="L199">
        <v>69.97</v>
      </c>
      <c r="M199" s="4">
        <f t="shared" si="35"/>
        <v>0</v>
      </c>
      <c r="N199" s="4">
        <f t="shared" si="33"/>
        <v>1</v>
      </c>
      <c r="O199" s="4">
        <f t="shared" si="36"/>
        <v>0</v>
      </c>
      <c r="AB199" t="s">
        <v>357</v>
      </c>
      <c r="AC199" s="1" t="s">
        <v>405</v>
      </c>
      <c r="AD199" t="s">
        <v>77</v>
      </c>
      <c r="AE199" t="s">
        <v>78</v>
      </c>
      <c r="AF199">
        <v>24</v>
      </c>
      <c r="AG199">
        <v>86.96</v>
      </c>
      <c r="AH199">
        <v>73.7</v>
      </c>
      <c r="AI199">
        <f t="shared" si="37"/>
        <v>1.1799185888738126</v>
      </c>
      <c r="AJ199">
        <v>23.5</v>
      </c>
      <c r="AK199">
        <v>67.22</v>
      </c>
      <c r="AL199">
        <v>72.459999999999994</v>
      </c>
      <c r="AM199" s="4">
        <f t="shared" si="38"/>
        <v>0</v>
      </c>
      <c r="AN199" s="4">
        <f t="shared" si="39"/>
        <v>1</v>
      </c>
      <c r="AO199" s="4">
        <f t="shared" si="40"/>
        <v>0</v>
      </c>
    </row>
    <row r="200" spans="2:41" x14ac:dyDescent="0.25">
      <c r="B200" t="s">
        <v>358</v>
      </c>
      <c r="C200" s="1" t="s">
        <v>405</v>
      </c>
      <c r="D200" t="s">
        <v>77</v>
      </c>
      <c r="E200" t="s">
        <v>80</v>
      </c>
      <c r="F200">
        <v>23.5</v>
      </c>
      <c r="G200">
        <v>93.85</v>
      </c>
      <c r="H200">
        <v>72.459999999999994</v>
      </c>
      <c r="I200">
        <f t="shared" si="34"/>
        <v>1.2951973502622136</v>
      </c>
      <c r="J200">
        <v>22</v>
      </c>
      <c r="K200">
        <v>68.38</v>
      </c>
      <c r="L200">
        <v>68.72</v>
      </c>
      <c r="M200" s="4">
        <f t="shared" si="35"/>
        <v>0</v>
      </c>
      <c r="N200" s="4">
        <f t="shared" si="33"/>
        <v>1</v>
      </c>
      <c r="O200" s="4">
        <f t="shared" si="36"/>
        <v>0</v>
      </c>
      <c r="AB200" t="s">
        <v>358</v>
      </c>
      <c r="AC200" s="1" t="s">
        <v>405</v>
      </c>
      <c r="AD200" t="s">
        <v>77</v>
      </c>
      <c r="AE200" t="s">
        <v>78</v>
      </c>
      <c r="AF200">
        <v>24</v>
      </c>
      <c r="AG200">
        <v>100.03</v>
      </c>
      <c r="AH200">
        <v>73.7</v>
      </c>
      <c r="AI200">
        <f t="shared" si="37"/>
        <v>1.357259158751696</v>
      </c>
      <c r="AJ200">
        <v>23.5</v>
      </c>
      <c r="AK200">
        <v>69.41</v>
      </c>
      <c r="AL200">
        <v>72.459999999999994</v>
      </c>
      <c r="AM200" s="4">
        <f t="shared" si="38"/>
        <v>0</v>
      </c>
      <c r="AN200" s="4">
        <f t="shared" si="39"/>
        <v>1</v>
      </c>
      <c r="AO200" s="4">
        <f t="shared" si="40"/>
        <v>0</v>
      </c>
    </row>
    <row r="201" spans="2:41" x14ac:dyDescent="0.25">
      <c r="B201" t="s">
        <v>359</v>
      </c>
      <c r="C201" s="1" t="s">
        <v>405</v>
      </c>
      <c r="D201" t="s">
        <v>77</v>
      </c>
      <c r="E201" s="15" t="s">
        <v>80</v>
      </c>
      <c r="F201" s="15">
        <v>23</v>
      </c>
      <c r="G201" s="15">
        <v>66.78</v>
      </c>
      <c r="H201" s="15">
        <v>71.22</v>
      </c>
      <c r="I201" s="15">
        <f t="shared" si="34"/>
        <v>0.93765796124684075</v>
      </c>
      <c r="J201" s="15">
        <v>22.5</v>
      </c>
      <c r="K201" s="15">
        <v>58.07</v>
      </c>
      <c r="L201" s="15">
        <v>69.97</v>
      </c>
      <c r="M201" s="15">
        <f t="shared" si="35"/>
        <v>0</v>
      </c>
      <c r="N201" s="15">
        <f t="shared" si="33"/>
        <v>0</v>
      </c>
      <c r="O201" s="15">
        <f t="shared" si="36"/>
        <v>1</v>
      </c>
      <c r="AB201" t="s">
        <v>359</v>
      </c>
      <c r="AC201" s="1" t="s">
        <v>405</v>
      </c>
      <c r="AD201" t="s">
        <v>77</v>
      </c>
      <c r="AE201" t="s">
        <v>78</v>
      </c>
      <c r="AF201" s="15">
        <v>24</v>
      </c>
      <c r="AG201" s="15">
        <v>66.33</v>
      </c>
      <c r="AH201" s="15">
        <v>73.7</v>
      </c>
      <c r="AI201" s="15">
        <f t="shared" si="37"/>
        <v>0.89999999999999991</v>
      </c>
      <c r="AJ201" s="15">
        <v>23.5</v>
      </c>
      <c r="AK201" s="15">
        <v>45.84</v>
      </c>
      <c r="AL201" s="15">
        <v>72.459999999999994</v>
      </c>
      <c r="AM201" s="15">
        <f t="shared" si="38"/>
        <v>0</v>
      </c>
      <c r="AN201" s="15">
        <f t="shared" si="39"/>
        <v>0</v>
      </c>
      <c r="AO201" s="15">
        <f t="shared" si="40"/>
        <v>1</v>
      </c>
    </row>
    <row r="202" spans="2:41" x14ac:dyDescent="0.25">
      <c r="B202" t="s">
        <v>360</v>
      </c>
      <c r="C202" s="1" t="s">
        <v>405</v>
      </c>
      <c r="D202" t="s">
        <v>77</v>
      </c>
      <c r="E202" t="s">
        <v>80</v>
      </c>
      <c r="F202">
        <v>24</v>
      </c>
      <c r="G202">
        <v>75.02</v>
      </c>
      <c r="H202">
        <v>73.7</v>
      </c>
      <c r="I202">
        <f t="shared" si="34"/>
        <v>1.017910447761194</v>
      </c>
      <c r="J202">
        <v>23.5</v>
      </c>
      <c r="K202">
        <v>70.900000000000006</v>
      </c>
      <c r="L202">
        <v>72.459999999999994</v>
      </c>
      <c r="M202" s="4">
        <f t="shared" si="35"/>
        <v>0</v>
      </c>
      <c r="N202" s="4">
        <f t="shared" si="33"/>
        <v>1</v>
      </c>
      <c r="O202" s="4">
        <f t="shared" si="36"/>
        <v>0</v>
      </c>
      <c r="AB202" t="s">
        <v>360</v>
      </c>
      <c r="AC202" s="1" t="s">
        <v>405</v>
      </c>
      <c r="AD202" t="s">
        <v>77</v>
      </c>
      <c r="AE202" t="s">
        <v>78</v>
      </c>
      <c r="AF202">
        <v>24</v>
      </c>
      <c r="AG202">
        <v>76.8</v>
      </c>
      <c r="AH202">
        <v>73.7</v>
      </c>
      <c r="AI202">
        <f t="shared" si="37"/>
        <v>1.0420624151967435</v>
      </c>
      <c r="AJ202">
        <v>23.5</v>
      </c>
      <c r="AK202">
        <v>56.66</v>
      </c>
      <c r="AL202">
        <v>72.459999999999994</v>
      </c>
      <c r="AM202" s="4">
        <f t="shared" si="38"/>
        <v>0</v>
      </c>
      <c r="AN202" s="4">
        <f t="shared" si="39"/>
        <v>1</v>
      </c>
      <c r="AO202" s="4">
        <f t="shared" si="40"/>
        <v>0</v>
      </c>
    </row>
    <row r="203" spans="2:41" x14ac:dyDescent="0.25">
      <c r="B203" t="s">
        <v>362</v>
      </c>
      <c r="C203" s="1" t="s">
        <v>405</v>
      </c>
      <c r="D203" t="s">
        <v>77</v>
      </c>
      <c r="E203" t="s">
        <v>80</v>
      </c>
      <c r="F203">
        <v>23.5</v>
      </c>
      <c r="G203">
        <v>78.31</v>
      </c>
      <c r="H203">
        <v>72.459999999999994</v>
      </c>
      <c r="I203">
        <f t="shared" si="34"/>
        <v>1.0807341981783054</v>
      </c>
      <c r="J203">
        <v>23</v>
      </c>
      <c r="K203">
        <v>62.19</v>
      </c>
      <c r="L203">
        <v>71.22</v>
      </c>
      <c r="M203" s="4">
        <f t="shared" si="35"/>
        <v>0</v>
      </c>
      <c r="N203" s="4">
        <f t="shared" si="33"/>
        <v>1</v>
      </c>
      <c r="O203" s="4">
        <f t="shared" si="36"/>
        <v>0</v>
      </c>
      <c r="AB203" t="s">
        <v>362</v>
      </c>
      <c r="AC203" s="1" t="s">
        <v>405</v>
      </c>
      <c r="AD203" t="s">
        <v>77</v>
      </c>
      <c r="AE203" t="s">
        <v>78</v>
      </c>
      <c r="AF203">
        <v>24</v>
      </c>
      <c r="AG203">
        <v>76.78</v>
      </c>
      <c r="AH203">
        <v>73.7</v>
      </c>
      <c r="AI203">
        <f t="shared" si="37"/>
        <v>1.0417910447761194</v>
      </c>
      <c r="AJ203">
        <v>23.5</v>
      </c>
      <c r="AK203">
        <v>68.7</v>
      </c>
      <c r="AL203">
        <v>72.459999999999994</v>
      </c>
      <c r="AM203" s="4">
        <f t="shared" si="38"/>
        <v>0</v>
      </c>
      <c r="AN203" s="4">
        <f t="shared" si="39"/>
        <v>1</v>
      </c>
      <c r="AO203" s="4">
        <f t="shared" si="40"/>
        <v>0</v>
      </c>
    </row>
    <row r="204" spans="2:41" x14ac:dyDescent="0.25">
      <c r="B204" t="s">
        <v>363</v>
      </c>
      <c r="C204" s="1" t="s">
        <v>405</v>
      </c>
      <c r="D204" t="s">
        <v>77</v>
      </c>
      <c r="E204" t="s">
        <v>80</v>
      </c>
      <c r="F204">
        <v>23</v>
      </c>
      <c r="G204">
        <v>91.57</v>
      </c>
      <c r="H204">
        <v>71.22</v>
      </c>
      <c r="I204">
        <f t="shared" si="34"/>
        <v>1.2857343442853131</v>
      </c>
      <c r="J204">
        <v>21.5</v>
      </c>
      <c r="K204">
        <v>63.9</v>
      </c>
      <c r="L204">
        <v>67.47</v>
      </c>
      <c r="M204" s="4">
        <f t="shared" si="35"/>
        <v>0</v>
      </c>
      <c r="N204" s="4">
        <f t="shared" si="33"/>
        <v>1</v>
      </c>
      <c r="O204" s="4">
        <f t="shared" si="36"/>
        <v>0</v>
      </c>
      <c r="AB204" t="s">
        <v>363</v>
      </c>
      <c r="AC204" s="1" t="s">
        <v>405</v>
      </c>
      <c r="AD204" t="s">
        <v>77</v>
      </c>
      <c r="AE204" t="s">
        <v>78</v>
      </c>
      <c r="AF204" s="15">
        <v>25.5</v>
      </c>
      <c r="AG204" s="15">
        <v>57.16</v>
      </c>
      <c r="AH204" s="15">
        <v>77.400000000000006</v>
      </c>
      <c r="AI204" s="15">
        <f t="shared" si="37"/>
        <v>0.73850129198966397</v>
      </c>
      <c r="AJ204" s="15">
        <v>25</v>
      </c>
      <c r="AK204" s="15">
        <v>48.51</v>
      </c>
      <c r="AL204" s="15">
        <v>76.17</v>
      </c>
      <c r="AM204" s="15">
        <f t="shared" si="38"/>
        <v>0</v>
      </c>
      <c r="AN204" s="15">
        <f t="shared" si="39"/>
        <v>0</v>
      </c>
      <c r="AO204" s="15">
        <f t="shared" si="40"/>
        <v>1</v>
      </c>
    </row>
    <row r="205" spans="2:41" x14ac:dyDescent="0.25">
      <c r="B205" t="s">
        <v>364</v>
      </c>
      <c r="C205" s="1" t="s">
        <v>405</v>
      </c>
      <c r="D205" t="s">
        <v>77</v>
      </c>
      <c r="E205" s="15" t="s">
        <v>80</v>
      </c>
      <c r="F205" s="15">
        <v>17</v>
      </c>
      <c r="G205" s="15">
        <v>55.56</v>
      </c>
      <c r="H205" s="15">
        <v>56.08</v>
      </c>
      <c r="I205" s="15">
        <f t="shared" si="34"/>
        <v>0.99072753209700437</v>
      </c>
      <c r="J205" s="15">
        <v>16.5</v>
      </c>
      <c r="K205" s="15">
        <v>31.72</v>
      </c>
      <c r="L205" s="15">
        <v>54.79</v>
      </c>
      <c r="M205" s="15">
        <f t="shared" si="35"/>
        <v>0</v>
      </c>
      <c r="N205" s="15">
        <f t="shared" si="33"/>
        <v>0</v>
      </c>
      <c r="O205" s="15">
        <f t="shared" si="36"/>
        <v>1</v>
      </c>
      <c r="AB205" t="s">
        <v>364</v>
      </c>
      <c r="AC205" s="1" t="s">
        <v>405</v>
      </c>
      <c r="AD205" t="s">
        <v>77</v>
      </c>
      <c r="AE205" t="s">
        <v>78</v>
      </c>
      <c r="AF205">
        <v>24</v>
      </c>
      <c r="AG205">
        <v>101.72</v>
      </c>
      <c r="AH205">
        <v>73.7</v>
      </c>
      <c r="AI205">
        <f t="shared" si="37"/>
        <v>1.3801899592944369</v>
      </c>
      <c r="AJ205">
        <v>35</v>
      </c>
      <c r="AK205">
        <v>106.32</v>
      </c>
      <c r="AL205">
        <v>100.44</v>
      </c>
      <c r="AM205" s="4">
        <f t="shared" si="38"/>
        <v>0</v>
      </c>
      <c r="AN205" s="4">
        <f t="shared" si="39"/>
        <v>1</v>
      </c>
      <c r="AO205" s="4">
        <f t="shared" si="40"/>
        <v>0</v>
      </c>
    </row>
    <row r="206" spans="2:41" x14ac:dyDescent="0.25">
      <c r="B206" t="s">
        <v>365</v>
      </c>
      <c r="C206" s="1" t="s">
        <v>405</v>
      </c>
      <c r="D206" t="s">
        <v>77</v>
      </c>
      <c r="E206" t="s">
        <v>80</v>
      </c>
      <c r="F206">
        <v>23.5</v>
      </c>
      <c r="G206">
        <v>92.81</v>
      </c>
      <c r="H206">
        <v>72.459999999999994</v>
      </c>
      <c r="I206">
        <f t="shared" si="34"/>
        <v>1.2808446039194039</v>
      </c>
      <c r="J206">
        <v>22.5</v>
      </c>
      <c r="K206">
        <v>54.37</v>
      </c>
      <c r="L206">
        <v>69.97</v>
      </c>
      <c r="M206" s="4">
        <f t="shared" si="35"/>
        <v>0</v>
      </c>
      <c r="N206" s="4">
        <f t="shared" si="33"/>
        <v>1</v>
      </c>
      <c r="O206" s="4">
        <f t="shared" si="36"/>
        <v>0</v>
      </c>
      <c r="AB206" t="s">
        <v>365</v>
      </c>
      <c r="AC206" s="1" t="s">
        <v>405</v>
      </c>
      <c r="AD206" t="s">
        <v>77</v>
      </c>
      <c r="AE206" t="s">
        <v>78</v>
      </c>
      <c r="AF206" s="15">
        <v>24</v>
      </c>
      <c r="AG206" s="15">
        <v>72.75</v>
      </c>
      <c r="AH206" s="15">
        <v>73.7</v>
      </c>
      <c r="AI206" s="15">
        <f t="shared" si="37"/>
        <v>0.98710990502035278</v>
      </c>
      <c r="AJ206" s="15">
        <v>23.5</v>
      </c>
      <c r="AK206" s="15">
        <v>52.82</v>
      </c>
      <c r="AL206" s="15">
        <v>72.459999999999994</v>
      </c>
      <c r="AM206" s="15">
        <f t="shared" si="38"/>
        <v>0</v>
      </c>
      <c r="AN206" s="15">
        <f t="shared" si="39"/>
        <v>0</v>
      </c>
      <c r="AO206" s="15">
        <f t="shared" si="40"/>
        <v>1</v>
      </c>
    </row>
    <row r="207" spans="2:41" x14ac:dyDescent="0.25">
      <c r="B207" t="s">
        <v>366</v>
      </c>
      <c r="C207" s="1" t="s">
        <v>405</v>
      </c>
      <c r="D207" t="s">
        <v>77</v>
      </c>
      <c r="E207" s="15" t="s">
        <v>80</v>
      </c>
      <c r="F207" s="15">
        <v>22.5</v>
      </c>
      <c r="G207" s="15">
        <v>68.63</v>
      </c>
      <c r="H207" s="15">
        <v>69.97</v>
      </c>
      <c r="I207" s="15">
        <f t="shared" si="34"/>
        <v>0.98084893525796768</v>
      </c>
      <c r="J207" s="15">
        <v>22</v>
      </c>
      <c r="K207" s="15">
        <v>52.61</v>
      </c>
      <c r="L207" s="15">
        <v>68.72</v>
      </c>
      <c r="M207" s="15">
        <f t="shared" si="35"/>
        <v>0</v>
      </c>
      <c r="N207" s="15">
        <f t="shared" si="33"/>
        <v>0</v>
      </c>
      <c r="O207" s="15">
        <f t="shared" si="36"/>
        <v>1</v>
      </c>
      <c r="AB207" t="s">
        <v>366</v>
      </c>
      <c r="AC207" s="1" t="s">
        <v>405</v>
      </c>
      <c r="AD207" t="s">
        <v>77</v>
      </c>
      <c r="AE207" t="s">
        <v>78</v>
      </c>
      <c r="AF207">
        <v>24</v>
      </c>
      <c r="AG207">
        <v>93.77</v>
      </c>
      <c r="AH207">
        <v>73.7</v>
      </c>
      <c r="AI207">
        <f t="shared" si="37"/>
        <v>1.2723202170963364</v>
      </c>
      <c r="AJ207">
        <v>25.5</v>
      </c>
      <c r="AK207">
        <v>78.56</v>
      </c>
      <c r="AL207">
        <v>77.400000000000006</v>
      </c>
      <c r="AM207" s="4">
        <f t="shared" si="38"/>
        <v>0</v>
      </c>
      <c r="AN207" s="4">
        <f t="shared" si="39"/>
        <v>1</v>
      </c>
      <c r="AO207" s="4">
        <f t="shared" si="40"/>
        <v>0</v>
      </c>
    </row>
    <row r="208" spans="2:41" x14ac:dyDescent="0.25">
      <c r="B208" t="s">
        <v>367</v>
      </c>
      <c r="C208" s="1" t="s">
        <v>405</v>
      </c>
      <c r="D208" t="s">
        <v>77</v>
      </c>
      <c r="E208" t="s">
        <v>80</v>
      </c>
      <c r="F208">
        <v>23</v>
      </c>
      <c r="G208">
        <v>73.510000000000005</v>
      </c>
      <c r="H208">
        <v>71.22</v>
      </c>
      <c r="I208">
        <f t="shared" si="34"/>
        <v>1.0321538893569222</v>
      </c>
      <c r="J208">
        <v>22.5</v>
      </c>
      <c r="K208">
        <v>63.7</v>
      </c>
      <c r="L208">
        <v>69.97</v>
      </c>
      <c r="M208" s="4">
        <f t="shared" si="35"/>
        <v>0</v>
      </c>
      <c r="N208" s="4">
        <f t="shared" si="33"/>
        <v>1</v>
      </c>
      <c r="O208" s="4">
        <f t="shared" si="36"/>
        <v>0</v>
      </c>
      <c r="AB208" t="s">
        <v>367</v>
      </c>
      <c r="AC208" s="1" t="s">
        <v>405</v>
      </c>
      <c r="AD208" t="s">
        <v>77</v>
      </c>
      <c r="AE208" t="s">
        <v>78</v>
      </c>
      <c r="AF208">
        <v>24</v>
      </c>
      <c r="AG208">
        <v>80.84</v>
      </c>
      <c r="AH208">
        <v>73.7</v>
      </c>
      <c r="AI208">
        <f t="shared" si="37"/>
        <v>1.0968792401628222</v>
      </c>
      <c r="AJ208">
        <v>23.5</v>
      </c>
      <c r="AK208">
        <v>48.2</v>
      </c>
      <c r="AL208">
        <v>72.459999999999994</v>
      </c>
      <c r="AM208" s="4">
        <f t="shared" si="38"/>
        <v>0</v>
      </c>
      <c r="AN208" s="4">
        <f t="shared" si="39"/>
        <v>1</v>
      </c>
      <c r="AO208" s="4">
        <f t="shared" si="40"/>
        <v>0</v>
      </c>
    </row>
    <row r="209" spans="2:41" x14ac:dyDescent="0.25">
      <c r="B209" t="s">
        <v>368</v>
      </c>
      <c r="C209" s="1" t="s">
        <v>405</v>
      </c>
      <c r="D209" t="s">
        <v>77</v>
      </c>
      <c r="E209" s="15" t="s">
        <v>80</v>
      </c>
      <c r="F209" s="15">
        <v>20</v>
      </c>
      <c r="G209" s="15">
        <v>58.71</v>
      </c>
      <c r="H209" s="15">
        <v>63.71</v>
      </c>
      <c r="I209" s="15">
        <f t="shared" si="34"/>
        <v>0.92151938471197614</v>
      </c>
      <c r="J209" s="15">
        <v>19.5</v>
      </c>
      <c r="K209" s="15">
        <v>44.54</v>
      </c>
      <c r="L209" s="15">
        <v>62.44</v>
      </c>
      <c r="M209" s="15">
        <f t="shared" si="35"/>
        <v>0</v>
      </c>
      <c r="N209" s="15">
        <f t="shared" si="33"/>
        <v>0</v>
      </c>
      <c r="O209" s="15">
        <f t="shared" si="36"/>
        <v>1</v>
      </c>
      <c r="AB209" t="s">
        <v>368</v>
      </c>
      <c r="AC209" s="1" t="s">
        <v>405</v>
      </c>
      <c r="AD209" t="s">
        <v>77</v>
      </c>
      <c r="AE209" t="s">
        <v>78</v>
      </c>
      <c r="AF209" s="15">
        <v>24</v>
      </c>
      <c r="AG209" s="15">
        <v>73.3</v>
      </c>
      <c r="AH209" s="15">
        <v>73.7</v>
      </c>
      <c r="AI209" s="15">
        <f t="shared" si="37"/>
        <v>0.99457259158751687</v>
      </c>
      <c r="AJ209" s="15">
        <v>23.5</v>
      </c>
      <c r="AK209" s="15">
        <v>41.11</v>
      </c>
      <c r="AL209" s="15">
        <v>72.459999999999994</v>
      </c>
      <c r="AM209" s="15">
        <f t="shared" si="38"/>
        <v>0</v>
      </c>
      <c r="AN209" s="15">
        <f t="shared" si="39"/>
        <v>0</v>
      </c>
      <c r="AO209" s="15">
        <f t="shared" si="40"/>
        <v>1</v>
      </c>
    </row>
    <row r="210" spans="2:41" x14ac:dyDescent="0.25">
      <c r="B210" t="s">
        <v>369</v>
      </c>
      <c r="C210" s="1" t="s">
        <v>405</v>
      </c>
      <c r="D210" t="s">
        <v>77</v>
      </c>
      <c r="E210" s="15" t="s">
        <v>80</v>
      </c>
      <c r="F210" s="15">
        <v>25.5</v>
      </c>
      <c r="G210" s="15">
        <v>75.010000000000005</v>
      </c>
      <c r="H210" s="15">
        <v>77.400000000000006</v>
      </c>
      <c r="I210" s="15">
        <f t="shared" si="34"/>
        <v>0.96912144702842373</v>
      </c>
      <c r="J210" s="15">
        <v>25</v>
      </c>
      <c r="K210" s="15">
        <v>51.58</v>
      </c>
      <c r="L210" s="15">
        <v>76.17</v>
      </c>
      <c r="M210" s="15">
        <f t="shared" si="35"/>
        <v>0</v>
      </c>
      <c r="N210" s="15">
        <f t="shared" si="33"/>
        <v>0</v>
      </c>
      <c r="O210" s="15">
        <f t="shared" si="36"/>
        <v>1</v>
      </c>
      <c r="AB210" t="s">
        <v>369</v>
      </c>
      <c r="AC210" s="1" t="s">
        <v>405</v>
      </c>
      <c r="AD210" t="s">
        <v>77</v>
      </c>
      <c r="AE210" t="s">
        <v>78</v>
      </c>
      <c r="AF210">
        <v>24</v>
      </c>
      <c r="AG210">
        <v>82.94</v>
      </c>
      <c r="AH210">
        <v>73.7</v>
      </c>
      <c r="AI210">
        <f t="shared" si="37"/>
        <v>1.1253731343283582</v>
      </c>
      <c r="AJ210">
        <v>23.5</v>
      </c>
      <c r="AK210">
        <v>61.16</v>
      </c>
      <c r="AL210">
        <v>72.459999999999994</v>
      </c>
      <c r="AM210" s="4">
        <f t="shared" si="38"/>
        <v>0</v>
      </c>
      <c r="AN210" s="4">
        <f t="shared" si="39"/>
        <v>1</v>
      </c>
      <c r="AO210" s="4">
        <f t="shared" si="40"/>
        <v>0</v>
      </c>
    </row>
    <row r="211" spans="2:41" x14ac:dyDescent="0.25">
      <c r="B211" t="s">
        <v>370</v>
      </c>
      <c r="C211" s="1" t="s">
        <v>405</v>
      </c>
      <c r="D211" t="s">
        <v>77</v>
      </c>
      <c r="E211" s="15" t="s">
        <v>80</v>
      </c>
      <c r="F211" s="15">
        <v>21.5</v>
      </c>
      <c r="G211" s="15">
        <v>54.43</v>
      </c>
      <c r="H211" s="15">
        <v>67.47</v>
      </c>
      <c r="I211" s="15">
        <f t="shared" si="34"/>
        <v>0.80672891655550616</v>
      </c>
      <c r="J211" s="15">
        <v>21</v>
      </c>
      <c r="K211" s="15">
        <v>50.24</v>
      </c>
      <c r="L211" s="15">
        <v>66.22</v>
      </c>
      <c r="M211" s="15">
        <f t="shared" si="35"/>
        <v>0</v>
      </c>
      <c r="N211" s="15">
        <f t="shared" si="33"/>
        <v>0</v>
      </c>
      <c r="O211" s="15">
        <f t="shared" si="36"/>
        <v>1</v>
      </c>
      <c r="AB211" t="s">
        <v>370</v>
      </c>
      <c r="AC211" s="1" t="s">
        <v>405</v>
      </c>
      <c r="AD211" t="s">
        <v>77</v>
      </c>
      <c r="AE211" t="s">
        <v>78</v>
      </c>
      <c r="AF211" s="15">
        <v>26</v>
      </c>
      <c r="AG211" s="15">
        <v>71.94</v>
      </c>
      <c r="AH211" s="15">
        <v>78.63</v>
      </c>
      <c r="AI211" s="15">
        <f t="shared" si="37"/>
        <v>0.91491797024036625</v>
      </c>
      <c r="AJ211" s="15">
        <v>25.5</v>
      </c>
      <c r="AK211" s="15">
        <v>55.95</v>
      </c>
      <c r="AL211" s="15">
        <v>77.400000000000006</v>
      </c>
      <c r="AM211" s="15">
        <f t="shared" si="38"/>
        <v>0</v>
      </c>
      <c r="AN211" s="15">
        <f t="shared" si="39"/>
        <v>0</v>
      </c>
      <c r="AO211" s="15">
        <f t="shared" si="40"/>
        <v>1</v>
      </c>
    </row>
    <row r="212" spans="2:41" x14ac:dyDescent="0.25">
      <c r="B212" t="s">
        <v>371</v>
      </c>
      <c r="C212" s="1" t="s">
        <v>405</v>
      </c>
      <c r="D212" t="s">
        <v>77</v>
      </c>
      <c r="E212" s="15" t="s">
        <v>80</v>
      </c>
      <c r="F212" s="15">
        <v>15</v>
      </c>
      <c r="G212" s="15">
        <v>50.17</v>
      </c>
      <c r="H212" s="15">
        <v>50.91</v>
      </c>
      <c r="I212" s="15">
        <f t="shared" si="34"/>
        <v>0.98546454527597727</v>
      </c>
      <c r="J212" s="15">
        <v>15</v>
      </c>
      <c r="K212" s="15">
        <v>50.17</v>
      </c>
      <c r="L212" s="15">
        <v>50.91</v>
      </c>
      <c r="M212" s="15">
        <f t="shared" si="35"/>
        <v>0</v>
      </c>
      <c r="N212" s="15">
        <f t="shared" si="33"/>
        <v>0</v>
      </c>
      <c r="O212" s="15">
        <f t="shared" si="36"/>
        <v>1</v>
      </c>
      <c r="AB212" t="s">
        <v>371</v>
      </c>
      <c r="AC212" s="1" t="s">
        <v>405</v>
      </c>
      <c r="AD212" t="s">
        <v>77</v>
      </c>
      <c r="AE212" t="s">
        <v>78</v>
      </c>
      <c r="AF212" s="15">
        <v>21.5</v>
      </c>
      <c r="AG212" s="15">
        <v>60.62</v>
      </c>
      <c r="AH212" s="15">
        <v>67.47</v>
      </c>
      <c r="AI212" s="15">
        <f t="shared" si="37"/>
        <v>0.89847339558322215</v>
      </c>
      <c r="AJ212" s="15">
        <v>21</v>
      </c>
      <c r="AK212" s="15">
        <v>50.29</v>
      </c>
      <c r="AL212" s="15">
        <v>66.22</v>
      </c>
      <c r="AM212" s="15">
        <f t="shared" si="38"/>
        <v>0</v>
      </c>
      <c r="AN212" s="15">
        <f t="shared" si="39"/>
        <v>0</v>
      </c>
      <c r="AO212" s="15">
        <f t="shared" si="40"/>
        <v>1</v>
      </c>
    </row>
    <row r="213" spans="2:41" x14ac:dyDescent="0.25">
      <c r="B213" t="s">
        <v>372</v>
      </c>
      <c r="C213" s="1" t="s">
        <v>405</v>
      </c>
      <c r="D213" t="s">
        <v>77</v>
      </c>
      <c r="E213" t="s">
        <v>80</v>
      </c>
      <c r="F213">
        <v>22</v>
      </c>
      <c r="G213">
        <v>79.81</v>
      </c>
      <c r="H213">
        <v>68.72</v>
      </c>
      <c r="I213">
        <f t="shared" si="34"/>
        <v>1.1613795110593714</v>
      </c>
      <c r="J213">
        <v>21.5</v>
      </c>
      <c r="K213">
        <v>63.73</v>
      </c>
      <c r="L213">
        <v>67.47</v>
      </c>
      <c r="M213" s="4">
        <f t="shared" si="35"/>
        <v>0</v>
      </c>
      <c r="N213" s="4">
        <f t="shared" si="33"/>
        <v>1</v>
      </c>
      <c r="O213" s="4">
        <f t="shared" si="36"/>
        <v>0</v>
      </c>
      <c r="AB213" t="s">
        <v>372</v>
      </c>
      <c r="AC213" s="1" t="s">
        <v>405</v>
      </c>
      <c r="AD213" t="s">
        <v>77</v>
      </c>
      <c r="AE213" t="s">
        <v>78</v>
      </c>
      <c r="AF213">
        <v>24</v>
      </c>
      <c r="AG213">
        <v>77.77</v>
      </c>
      <c r="AH213">
        <v>73.7</v>
      </c>
      <c r="AI213">
        <f t="shared" si="37"/>
        <v>1.0552238805970149</v>
      </c>
      <c r="AJ213">
        <v>23.5</v>
      </c>
      <c r="AK213">
        <v>57.2</v>
      </c>
      <c r="AL213">
        <v>72.459999999999994</v>
      </c>
      <c r="AM213" s="4">
        <f t="shared" si="38"/>
        <v>0</v>
      </c>
      <c r="AN213" s="4">
        <f t="shared" si="39"/>
        <v>1</v>
      </c>
      <c r="AO213" s="4">
        <f t="shared" si="40"/>
        <v>0</v>
      </c>
    </row>
    <row r="214" spans="2:41" x14ac:dyDescent="0.25">
      <c r="B214" t="s">
        <v>389</v>
      </c>
      <c r="C214" s="1" t="s">
        <v>405</v>
      </c>
      <c r="D214" t="s">
        <v>77</v>
      </c>
      <c r="E214" s="15" t="s">
        <v>81</v>
      </c>
      <c r="F214" s="15">
        <v>24</v>
      </c>
      <c r="G214" s="15">
        <v>66.33</v>
      </c>
      <c r="H214" s="15">
        <v>73.7</v>
      </c>
      <c r="I214" s="15">
        <f t="shared" si="34"/>
        <v>0.89999999999999991</v>
      </c>
      <c r="J214" s="15">
        <v>23.5</v>
      </c>
      <c r="K214" s="15">
        <v>55.53</v>
      </c>
      <c r="L214" s="15">
        <v>72.459999999999994</v>
      </c>
      <c r="M214" s="15">
        <f t="shared" si="35"/>
        <v>0</v>
      </c>
      <c r="N214" s="15">
        <f t="shared" si="33"/>
        <v>0</v>
      </c>
      <c r="O214" s="15">
        <f t="shared" si="36"/>
        <v>1</v>
      </c>
      <c r="AB214" t="s">
        <v>389</v>
      </c>
      <c r="AC214" s="1" t="s">
        <v>405</v>
      </c>
      <c r="AD214" t="s">
        <v>77</v>
      </c>
      <c r="AE214" t="s">
        <v>79</v>
      </c>
      <c r="AF214">
        <v>24</v>
      </c>
      <c r="AG214">
        <v>88.06</v>
      </c>
      <c r="AH214">
        <v>73.7</v>
      </c>
      <c r="AI214">
        <f t="shared" si="37"/>
        <v>1.194843962008141</v>
      </c>
      <c r="AJ214">
        <v>23.5</v>
      </c>
      <c r="AK214">
        <v>70.47</v>
      </c>
      <c r="AL214">
        <v>72.459999999999994</v>
      </c>
      <c r="AM214" s="4">
        <f t="shared" si="38"/>
        <v>0</v>
      </c>
      <c r="AN214" s="4">
        <f t="shared" si="39"/>
        <v>1</v>
      </c>
      <c r="AO214" s="4">
        <f t="shared" si="40"/>
        <v>0</v>
      </c>
    </row>
    <row r="215" spans="2:41" x14ac:dyDescent="0.25">
      <c r="B215" t="s">
        <v>390</v>
      </c>
      <c r="C215" s="1" t="s">
        <v>405</v>
      </c>
      <c r="D215" t="s">
        <v>77</v>
      </c>
      <c r="E215" s="15" t="s">
        <v>81</v>
      </c>
      <c r="F215" s="15">
        <v>26.5</v>
      </c>
      <c r="G215" s="15">
        <v>71.569999999999993</v>
      </c>
      <c r="H215" s="15">
        <v>79.86</v>
      </c>
      <c r="I215" s="15">
        <f t="shared" si="34"/>
        <v>0.89619333834209858</v>
      </c>
      <c r="J215" s="15">
        <v>26</v>
      </c>
      <c r="K215" s="15">
        <v>37.79</v>
      </c>
      <c r="L215" s="15">
        <v>78.63</v>
      </c>
      <c r="M215" s="15">
        <f t="shared" si="35"/>
        <v>0</v>
      </c>
      <c r="N215" s="15">
        <f t="shared" si="33"/>
        <v>0</v>
      </c>
      <c r="O215" s="15">
        <f t="shared" si="36"/>
        <v>1</v>
      </c>
      <c r="AB215" t="s">
        <v>390</v>
      </c>
      <c r="AC215" s="1" t="s">
        <v>405</v>
      </c>
      <c r="AD215" t="s">
        <v>77</v>
      </c>
      <c r="AE215" t="s">
        <v>79</v>
      </c>
      <c r="AF215">
        <v>24</v>
      </c>
      <c r="AG215">
        <v>82.53</v>
      </c>
      <c r="AH215">
        <v>73.7</v>
      </c>
      <c r="AI215">
        <f t="shared" si="37"/>
        <v>1.1198100407055631</v>
      </c>
      <c r="AJ215">
        <v>23.5</v>
      </c>
      <c r="AK215">
        <v>63.32</v>
      </c>
      <c r="AL215">
        <v>72.459999999999994</v>
      </c>
      <c r="AM215" s="4">
        <f t="shared" si="38"/>
        <v>0</v>
      </c>
      <c r="AN215" s="4">
        <f t="shared" si="39"/>
        <v>1</v>
      </c>
      <c r="AO215" s="4">
        <f t="shared" si="40"/>
        <v>0</v>
      </c>
    </row>
    <row r="216" spans="2:41" x14ac:dyDescent="0.25">
      <c r="B216" s="3" t="s">
        <v>391</v>
      </c>
      <c r="C216" s="1" t="s">
        <v>405</v>
      </c>
      <c r="D216" t="s">
        <v>77</v>
      </c>
      <c r="E216" t="s">
        <v>81</v>
      </c>
      <c r="F216">
        <v>23.5</v>
      </c>
      <c r="G216">
        <v>94.54</v>
      </c>
      <c r="H216">
        <v>72.459999999999994</v>
      </c>
      <c r="I216">
        <f t="shared" si="34"/>
        <v>1.3047198454319626</v>
      </c>
      <c r="J216">
        <v>22.5</v>
      </c>
      <c r="K216">
        <v>66.510000000000005</v>
      </c>
      <c r="L216">
        <v>69.97</v>
      </c>
      <c r="M216" s="4">
        <f t="shared" si="35"/>
        <v>0</v>
      </c>
      <c r="N216" s="4">
        <f t="shared" si="33"/>
        <v>1</v>
      </c>
      <c r="O216" s="4">
        <f t="shared" si="36"/>
        <v>0</v>
      </c>
      <c r="AB216" t="s">
        <v>391</v>
      </c>
      <c r="AC216" s="1" t="s">
        <v>405</v>
      </c>
      <c r="AD216" t="s">
        <v>77</v>
      </c>
      <c r="AE216" t="s">
        <v>79</v>
      </c>
      <c r="AF216">
        <v>24</v>
      </c>
      <c r="AG216">
        <v>110.01</v>
      </c>
      <c r="AH216">
        <v>73.7</v>
      </c>
      <c r="AI216">
        <f t="shared" si="37"/>
        <v>1.492672998643148</v>
      </c>
      <c r="AJ216">
        <v>27</v>
      </c>
      <c r="AK216">
        <v>88.88</v>
      </c>
      <c r="AL216">
        <v>81.08</v>
      </c>
      <c r="AM216" s="4">
        <f t="shared" si="38"/>
        <v>0</v>
      </c>
      <c r="AN216" s="4">
        <f t="shared" si="39"/>
        <v>1</v>
      </c>
      <c r="AO216" s="4">
        <f t="shared" si="40"/>
        <v>0</v>
      </c>
    </row>
    <row r="217" spans="2:41" x14ac:dyDescent="0.25">
      <c r="B217" t="s">
        <v>392</v>
      </c>
      <c r="C217" s="1" t="s">
        <v>405</v>
      </c>
      <c r="D217" t="s">
        <v>77</v>
      </c>
      <c r="E217" t="s">
        <v>81</v>
      </c>
      <c r="F217">
        <v>24</v>
      </c>
      <c r="G217">
        <v>95.61</v>
      </c>
      <c r="H217">
        <v>73.7</v>
      </c>
      <c r="I217">
        <f t="shared" si="34"/>
        <v>1.2972862957937583</v>
      </c>
      <c r="J217">
        <v>21.5</v>
      </c>
      <c r="K217">
        <v>56.09</v>
      </c>
      <c r="L217">
        <v>67.47</v>
      </c>
      <c r="M217" s="4">
        <f t="shared" si="35"/>
        <v>0</v>
      </c>
      <c r="N217" s="4">
        <f t="shared" si="33"/>
        <v>1</v>
      </c>
      <c r="O217" s="4">
        <f t="shared" si="36"/>
        <v>0</v>
      </c>
      <c r="AB217" t="s">
        <v>392</v>
      </c>
      <c r="AC217" s="1" t="s">
        <v>405</v>
      </c>
      <c r="AD217" t="s">
        <v>77</v>
      </c>
      <c r="AE217" t="s">
        <v>79</v>
      </c>
      <c r="AF217">
        <v>24</v>
      </c>
      <c r="AG217">
        <v>97.73</v>
      </c>
      <c r="AH217">
        <v>73.7</v>
      </c>
      <c r="AI217">
        <f t="shared" si="37"/>
        <v>1.3260515603799186</v>
      </c>
      <c r="AJ217">
        <v>23</v>
      </c>
      <c r="AK217">
        <v>68.12</v>
      </c>
      <c r="AL217">
        <v>71.22</v>
      </c>
      <c r="AM217" s="4">
        <f t="shared" si="38"/>
        <v>0</v>
      </c>
      <c r="AN217" s="4">
        <f t="shared" si="39"/>
        <v>1</v>
      </c>
      <c r="AO217" s="4">
        <f t="shared" si="40"/>
        <v>0</v>
      </c>
    </row>
    <row r="218" spans="2:41" x14ac:dyDescent="0.25">
      <c r="B218" t="s">
        <v>393</v>
      </c>
      <c r="C218" s="1" t="s">
        <v>405</v>
      </c>
      <c r="D218" t="s">
        <v>77</v>
      </c>
      <c r="E218" t="s">
        <v>81</v>
      </c>
      <c r="F218">
        <v>24</v>
      </c>
      <c r="G218">
        <v>78.69</v>
      </c>
      <c r="H218">
        <v>73.7</v>
      </c>
      <c r="I218">
        <f t="shared" si="34"/>
        <v>1.0677069199457259</v>
      </c>
      <c r="J218">
        <v>23.5</v>
      </c>
      <c r="K218">
        <v>61.29</v>
      </c>
      <c r="L218">
        <v>72.459999999999994</v>
      </c>
      <c r="M218" s="4">
        <f t="shared" si="35"/>
        <v>0</v>
      </c>
      <c r="N218" s="4">
        <f t="shared" si="33"/>
        <v>1</v>
      </c>
      <c r="O218" s="4">
        <f t="shared" si="36"/>
        <v>0</v>
      </c>
      <c r="AB218" t="s">
        <v>393</v>
      </c>
      <c r="AC218" s="1" t="s">
        <v>405</v>
      </c>
      <c r="AD218" t="s">
        <v>77</v>
      </c>
      <c r="AE218" t="s">
        <v>79</v>
      </c>
      <c r="AF218">
        <v>24.5</v>
      </c>
      <c r="AG218">
        <v>98.46</v>
      </c>
      <c r="AH218">
        <v>74.930000000000007</v>
      </c>
      <c r="AI218">
        <f t="shared" si="37"/>
        <v>1.3140264246630187</v>
      </c>
      <c r="AJ218">
        <v>23</v>
      </c>
      <c r="AK218">
        <v>58.87</v>
      </c>
      <c r="AL218">
        <v>71.22</v>
      </c>
      <c r="AM218" s="4">
        <f t="shared" si="38"/>
        <v>0</v>
      </c>
      <c r="AN218" s="4">
        <f t="shared" si="39"/>
        <v>1</v>
      </c>
      <c r="AO218" s="4">
        <f t="shared" si="40"/>
        <v>0</v>
      </c>
    </row>
    <row r="219" spans="2:41" x14ac:dyDescent="0.25">
      <c r="B219" t="s">
        <v>394</v>
      </c>
      <c r="C219" s="1" t="s">
        <v>405</v>
      </c>
      <c r="D219" t="s">
        <v>77</v>
      </c>
      <c r="E219" t="s">
        <v>81</v>
      </c>
      <c r="F219">
        <v>23.5</v>
      </c>
      <c r="G219">
        <v>85.67</v>
      </c>
      <c r="H219">
        <v>72.459999999999994</v>
      </c>
      <c r="I219">
        <f t="shared" si="34"/>
        <v>1.1823074799889595</v>
      </c>
      <c r="J219">
        <v>23</v>
      </c>
      <c r="K219">
        <v>70.59</v>
      </c>
      <c r="L219">
        <v>71.22</v>
      </c>
      <c r="M219" s="4">
        <f t="shared" si="35"/>
        <v>0</v>
      </c>
      <c r="N219" s="4">
        <f t="shared" si="33"/>
        <v>1</v>
      </c>
      <c r="O219" s="4">
        <f t="shared" si="36"/>
        <v>0</v>
      </c>
      <c r="AB219" t="s">
        <v>394</v>
      </c>
      <c r="AC219" s="1" t="s">
        <v>405</v>
      </c>
      <c r="AD219" t="s">
        <v>77</v>
      </c>
      <c r="AE219" t="s">
        <v>79</v>
      </c>
      <c r="AF219">
        <v>24</v>
      </c>
      <c r="AG219">
        <v>84.19</v>
      </c>
      <c r="AH219">
        <v>73.7</v>
      </c>
      <c r="AI219">
        <f t="shared" si="37"/>
        <v>1.1423337856173676</v>
      </c>
      <c r="AJ219">
        <v>23.5</v>
      </c>
      <c r="AK219">
        <v>68.260000000000005</v>
      </c>
      <c r="AL219">
        <v>72.459999999999994</v>
      </c>
      <c r="AM219" s="4">
        <f t="shared" si="38"/>
        <v>0</v>
      </c>
      <c r="AN219" s="4">
        <f t="shared" si="39"/>
        <v>1</v>
      </c>
      <c r="AO219" s="4">
        <f t="shared" si="40"/>
        <v>0</v>
      </c>
    </row>
    <row r="220" spans="2:41" x14ac:dyDescent="0.25">
      <c r="B220" t="s">
        <v>395</v>
      </c>
      <c r="C220" s="1" t="s">
        <v>405</v>
      </c>
      <c r="D220" t="s">
        <v>77</v>
      </c>
      <c r="E220" t="s">
        <v>81</v>
      </c>
      <c r="F220">
        <v>23.5</v>
      </c>
      <c r="G220">
        <v>81.39</v>
      </c>
      <c r="H220">
        <v>72.459999999999994</v>
      </c>
      <c r="I220">
        <f t="shared" si="34"/>
        <v>1.1232404085012422</v>
      </c>
      <c r="J220">
        <v>22</v>
      </c>
      <c r="K220">
        <v>51.07</v>
      </c>
      <c r="L220">
        <v>68.72</v>
      </c>
      <c r="M220" s="4">
        <f t="shared" si="35"/>
        <v>0</v>
      </c>
      <c r="N220" s="4">
        <f t="shared" si="33"/>
        <v>1</v>
      </c>
      <c r="O220" s="4">
        <f t="shared" si="36"/>
        <v>0</v>
      </c>
      <c r="AB220" t="s">
        <v>395</v>
      </c>
      <c r="AC220" s="1" t="s">
        <v>405</v>
      </c>
      <c r="AD220" t="s">
        <v>77</v>
      </c>
      <c r="AE220" t="s">
        <v>79</v>
      </c>
      <c r="AF220">
        <v>24</v>
      </c>
      <c r="AG220">
        <v>116.13</v>
      </c>
      <c r="AH220">
        <v>73.7</v>
      </c>
      <c r="AI220">
        <f t="shared" si="37"/>
        <v>1.5757123473541383</v>
      </c>
      <c r="AJ220">
        <v>23.5</v>
      </c>
      <c r="AK220">
        <v>62.49</v>
      </c>
      <c r="AL220">
        <v>72.459999999999994</v>
      </c>
      <c r="AM220" s="4">
        <f t="shared" si="38"/>
        <v>1</v>
      </c>
      <c r="AN220" s="4">
        <f t="shared" si="39"/>
        <v>0</v>
      </c>
      <c r="AO220" s="4">
        <f t="shared" si="40"/>
        <v>0</v>
      </c>
    </row>
    <row r="221" spans="2:41" x14ac:dyDescent="0.25">
      <c r="B221" t="s">
        <v>396</v>
      </c>
      <c r="C221" s="1" t="s">
        <v>405</v>
      </c>
      <c r="D221" t="s">
        <v>77</v>
      </c>
      <c r="E221" t="s">
        <v>81</v>
      </c>
      <c r="F221">
        <v>24.5</v>
      </c>
      <c r="G221">
        <v>93.23</v>
      </c>
      <c r="H221">
        <v>74.930000000000007</v>
      </c>
      <c r="I221">
        <f t="shared" si="34"/>
        <v>1.2442279460830108</v>
      </c>
      <c r="J221">
        <v>23.5</v>
      </c>
      <c r="K221">
        <v>69.959999999999994</v>
      </c>
      <c r="L221">
        <v>72.459999999999994</v>
      </c>
      <c r="M221" s="4">
        <f t="shared" si="35"/>
        <v>0</v>
      </c>
      <c r="N221" s="4">
        <f t="shared" si="33"/>
        <v>1</v>
      </c>
      <c r="O221" s="4">
        <f t="shared" si="36"/>
        <v>0</v>
      </c>
      <c r="AB221" t="s">
        <v>396</v>
      </c>
      <c r="AC221" s="1" t="s">
        <v>405</v>
      </c>
      <c r="AD221" t="s">
        <v>77</v>
      </c>
      <c r="AE221" t="s">
        <v>79</v>
      </c>
      <c r="AF221">
        <v>24</v>
      </c>
      <c r="AG221">
        <v>74.97</v>
      </c>
      <c r="AH221">
        <v>73.7</v>
      </c>
      <c r="AI221">
        <f t="shared" si="37"/>
        <v>1.0172320217096336</v>
      </c>
      <c r="AJ221">
        <v>23.5</v>
      </c>
      <c r="AK221">
        <v>58.41</v>
      </c>
      <c r="AL221">
        <v>72.459999999999994</v>
      </c>
      <c r="AM221" s="4">
        <f t="shared" si="38"/>
        <v>0</v>
      </c>
      <c r="AN221" s="4">
        <f t="shared" si="39"/>
        <v>1</v>
      </c>
      <c r="AO221" s="4">
        <f t="shared" si="40"/>
        <v>0</v>
      </c>
    </row>
    <row r="222" spans="2:41" x14ac:dyDescent="0.25">
      <c r="B222" t="s">
        <v>397</v>
      </c>
      <c r="C222" s="1" t="s">
        <v>405</v>
      </c>
      <c r="D222" t="s">
        <v>77</v>
      </c>
      <c r="E222" s="15" t="s">
        <v>81</v>
      </c>
      <c r="F222" s="15">
        <v>23</v>
      </c>
      <c r="G222" s="15">
        <v>59.91</v>
      </c>
      <c r="H222" s="15">
        <v>71.22</v>
      </c>
      <c r="I222" s="15">
        <f t="shared" si="34"/>
        <v>0.84119629317607414</v>
      </c>
      <c r="J222" s="15">
        <v>22.5</v>
      </c>
      <c r="K222" s="15">
        <v>41.75</v>
      </c>
      <c r="L222" s="15">
        <v>69.97</v>
      </c>
      <c r="M222" s="15">
        <f t="shared" si="35"/>
        <v>0</v>
      </c>
      <c r="N222" s="15">
        <f t="shared" si="33"/>
        <v>0</v>
      </c>
      <c r="O222" s="15">
        <f t="shared" si="36"/>
        <v>1</v>
      </c>
      <c r="AB222" t="s">
        <v>397</v>
      </c>
      <c r="AC222" s="1" t="s">
        <v>405</v>
      </c>
      <c r="AD222" t="s">
        <v>77</v>
      </c>
      <c r="AE222" t="s">
        <v>79</v>
      </c>
      <c r="AF222">
        <v>24</v>
      </c>
      <c r="AG222">
        <v>115.74</v>
      </c>
      <c r="AH222">
        <v>73.7</v>
      </c>
      <c r="AI222">
        <f t="shared" si="37"/>
        <v>1.5704206241519674</v>
      </c>
      <c r="AJ222">
        <v>23</v>
      </c>
      <c r="AK222">
        <v>64.39</v>
      </c>
      <c r="AL222">
        <v>71.22</v>
      </c>
      <c r="AM222" s="4">
        <f t="shared" si="38"/>
        <v>1</v>
      </c>
      <c r="AN222" s="4">
        <f t="shared" si="39"/>
        <v>0</v>
      </c>
      <c r="AO222" s="4">
        <f t="shared" si="40"/>
        <v>0</v>
      </c>
    </row>
    <row r="223" spans="2:41" x14ac:dyDescent="0.25">
      <c r="B223" t="s">
        <v>399</v>
      </c>
      <c r="C223" s="1" t="s">
        <v>405</v>
      </c>
      <c r="D223" t="s">
        <v>77</v>
      </c>
      <c r="E223" t="s">
        <v>81</v>
      </c>
      <c r="F223">
        <v>24.5</v>
      </c>
      <c r="G223">
        <v>79.17</v>
      </c>
      <c r="H223">
        <v>74.930000000000007</v>
      </c>
      <c r="I223">
        <f t="shared" si="34"/>
        <v>1.0565861470705991</v>
      </c>
      <c r="J223">
        <v>24</v>
      </c>
      <c r="K223">
        <v>67.67</v>
      </c>
      <c r="L223">
        <v>73.7</v>
      </c>
      <c r="M223" s="4">
        <f t="shared" si="35"/>
        <v>0</v>
      </c>
      <c r="N223" s="4">
        <f t="shared" si="33"/>
        <v>1</v>
      </c>
      <c r="O223" s="4">
        <f t="shared" si="36"/>
        <v>0</v>
      </c>
      <c r="AB223" t="s">
        <v>399</v>
      </c>
      <c r="AC223" s="1" t="s">
        <v>405</v>
      </c>
      <c r="AD223" t="s">
        <v>77</v>
      </c>
      <c r="AE223" t="s">
        <v>79</v>
      </c>
      <c r="AF223">
        <v>24</v>
      </c>
      <c r="AG223">
        <v>78.97</v>
      </c>
      <c r="AH223">
        <v>73.7</v>
      </c>
      <c r="AI223">
        <f t="shared" si="37"/>
        <v>1.0715061058344639</v>
      </c>
      <c r="AJ223">
        <v>25</v>
      </c>
      <c r="AK223">
        <v>76.180000000000007</v>
      </c>
      <c r="AL223">
        <v>76.17</v>
      </c>
      <c r="AM223" s="4">
        <f t="shared" si="38"/>
        <v>0</v>
      </c>
      <c r="AN223" s="4">
        <f t="shared" si="39"/>
        <v>1</v>
      </c>
      <c r="AO223" s="4">
        <f t="shared" si="40"/>
        <v>0</v>
      </c>
    </row>
    <row r="224" spans="2:41" x14ac:dyDescent="0.25">
      <c r="B224" t="s">
        <v>401</v>
      </c>
      <c r="C224" s="1" t="s">
        <v>405</v>
      </c>
      <c r="D224" t="s">
        <v>77</v>
      </c>
      <c r="E224" s="15" t="s">
        <v>81</v>
      </c>
      <c r="F224" s="15">
        <v>24</v>
      </c>
      <c r="G224" s="15">
        <v>62.55</v>
      </c>
      <c r="H224" s="15">
        <v>73.7</v>
      </c>
      <c r="I224" s="15">
        <f t="shared" si="34"/>
        <v>0.84871099050203525</v>
      </c>
      <c r="J224" s="15">
        <v>23.5</v>
      </c>
      <c r="K224" s="15">
        <v>43.3</v>
      </c>
      <c r="L224" s="15">
        <v>72.459999999999994</v>
      </c>
      <c r="M224" s="15">
        <f t="shared" si="35"/>
        <v>0</v>
      </c>
      <c r="N224" s="15">
        <f t="shared" si="33"/>
        <v>0</v>
      </c>
      <c r="O224" s="15">
        <f t="shared" si="36"/>
        <v>1</v>
      </c>
      <c r="AB224" t="s">
        <v>401</v>
      </c>
      <c r="AC224" s="1" t="s">
        <v>405</v>
      </c>
      <c r="AD224" t="s">
        <v>77</v>
      </c>
      <c r="AE224" t="s">
        <v>79</v>
      </c>
      <c r="AF224">
        <v>25</v>
      </c>
      <c r="AG224">
        <v>85.9</v>
      </c>
      <c r="AH224">
        <v>76.17</v>
      </c>
      <c r="AI224">
        <f t="shared" si="37"/>
        <v>1.1277405802809506</v>
      </c>
      <c r="AJ224">
        <v>23.5</v>
      </c>
      <c r="AK224">
        <v>66.260000000000005</v>
      </c>
      <c r="AL224">
        <v>72.459999999999994</v>
      </c>
      <c r="AM224" s="4">
        <f t="shared" si="38"/>
        <v>0</v>
      </c>
      <c r="AN224" s="4">
        <f t="shared" si="39"/>
        <v>1</v>
      </c>
      <c r="AO224" s="4">
        <f t="shared" si="40"/>
        <v>0</v>
      </c>
    </row>
    <row r="225" spans="2:41" x14ac:dyDescent="0.25">
      <c r="B225" t="s">
        <v>402</v>
      </c>
      <c r="C225" s="1" t="s">
        <v>405</v>
      </c>
      <c r="D225" t="s">
        <v>77</v>
      </c>
      <c r="E225" t="s">
        <v>81</v>
      </c>
      <c r="F225">
        <v>25</v>
      </c>
      <c r="G225">
        <v>89.59</v>
      </c>
      <c r="H225">
        <v>76.17</v>
      </c>
      <c r="I225">
        <f t="shared" si="34"/>
        <v>1.1761848496783511</v>
      </c>
      <c r="J225">
        <v>23.5</v>
      </c>
      <c r="K225">
        <v>69.540000000000006</v>
      </c>
      <c r="L225">
        <v>72.459999999999994</v>
      </c>
      <c r="M225" s="4">
        <f t="shared" si="35"/>
        <v>0</v>
      </c>
      <c r="N225" s="4">
        <f t="shared" si="33"/>
        <v>1</v>
      </c>
      <c r="O225" s="4">
        <f t="shared" si="36"/>
        <v>0</v>
      </c>
      <c r="AB225" t="s">
        <v>402</v>
      </c>
      <c r="AC225" s="1" t="s">
        <v>405</v>
      </c>
      <c r="AD225" t="s">
        <v>77</v>
      </c>
      <c r="AE225" t="s">
        <v>79</v>
      </c>
      <c r="AF225" s="15">
        <v>23.5</v>
      </c>
      <c r="AG225" s="15">
        <v>55.49</v>
      </c>
      <c r="AH225" s="15">
        <v>72.459999999999994</v>
      </c>
      <c r="AI225" s="15">
        <f t="shared" si="37"/>
        <v>0.76580182169472821</v>
      </c>
      <c r="AJ225" s="15">
        <v>23</v>
      </c>
      <c r="AK225" s="15">
        <v>37.64</v>
      </c>
      <c r="AL225" s="15">
        <v>71.22</v>
      </c>
      <c r="AM225" s="15">
        <f t="shared" si="38"/>
        <v>0</v>
      </c>
      <c r="AN225" s="15">
        <f t="shared" si="39"/>
        <v>0</v>
      </c>
      <c r="AO225" s="15">
        <f t="shared" si="40"/>
        <v>1</v>
      </c>
    </row>
    <row r="226" spans="2:41" x14ac:dyDescent="0.25">
      <c r="B226" t="s">
        <v>403</v>
      </c>
      <c r="C226" s="1" t="s">
        <v>405</v>
      </c>
      <c r="D226" t="s">
        <v>77</v>
      </c>
      <c r="E226" t="s">
        <v>81</v>
      </c>
      <c r="F226">
        <v>24</v>
      </c>
      <c r="G226">
        <v>128.13</v>
      </c>
      <c r="H226">
        <v>73.7</v>
      </c>
      <c r="I226">
        <f t="shared" si="34"/>
        <v>1.7385345997286294</v>
      </c>
      <c r="J226">
        <v>22.5</v>
      </c>
      <c r="K226">
        <v>62.57</v>
      </c>
      <c r="L226">
        <v>69.97</v>
      </c>
      <c r="M226" s="4">
        <f t="shared" si="35"/>
        <v>1</v>
      </c>
      <c r="N226" s="4">
        <f t="shared" si="33"/>
        <v>0</v>
      </c>
      <c r="O226" s="4">
        <f t="shared" si="36"/>
        <v>0</v>
      </c>
      <c r="AB226" t="s">
        <v>403</v>
      </c>
      <c r="AC226" s="1" t="s">
        <v>405</v>
      </c>
      <c r="AD226" t="s">
        <v>77</v>
      </c>
      <c r="AE226" t="s">
        <v>79</v>
      </c>
      <c r="AF226">
        <v>24</v>
      </c>
      <c r="AG226">
        <v>106.5</v>
      </c>
      <c r="AH226">
        <v>73.7</v>
      </c>
      <c r="AI226">
        <f t="shared" si="37"/>
        <v>1.4450474898236092</v>
      </c>
      <c r="AJ226">
        <v>23</v>
      </c>
      <c r="AK226">
        <v>66.7</v>
      </c>
      <c r="AL226">
        <v>71.22</v>
      </c>
      <c r="AM226" s="4">
        <f t="shared" si="38"/>
        <v>0</v>
      </c>
      <c r="AN226" s="4">
        <f t="shared" si="39"/>
        <v>1</v>
      </c>
      <c r="AO226" s="4">
        <f t="shared" si="40"/>
        <v>0</v>
      </c>
    </row>
    <row r="227" spans="2:41" x14ac:dyDescent="0.25">
      <c r="B227" t="s">
        <v>404</v>
      </c>
      <c r="C227" s="1" t="s">
        <v>405</v>
      </c>
      <c r="D227" t="s">
        <v>77</v>
      </c>
      <c r="E227" t="s">
        <v>81</v>
      </c>
      <c r="F227">
        <v>24</v>
      </c>
      <c r="G227">
        <v>110.12</v>
      </c>
      <c r="H227">
        <v>73.7</v>
      </c>
      <c r="I227">
        <f t="shared" si="34"/>
        <v>1.4941655359565806</v>
      </c>
      <c r="J227">
        <v>22</v>
      </c>
      <c r="K227">
        <v>64.91</v>
      </c>
      <c r="L227">
        <v>68.72</v>
      </c>
      <c r="M227" s="4">
        <f t="shared" si="35"/>
        <v>0</v>
      </c>
      <c r="N227" s="4">
        <f t="shared" si="33"/>
        <v>1</v>
      </c>
      <c r="O227" s="4">
        <f t="shared" si="36"/>
        <v>0</v>
      </c>
      <c r="AB227" t="s">
        <v>404</v>
      </c>
      <c r="AC227" s="1" t="s">
        <v>405</v>
      </c>
      <c r="AD227" t="s">
        <v>77</v>
      </c>
      <c r="AE227" t="s">
        <v>79</v>
      </c>
      <c r="AF227">
        <v>24</v>
      </c>
      <c r="AG227">
        <v>106.19</v>
      </c>
      <c r="AH227">
        <v>73.7</v>
      </c>
      <c r="AI227">
        <f t="shared" si="37"/>
        <v>1.4408412483039348</v>
      </c>
      <c r="AJ227">
        <v>23</v>
      </c>
      <c r="AK227">
        <v>70.23</v>
      </c>
      <c r="AL227">
        <v>71.22</v>
      </c>
      <c r="AM227" s="4">
        <f t="shared" si="38"/>
        <v>0</v>
      </c>
      <c r="AN227" s="4">
        <f t="shared" si="39"/>
        <v>1</v>
      </c>
      <c r="AO227" s="4">
        <f t="shared" si="40"/>
        <v>0</v>
      </c>
    </row>
    <row r="228" spans="2:41" x14ac:dyDescent="0.25">
      <c r="B228" t="s">
        <v>27</v>
      </c>
      <c r="C228" t="s">
        <v>75</v>
      </c>
      <c r="D228" t="s">
        <v>77</v>
      </c>
      <c r="E228" s="15" t="s">
        <v>80</v>
      </c>
      <c r="F228" s="15">
        <v>30.5</v>
      </c>
      <c r="G228" s="15">
        <v>78.14</v>
      </c>
      <c r="H228" s="15">
        <v>89.6</v>
      </c>
      <c r="I228" s="15">
        <f t="shared" si="34"/>
        <v>0.87209821428571432</v>
      </c>
      <c r="J228" s="15">
        <v>30</v>
      </c>
      <c r="K228" s="15">
        <v>53.17</v>
      </c>
      <c r="L228" s="15">
        <v>88.39</v>
      </c>
      <c r="M228" s="15">
        <f t="shared" si="35"/>
        <v>0</v>
      </c>
      <c r="N228" s="15">
        <f t="shared" ref="N228:N291" si="41">IF((AND(I228&gt;1,I228&lt;1.5)),1,0)</f>
        <v>0</v>
      </c>
      <c r="O228" s="15">
        <f t="shared" si="36"/>
        <v>1</v>
      </c>
      <c r="AB228" t="s">
        <v>27</v>
      </c>
      <c r="AC228" t="s">
        <v>75</v>
      </c>
      <c r="AD228" t="s">
        <v>77</v>
      </c>
      <c r="AE228" t="s">
        <v>78</v>
      </c>
      <c r="AF228">
        <v>24</v>
      </c>
      <c r="AG228">
        <v>134.4</v>
      </c>
      <c r="AH228">
        <v>73.7</v>
      </c>
      <c r="AI228">
        <f t="shared" si="37"/>
        <v>1.8236092265943011</v>
      </c>
      <c r="AJ228">
        <v>22</v>
      </c>
      <c r="AK228">
        <v>60.58</v>
      </c>
      <c r="AL228">
        <v>68.72</v>
      </c>
      <c r="AM228" s="4">
        <f t="shared" si="38"/>
        <v>1</v>
      </c>
      <c r="AN228" s="4">
        <f t="shared" si="39"/>
        <v>0</v>
      </c>
      <c r="AO228" s="4">
        <f t="shared" si="40"/>
        <v>0</v>
      </c>
    </row>
    <row r="229" spans="2:41" x14ac:dyDescent="0.25">
      <c r="B229" t="s">
        <v>28</v>
      </c>
      <c r="C229" t="s">
        <v>75</v>
      </c>
      <c r="D229" t="s">
        <v>77</v>
      </c>
      <c r="E229" s="15" t="s">
        <v>80</v>
      </c>
      <c r="F229" s="15">
        <v>30.5</v>
      </c>
      <c r="G229" s="15">
        <v>78.27</v>
      </c>
      <c r="H229" s="15">
        <v>89.6</v>
      </c>
      <c r="I229" s="15">
        <f t="shared" si="34"/>
        <v>0.87354910714285716</v>
      </c>
      <c r="J229" s="15">
        <v>30</v>
      </c>
      <c r="K229" s="15">
        <v>56.37</v>
      </c>
      <c r="L229" s="15">
        <v>88.39</v>
      </c>
      <c r="M229" s="15">
        <f t="shared" si="35"/>
        <v>0</v>
      </c>
      <c r="N229" s="15">
        <f t="shared" si="41"/>
        <v>0</v>
      </c>
      <c r="O229" s="15">
        <f t="shared" si="36"/>
        <v>1</v>
      </c>
      <c r="AB229" t="s">
        <v>28</v>
      </c>
      <c r="AC229" t="s">
        <v>75</v>
      </c>
      <c r="AD229" t="s">
        <v>77</v>
      </c>
      <c r="AE229" t="s">
        <v>78</v>
      </c>
      <c r="AF229" s="15">
        <v>16</v>
      </c>
      <c r="AG229" s="15">
        <v>51.36</v>
      </c>
      <c r="AH229" s="15">
        <v>53.5</v>
      </c>
      <c r="AI229" s="15">
        <f t="shared" si="37"/>
        <v>0.96</v>
      </c>
      <c r="AJ229" s="15">
        <v>15.5</v>
      </c>
      <c r="AK229" s="15">
        <v>28.11</v>
      </c>
      <c r="AL229" s="15">
        <v>52.21</v>
      </c>
      <c r="AM229" s="15">
        <f t="shared" si="38"/>
        <v>0</v>
      </c>
      <c r="AN229" s="15">
        <f t="shared" si="39"/>
        <v>0</v>
      </c>
      <c r="AO229" s="15">
        <f t="shared" si="40"/>
        <v>1</v>
      </c>
    </row>
    <row r="230" spans="2:41" x14ac:dyDescent="0.25">
      <c r="B230" t="s">
        <v>29</v>
      </c>
      <c r="C230" t="s">
        <v>75</v>
      </c>
      <c r="D230" t="s">
        <v>77</v>
      </c>
      <c r="E230" s="15" t="s">
        <v>80</v>
      </c>
      <c r="F230" s="15">
        <v>30.5</v>
      </c>
      <c r="G230" s="15">
        <v>88.69</v>
      </c>
      <c r="H230" s="15">
        <v>89.6</v>
      </c>
      <c r="I230" s="15">
        <f t="shared" si="34"/>
        <v>0.98984375000000002</v>
      </c>
      <c r="J230" s="15">
        <v>30</v>
      </c>
      <c r="K230" s="15">
        <v>52.91</v>
      </c>
      <c r="L230" s="15">
        <v>88.39</v>
      </c>
      <c r="M230" s="15">
        <f t="shared" si="35"/>
        <v>0</v>
      </c>
      <c r="N230" s="15">
        <f t="shared" si="41"/>
        <v>0</v>
      </c>
      <c r="O230" s="15">
        <f t="shared" si="36"/>
        <v>1</v>
      </c>
      <c r="AB230" t="s">
        <v>29</v>
      </c>
      <c r="AC230" t="s">
        <v>75</v>
      </c>
      <c r="AD230" t="s">
        <v>77</v>
      </c>
      <c r="AE230" t="s">
        <v>78</v>
      </c>
      <c r="AF230">
        <v>23.5</v>
      </c>
      <c r="AG230">
        <v>111.49</v>
      </c>
      <c r="AH230">
        <v>72.459999999999994</v>
      </c>
      <c r="AI230">
        <f t="shared" si="37"/>
        <v>1.5386420093844881</v>
      </c>
      <c r="AJ230">
        <v>22.5</v>
      </c>
      <c r="AK230">
        <v>60.86</v>
      </c>
      <c r="AL230">
        <v>69.97</v>
      </c>
      <c r="AM230" s="4">
        <f t="shared" si="38"/>
        <v>1</v>
      </c>
      <c r="AN230" s="4">
        <f t="shared" si="39"/>
        <v>0</v>
      </c>
      <c r="AO230" s="4">
        <f t="shared" si="40"/>
        <v>0</v>
      </c>
    </row>
    <row r="231" spans="2:41" x14ac:dyDescent="0.25">
      <c r="B231" t="s">
        <v>30</v>
      </c>
      <c r="C231" t="s">
        <v>75</v>
      </c>
      <c r="D231" t="s">
        <v>77</v>
      </c>
      <c r="E231" s="15" t="s">
        <v>80</v>
      </c>
      <c r="F231" s="15">
        <v>22</v>
      </c>
      <c r="G231" s="15">
        <v>61.23</v>
      </c>
      <c r="H231" s="15">
        <v>68.72</v>
      </c>
      <c r="I231" s="15">
        <f t="shared" si="34"/>
        <v>0.8910069848661234</v>
      </c>
      <c r="J231" s="15">
        <v>21.5</v>
      </c>
      <c r="K231" s="15">
        <v>44.88</v>
      </c>
      <c r="L231" s="15">
        <v>67.47</v>
      </c>
      <c r="M231" s="15">
        <f t="shared" si="35"/>
        <v>0</v>
      </c>
      <c r="N231" s="15">
        <f t="shared" si="41"/>
        <v>0</v>
      </c>
      <c r="O231" s="15">
        <f t="shared" si="36"/>
        <v>1</v>
      </c>
      <c r="AB231" t="s">
        <v>30</v>
      </c>
      <c r="AC231" t="s">
        <v>75</v>
      </c>
      <c r="AD231" t="s">
        <v>77</v>
      </c>
      <c r="AE231" t="s">
        <v>78</v>
      </c>
      <c r="AF231">
        <v>24</v>
      </c>
      <c r="AG231">
        <v>148.24</v>
      </c>
      <c r="AH231">
        <v>73.7</v>
      </c>
      <c r="AI231">
        <f t="shared" si="37"/>
        <v>2.0113975576662146</v>
      </c>
      <c r="AJ231">
        <v>22</v>
      </c>
      <c r="AK231">
        <v>65</v>
      </c>
      <c r="AL231">
        <v>68.72</v>
      </c>
      <c r="AM231" s="4">
        <f t="shared" si="38"/>
        <v>1</v>
      </c>
      <c r="AN231" s="4">
        <f t="shared" si="39"/>
        <v>0</v>
      </c>
      <c r="AO231" s="4">
        <f t="shared" si="40"/>
        <v>0</v>
      </c>
    </row>
    <row r="232" spans="2:41" x14ac:dyDescent="0.25">
      <c r="B232" t="s">
        <v>32</v>
      </c>
      <c r="C232" t="s">
        <v>75</v>
      </c>
      <c r="D232" t="s">
        <v>77</v>
      </c>
      <c r="E232" t="s">
        <v>80</v>
      </c>
      <c r="F232">
        <v>23.5</v>
      </c>
      <c r="G232">
        <v>74.33</v>
      </c>
      <c r="H232">
        <v>72.459999999999994</v>
      </c>
      <c r="I232">
        <f t="shared" si="34"/>
        <v>1.025807341981783</v>
      </c>
      <c r="J232">
        <v>23</v>
      </c>
      <c r="K232">
        <v>57.49</v>
      </c>
      <c r="L232">
        <v>71.22</v>
      </c>
      <c r="M232" s="4">
        <f t="shared" si="35"/>
        <v>0</v>
      </c>
      <c r="N232" s="4">
        <f t="shared" si="41"/>
        <v>1</v>
      </c>
      <c r="O232" s="4">
        <f t="shared" si="36"/>
        <v>0</v>
      </c>
      <c r="AB232" t="s">
        <v>32</v>
      </c>
      <c r="AC232" t="s">
        <v>75</v>
      </c>
      <c r="AD232" t="s">
        <v>77</v>
      </c>
      <c r="AE232" t="s">
        <v>78</v>
      </c>
      <c r="AF232">
        <v>24</v>
      </c>
      <c r="AG232">
        <v>154.04</v>
      </c>
      <c r="AH232">
        <v>73.7</v>
      </c>
      <c r="AI232">
        <f t="shared" si="37"/>
        <v>2.0900949796472181</v>
      </c>
      <c r="AJ232">
        <v>16</v>
      </c>
      <c r="AK232">
        <v>55.27</v>
      </c>
      <c r="AL232">
        <v>53.5</v>
      </c>
      <c r="AM232" s="4">
        <f t="shared" si="38"/>
        <v>1</v>
      </c>
      <c r="AN232" s="4">
        <f t="shared" si="39"/>
        <v>0</v>
      </c>
      <c r="AO232" s="4">
        <f t="shared" si="40"/>
        <v>0</v>
      </c>
    </row>
    <row r="233" spans="2:41" x14ac:dyDescent="0.25">
      <c r="B233" t="s">
        <v>33</v>
      </c>
      <c r="C233" t="s">
        <v>75</v>
      </c>
      <c r="D233" t="s">
        <v>77</v>
      </c>
      <c r="E233" s="15" t="s">
        <v>80</v>
      </c>
      <c r="F233" s="15">
        <v>15.5</v>
      </c>
      <c r="G233" s="15">
        <v>48.07</v>
      </c>
      <c r="H233" s="15">
        <v>52.21</v>
      </c>
      <c r="I233" s="15">
        <f t="shared" si="34"/>
        <v>0.92070484581497791</v>
      </c>
      <c r="J233" s="15">
        <v>15</v>
      </c>
      <c r="K233" s="15">
        <v>20.83</v>
      </c>
      <c r="L233" s="15">
        <v>50.91</v>
      </c>
      <c r="M233" s="15">
        <f t="shared" si="35"/>
        <v>0</v>
      </c>
      <c r="N233" s="15">
        <f t="shared" si="41"/>
        <v>0</v>
      </c>
      <c r="O233" s="15">
        <f t="shared" si="36"/>
        <v>1</v>
      </c>
      <c r="AB233" t="s">
        <v>33</v>
      </c>
      <c r="AC233" t="s">
        <v>75</v>
      </c>
      <c r="AD233" t="s">
        <v>77</v>
      </c>
      <c r="AE233" t="s">
        <v>78</v>
      </c>
      <c r="AF233">
        <v>24</v>
      </c>
      <c r="AG233">
        <v>120.49</v>
      </c>
      <c r="AH233">
        <v>73.7</v>
      </c>
      <c r="AI233">
        <f t="shared" si="37"/>
        <v>1.6348710990502033</v>
      </c>
      <c r="AJ233">
        <v>22</v>
      </c>
      <c r="AK233">
        <v>65.05</v>
      </c>
      <c r="AL233">
        <v>68.72</v>
      </c>
      <c r="AM233" s="4">
        <f t="shared" si="38"/>
        <v>1</v>
      </c>
      <c r="AN233" s="4">
        <f t="shared" si="39"/>
        <v>0</v>
      </c>
      <c r="AO233" s="4">
        <f t="shared" si="40"/>
        <v>0</v>
      </c>
    </row>
    <row r="234" spans="2:41" x14ac:dyDescent="0.25">
      <c r="B234" t="s">
        <v>34</v>
      </c>
      <c r="C234" t="s">
        <v>75</v>
      </c>
      <c r="D234" t="s">
        <v>77</v>
      </c>
      <c r="E234" s="15" t="s">
        <v>80</v>
      </c>
      <c r="F234" s="15">
        <v>33.5</v>
      </c>
      <c r="G234" s="15">
        <v>86.03</v>
      </c>
      <c r="H234" s="15">
        <v>96.84</v>
      </c>
      <c r="I234" s="15">
        <f t="shared" si="34"/>
        <v>0.88837257331681119</v>
      </c>
      <c r="J234" s="15">
        <v>33</v>
      </c>
      <c r="K234" s="15">
        <v>67.56</v>
      </c>
      <c r="L234" s="15">
        <v>95.64</v>
      </c>
      <c r="M234" s="15">
        <f t="shared" si="35"/>
        <v>0</v>
      </c>
      <c r="N234" s="15">
        <f t="shared" si="41"/>
        <v>0</v>
      </c>
      <c r="O234" s="15">
        <f t="shared" si="36"/>
        <v>1</v>
      </c>
      <c r="AB234" t="s">
        <v>34</v>
      </c>
      <c r="AC234" t="s">
        <v>75</v>
      </c>
      <c r="AD234" t="s">
        <v>77</v>
      </c>
      <c r="AE234" t="s">
        <v>78</v>
      </c>
      <c r="AF234">
        <v>24</v>
      </c>
      <c r="AG234">
        <v>103.48</v>
      </c>
      <c r="AH234">
        <v>73.7</v>
      </c>
      <c r="AI234">
        <f t="shared" si="37"/>
        <v>1.4040705563093623</v>
      </c>
      <c r="AJ234">
        <v>26</v>
      </c>
      <c r="AK234">
        <v>82.26</v>
      </c>
      <c r="AL234">
        <v>78.63</v>
      </c>
      <c r="AM234" s="4">
        <f t="shared" si="38"/>
        <v>0</v>
      </c>
      <c r="AN234" s="4">
        <f t="shared" si="39"/>
        <v>1</v>
      </c>
      <c r="AO234" s="4">
        <f t="shared" si="40"/>
        <v>0</v>
      </c>
    </row>
    <row r="235" spans="2:41" x14ac:dyDescent="0.25">
      <c r="B235" t="s">
        <v>35</v>
      </c>
      <c r="C235" t="s">
        <v>75</v>
      </c>
      <c r="D235" t="s">
        <v>77</v>
      </c>
      <c r="E235" s="15" t="s">
        <v>80</v>
      </c>
      <c r="F235" s="15">
        <v>23</v>
      </c>
      <c r="G235" s="15">
        <v>63.02</v>
      </c>
      <c r="H235" s="15">
        <v>71.22</v>
      </c>
      <c r="I235" s="15">
        <f t="shared" si="34"/>
        <v>0.88486380230272399</v>
      </c>
      <c r="J235" s="15">
        <v>22.5</v>
      </c>
      <c r="K235" s="15">
        <v>41.96</v>
      </c>
      <c r="L235" s="15">
        <v>69.97</v>
      </c>
      <c r="M235" s="15">
        <f t="shared" si="35"/>
        <v>0</v>
      </c>
      <c r="N235" s="15">
        <f t="shared" si="41"/>
        <v>0</v>
      </c>
      <c r="O235" s="15">
        <f t="shared" si="36"/>
        <v>1</v>
      </c>
      <c r="AB235" t="s">
        <v>35</v>
      </c>
      <c r="AC235" t="s">
        <v>75</v>
      </c>
      <c r="AD235" t="s">
        <v>77</v>
      </c>
      <c r="AE235" t="s">
        <v>78</v>
      </c>
      <c r="AF235">
        <v>24</v>
      </c>
      <c r="AG235">
        <v>111.33</v>
      </c>
      <c r="AH235">
        <v>73.7</v>
      </c>
      <c r="AI235">
        <f t="shared" si="37"/>
        <v>1.5105834464043419</v>
      </c>
      <c r="AJ235">
        <v>22.5</v>
      </c>
      <c r="AK235">
        <v>63.34</v>
      </c>
      <c r="AL235">
        <v>69.97</v>
      </c>
      <c r="AM235" s="4">
        <f t="shared" si="38"/>
        <v>1</v>
      </c>
      <c r="AN235" s="4">
        <f t="shared" si="39"/>
        <v>0</v>
      </c>
      <c r="AO235" s="4">
        <f t="shared" si="40"/>
        <v>0</v>
      </c>
    </row>
    <row r="236" spans="2:41" x14ac:dyDescent="0.25">
      <c r="B236" t="s">
        <v>36</v>
      </c>
      <c r="C236" t="s">
        <v>75</v>
      </c>
      <c r="D236" t="s">
        <v>77</v>
      </c>
      <c r="E236" s="15" t="s">
        <v>80</v>
      </c>
      <c r="F236" s="15">
        <v>19</v>
      </c>
      <c r="G236" s="15">
        <v>42.83</v>
      </c>
      <c r="H236" s="15">
        <v>61.18</v>
      </c>
      <c r="I236" s="15">
        <f t="shared" si="34"/>
        <v>0.70006538084341285</v>
      </c>
      <c r="J236" s="15">
        <v>18.5</v>
      </c>
      <c r="K236" s="15">
        <v>22.07</v>
      </c>
      <c r="L236" s="15">
        <v>59.91</v>
      </c>
      <c r="M236" s="15">
        <f t="shared" si="35"/>
        <v>0</v>
      </c>
      <c r="N236" s="15">
        <f t="shared" si="41"/>
        <v>0</v>
      </c>
      <c r="O236" s="15">
        <f t="shared" si="36"/>
        <v>1</v>
      </c>
      <c r="AB236" t="s">
        <v>36</v>
      </c>
      <c r="AC236" t="s">
        <v>75</v>
      </c>
      <c r="AD236" t="s">
        <v>77</v>
      </c>
      <c r="AE236" t="s">
        <v>78</v>
      </c>
      <c r="AF236">
        <v>24</v>
      </c>
      <c r="AG236">
        <v>107.01</v>
      </c>
      <c r="AH236">
        <v>73.7</v>
      </c>
      <c r="AI236">
        <f t="shared" si="37"/>
        <v>1.4519674355495251</v>
      </c>
      <c r="AJ236">
        <v>22.5</v>
      </c>
      <c r="AK236">
        <v>66.540000000000006</v>
      </c>
      <c r="AL236">
        <v>69.97</v>
      </c>
      <c r="AM236" s="4">
        <f t="shared" si="38"/>
        <v>0</v>
      </c>
      <c r="AN236" s="4">
        <f t="shared" si="39"/>
        <v>1</v>
      </c>
      <c r="AO236" s="4">
        <f t="shared" si="40"/>
        <v>0</v>
      </c>
    </row>
    <row r="237" spans="2:41" x14ac:dyDescent="0.25">
      <c r="B237" t="s">
        <v>37</v>
      </c>
      <c r="C237" t="s">
        <v>75</v>
      </c>
      <c r="D237" t="s">
        <v>77</v>
      </c>
      <c r="E237" s="15" t="s">
        <v>80</v>
      </c>
      <c r="F237" s="15">
        <v>17.5</v>
      </c>
      <c r="G237" s="15">
        <v>48.87</v>
      </c>
      <c r="H237" s="15">
        <v>57.36</v>
      </c>
      <c r="I237" s="15">
        <f t="shared" si="34"/>
        <v>0.85198744769874468</v>
      </c>
      <c r="J237" s="15">
        <v>17</v>
      </c>
      <c r="K237" s="15">
        <v>31.22</v>
      </c>
      <c r="L237" s="15">
        <v>56.08</v>
      </c>
      <c r="M237" s="15">
        <f t="shared" si="35"/>
        <v>0</v>
      </c>
      <c r="N237" s="15">
        <f t="shared" si="41"/>
        <v>0</v>
      </c>
      <c r="O237" s="15">
        <f t="shared" si="36"/>
        <v>1</v>
      </c>
      <c r="AB237" t="s">
        <v>37</v>
      </c>
      <c r="AC237" t="s">
        <v>75</v>
      </c>
      <c r="AD237" t="s">
        <v>77</v>
      </c>
      <c r="AE237" t="s">
        <v>78</v>
      </c>
      <c r="AF237">
        <v>23.5</v>
      </c>
      <c r="AG237">
        <v>77.650000000000006</v>
      </c>
      <c r="AH237">
        <v>72.459999999999994</v>
      </c>
      <c r="AI237">
        <f t="shared" si="37"/>
        <v>1.0716257245376761</v>
      </c>
      <c r="AJ237">
        <v>23</v>
      </c>
      <c r="AK237">
        <v>50.03</v>
      </c>
      <c r="AL237">
        <v>71.22</v>
      </c>
      <c r="AM237" s="4">
        <f t="shared" si="38"/>
        <v>0</v>
      </c>
      <c r="AN237" s="4">
        <f t="shared" si="39"/>
        <v>1</v>
      </c>
      <c r="AO237" s="4">
        <f t="shared" si="40"/>
        <v>0</v>
      </c>
    </row>
    <row r="238" spans="2:41" x14ac:dyDescent="0.25">
      <c r="B238" t="s">
        <v>38</v>
      </c>
      <c r="C238" t="s">
        <v>75</v>
      </c>
      <c r="D238" t="s">
        <v>77</v>
      </c>
      <c r="E238" s="15" t="s">
        <v>80</v>
      </c>
      <c r="F238" s="15">
        <v>26</v>
      </c>
      <c r="G238" s="15">
        <v>69</v>
      </c>
      <c r="H238" s="15">
        <v>78.63</v>
      </c>
      <c r="I238" s="15">
        <f t="shared" si="34"/>
        <v>0.87752766119801606</v>
      </c>
      <c r="J238" s="15">
        <v>25.5</v>
      </c>
      <c r="K238" s="15">
        <v>48.48</v>
      </c>
      <c r="L238" s="15">
        <v>77.400000000000006</v>
      </c>
      <c r="M238" s="15">
        <f t="shared" si="35"/>
        <v>0</v>
      </c>
      <c r="N238" s="15">
        <f t="shared" si="41"/>
        <v>0</v>
      </c>
      <c r="O238" s="15">
        <f t="shared" si="36"/>
        <v>1</v>
      </c>
      <c r="AB238" t="s">
        <v>38</v>
      </c>
      <c r="AC238" t="s">
        <v>75</v>
      </c>
      <c r="AD238" t="s">
        <v>77</v>
      </c>
      <c r="AE238" t="s">
        <v>78</v>
      </c>
      <c r="AF238">
        <v>23.5</v>
      </c>
      <c r="AG238">
        <v>99.28</v>
      </c>
      <c r="AH238">
        <v>72.459999999999994</v>
      </c>
      <c r="AI238">
        <f t="shared" si="37"/>
        <v>1.3701352470328458</v>
      </c>
      <c r="AJ238">
        <v>22.5</v>
      </c>
      <c r="AK238">
        <v>59.12</v>
      </c>
      <c r="AL238">
        <v>69.97</v>
      </c>
      <c r="AM238" s="4">
        <f t="shared" si="38"/>
        <v>0</v>
      </c>
      <c r="AN238" s="4">
        <f t="shared" si="39"/>
        <v>1</v>
      </c>
      <c r="AO238" s="4">
        <f t="shared" si="40"/>
        <v>0</v>
      </c>
    </row>
    <row r="239" spans="2:41" x14ac:dyDescent="0.25">
      <c r="B239" t="s">
        <v>39</v>
      </c>
      <c r="C239" t="s">
        <v>75</v>
      </c>
      <c r="D239" t="s">
        <v>77</v>
      </c>
      <c r="E239" s="15" t="s">
        <v>80</v>
      </c>
      <c r="F239" s="15">
        <v>15</v>
      </c>
      <c r="G239" s="15">
        <v>45.64</v>
      </c>
      <c r="H239" s="15">
        <v>50.91</v>
      </c>
      <c r="I239" s="15">
        <f t="shared" si="34"/>
        <v>0.89648399135729728</v>
      </c>
      <c r="J239" s="15">
        <v>15</v>
      </c>
      <c r="K239" s="15">
        <v>45.64</v>
      </c>
      <c r="L239" s="15">
        <v>50.91</v>
      </c>
      <c r="M239" s="15">
        <f t="shared" si="35"/>
        <v>0</v>
      </c>
      <c r="N239" s="15">
        <f t="shared" si="41"/>
        <v>0</v>
      </c>
      <c r="O239" s="15">
        <f t="shared" si="36"/>
        <v>1</v>
      </c>
      <c r="AB239" t="s">
        <v>39</v>
      </c>
      <c r="AC239" t="s">
        <v>75</v>
      </c>
      <c r="AD239" t="s">
        <v>77</v>
      </c>
      <c r="AE239" t="s">
        <v>78</v>
      </c>
      <c r="AF239">
        <v>24</v>
      </c>
      <c r="AG239">
        <v>107.25</v>
      </c>
      <c r="AH239">
        <v>73.7</v>
      </c>
      <c r="AI239">
        <f t="shared" si="37"/>
        <v>1.4552238805970148</v>
      </c>
      <c r="AJ239">
        <v>22</v>
      </c>
      <c r="AK239">
        <v>60.55</v>
      </c>
      <c r="AL239">
        <v>68.72</v>
      </c>
      <c r="AM239" s="4">
        <f t="shared" si="38"/>
        <v>0</v>
      </c>
      <c r="AN239" s="4">
        <f t="shared" si="39"/>
        <v>1</v>
      </c>
      <c r="AO239" s="4">
        <f t="shared" si="40"/>
        <v>0</v>
      </c>
    </row>
    <row r="240" spans="2:41" x14ac:dyDescent="0.25">
      <c r="B240" t="s">
        <v>40</v>
      </c>
      <c r="C240" t="s">
        <v>75</v>
      </c>
      <c r="D240" t="s">
        <v>77</v>
      </c>
      <c r="E240" s="15" t="s">
        <v>80</v>
      </c>
      <c r="F240" s="15">
        <v>17</v>
      </c>
      <c r="G240" s="15">
        <v>45.92</v>
      </c>
      <c r="H240" s="15">
        <v>56.08</v>
      </c>
      <c r="I240" s="15">
        <f t="shared" si="34"/>
        <v>0.81883024251069902</v>
      </c>
      <c r="J240" s="15">
        <v>16.5</v>
      </c>
      <c r="K240" s="15">
        <v>30.05</v>
      </c>
      <c r="L240" s="15">
        <v>54.79</v>
      </c>
      <c r="M240" s="15">
        <f t="shared" si="35"/>
        <v>0</v>
      </c>
      <c r="N240" s="15">
        <f t="shared" si="41"/>
        <v>0</v>
      </c>
      <c r="O240" s="15">
        <f t="shared" si="36"/>
        <v>1</v>
      </c>
      <c r="AB240" t="s">
        <v>40</v>
      </c>
      <c r="AC240" t="s">
        <v>75</v>
      </c>
      <c r="AD240" t="s">
        <v>77</v>
      </c>
      <c r="AE240" t="s">
        <v>78</v>
      </c>
      <c r="AF240">
        <v>24</v>
      </c>
      <c r="AG240">
        <v>90.32</v>
      </c>
      <c r="AH240">
        <v>73.7</v>
      </c>
      <c r="AI240">
        <f t="shared" si="37"/>
        <v>1.2255088195386701</v>
      </c>
      <c r="AJ240">
        <v>23</v>
      </c>
      <c r="AK240">
        <v>61.33</v>
      </c>
      <c r="AL240">
        <v>71.22</v>
      </c>
      <c r="AM240" s="4">
        <f t="shared" si="38"/>
        <v>0</v>
      </c>
      <c r="AN240" s="4">
        <f t="shared" si="39"/>
        <v>1</v>
      </c>
      <c r="AO240" s="4">
        <f t="shared" si="40"/>
        <v>0</v>
      </c>
    </row>
    <row r="241" spans="2:41" x14ac:dyDescent="0.25">
      <c r="B241" t="s">
        <v>41</v>
      </c>
      <c r="C241" t="s">
        <v>75</v>
      </c>
      <c r="D241" t="s">
        <v>77</v>
      </c>
      <c r="E241" s="15" t="s">
        <v>80</v>
      </c>
      <c r="F241" s="15">
        <v>17</v>
      </c>
      <c r="G241" s="15">
        <v>47.29</v>
      </c>
      <c r="H241" s="15">
        <v>56.08</v>
      </c>
      <c r="I241" s="15">
        <f t="shared" si="34"/>
        <v>0.84325962910128394</v>
      </c>
      <c r="J241" s="15">
        <v>16.5</v>
      </c>
      <c r="K241" s="15">
        <v>27.26</v>
      </c>
      <c r="L241" s="15">
        <v>54.79</v>
      </c>
      <c r="M241" s="15">
        <f t="shared" si="35"/>
        <v>0</v>
      </c>
      <c r="N241" s="15">
        <f t="shared" si="41"/>
        <v>0</v>
      </c>
      <c r="O241" s="15">
        <f t="shared" si="36"/>
        <v>1</v>
      </c>
      <c r="AB241" t="s">
        <v>41</v>
      </c>
      <c r="AC241" t="s">
        <v>75</v>
      </c>
      <c r="AD241" t="s">
        <v>77</v>
      </c>
      <c r="AE241" t="s">
        <v>78</v>
      </c>
      <c r="AF241" s="15">
        <v>22.5</v>
      </c>
      <c r="AG241" s="15">
        <v>64.77</v>
      </c>
      <c r="AH241" s="15">
        <v>69.97</v>
      </c>
      <c r="AI241" s="15">
        <f t="shared" si="37"/>
        <v>0.92568243532942684</v>
      </c>
      <c r="AJ241" s="15">
        <v>22</v>
      </c>
      <c r="AK241" s="15">
        <v>60.23</v>
      </c>
      <c r="AL241" s="15">
        <v>68.72</v>
      </c>
      <c r="AM241" s="15">
        <f t="shared" si="38"/>
        <v>0</v>
      </c>
      <c r="AN241" s="15">
        <f t="shared" si="39"/>
        <v>0</v>
      </c>
      <c r="AO241" s="15">
        <f t="shared" si="40"/>
        <v>1</v>
      </c>
    </row>
    <row r="242" spans="2:41" x14ac:dyDescent="0.25">
      <c r="B242" t="s">
        <v>62</v>
      </c>
      <c r="C242" t="s">
        <v>75</v>
      </c>
      <c r="D242" t="s">
        <v>77</v>
      </c>
      <c r="E242" s="15" t="s">
        <v>81</v>
      </c>
      <c r="F242" s="15">
        <v>30</v>
      </c>
      <c r="G242" s="15">
        <v>69.37</v>
      </c>
      <c r="H242" s="15">
        <v>88.39</v>
      </c>
      <c r="I242" s="15">
        <f t="shared" si="34"/>
        <v>0.78481728702341902</v>
      </c>
      <c r="J242" s="15">
        <v>29.5</v>
      </c>
      <c r="K242" s="15">
        <v>55.96</v>
      </c>
      <c r="L242" s="15">
        <v>87.18</v>
      </c>
      <c r="M242" s="15">
        <f t="shared" si="35"/>
        <v>0</v>
      </c>
      <c r="N242" s="15">
        <f t="shared" si="41"/>
        <v>0</v>
      </c>
      <c r="O242" s="15">
        <f t="shared" si="36"/>
        <v>1</v>
      </c>
      <c r="AB242" t="s">
        <v>62</v>
      </c>
      <c r="AC242" t="s">
        <v>75</v>
      </c>
      <c r="AD242" t="s">
        <v>77</v>
      </c>
      <c r="AE242" t="s">
        <v>79</v>
      </c>
      <c r="AF242">
        <v>24</v>
      </c>
      <c r="AG242">
        <v>135.81</v>
      </c>
      <c r="AH242">
        <v>73.7</v>
      </c>
      <c r="AI242">
        <f t="shared" si="37"/>
        <v>1.842740841248304</v>
      </c>
      <c r="AJ242">
        <v>22</v>
      </c>
      <c r="AK242">
        <v>57.82</v>
      </c>
      <c r="AL242">
        <v>68.72</v>
      </c>
      <c r="AM242" s="4">
        <f t="shared" si="38"/>
        <v>1</v>
      </c>
      <c r="AN242" s="4">
        <f t="shared" si="39"/>
        <v>0</v>
      </c>
      <c r="AO242" s="4">
        <f t="shared" si="40"/>
        <v>0</v>
      </c>
    </row>
    <row r="243" spans="2:41" x14ac:dyDescent="0.25">
      <c r="B243" t="s">
        <v>64</v>
      </c>
      <c r="C243" t="s">
        <v>75</v>
      </c>
      <c r="D243" t="s">
        <v>77</v>
      </c>
      <c r="E243" s="15" t="s">
        <v>81</v>
      </c>
      <c r="F243" s="15">
        <v>16.5</v>
      </c>
      <c r="G243" s="15">
        <v>34.51</v>
      </c>
      <c r="H243" s="15">
        <v>54.79</v>
      </c>
      <c r="I243" s="15">
        <f t="shared" si="34"/>
        <v>0.62985946340573096</v>
      </c>
      <c r="J243" s="15">
        <v>16</v>
      </c>
      <c r="K243" s="15">
        <v>13.88</v>
      </c>
      <c r="L243" s="15">
        <v>53.5</v>
      </c>
      <c r="M243" s="15">
        <f t="shared" si="35"/>
        <v>0</v>
      </c>
      <c r="N243" s="15">
        <f t="shared" si="41"/>
        <v>0</v>
      </c>
      <c r="O243" s="15">
        <f t="shared" si="36"/>
        <v>1</v>
      </c>
      <c r="AB243" t="s">
        <v>64</v>
      </c>
      <c r="AC243" t="s">
        <v>75</v>
      </c>
      <c r="AD243" t="s">
        <v>77</v>
      </c>
      <c r="AE243" t="s">
        <v>79</v>
      </c>
      <c r="AF243">
        <v>23.5</v>
      </c>
      <c r="AG243">
        <v>110.41</v>
      </c>
      <c r="AH243">
        <v>72.459999999999994</v>
      </c>
      <c r="AI243">
        <f t="shared" si="37"/>
        <v>1.5237372343361855</v>
      </c>
      <c r="AJ243">
        <v>21.5</v>
      </c>
      <c r="AK243">
        <v>46.76</v>
      </c>
      <c r="AL243">
        <v>67.47</v>
      </c>
      <c r="AM243" s="4">
        <f t="shared" si="38"/>
        <v>1</v>
      </c>
      <c r="AN243" s="4">
        <f t="shared" si="39"/>
        <v>0</v>
      </c>
      <c r="AO243" s="4">
        <f t="shared" si="40"/>
        <v>0</v>
      </c>
    </row>
    <row r="244" spans="2:41" x14ac:dyDescent="0.25">
      <c r="B244" t="s">
        <v>65</v>
      </c>
      <c r="C244" t="s">
        <v>75</v>
      </c>
      <c r="D244" t="s">
        <v>77</v>
      </c>
      <c r="E244" s="15" t="s">
        <v>81</v>
      </c>
      <c r="F244" s="15">
        <v>31</v>
      </c>
      <c r="G244" s="15">
        <v>82.05</v>
      </c>
      <c r="H244" s="15">
        <v>90.81</v>
      </c>
      <c r="I244" s="15">
        <f t="shared" si="34"/>
        <v>0.90353485298975877</v>
      </c>
      <c r="J244" s="15">
        <v>30.5</v>
      </c>
      <c r="K244" s="15">
        <v>47.77</v>
      </c>
      <c r="L244" s="15">
        <v>89.6</v>
      </c>
      <c r="M244" s="15">
        <f t="shared" si="35"/>
        <v>0</v>
      </c>
      <c r="N244" s="15">
        <f t="shared" si="41"/>
        <v>0</v>
      </c>
      <c r="O244" s="15">
        <f t="shared" si="36"/>
        <v>1</v>
      </c>
      <c r="AB244" t="s">
        <v>65</v>
      </c>
      <c r="AC244" t="s">
        <v>75</v>
      </c>
      <c r="AD244" t="s">
        <v>77</v>
      </c>
      <c r="AE244" t="s">
        <v>79</v>
      </c>
      <c r="AF244">
        <v>24</v>
      </c>
      <c r="AG244">
        <v>88.21</v>
      </c>
      <c r="AH244">
        <v>73.7</v>
      </c>
      <c r="AI244">
        <f t="shared" si="37"/>
        <v>1.1968792401628221</v>
      </c>
      <c r="AJ244">
        <v>23.5</v>
      </c>
      <c r="AK244">
        <v>69.81</v>
      </c>
      <c r="AL244">
        <v>72.459999999999994</v>
      </c>
      <c r="AM244" s="4">
        <f t="shared" si="38"/>
        <v>0</v>
      </c>
      <c r="AN244" s="4">
        <f t="shared" si="39"/>
        <v>1</v>
      </c>
      <c r="AO244" s="4">
        <f t="shared" si="40"/>
        <v>0</v>
      </c>
    </row>
    <row r="245" spans="2:41" x14ac:dyDescent="0.25">
      <c r="B245" t="s">
        <v>66</v>
      </c>
      <c r="C245" t="s">
        <v>75</v>
      </c>
      <c r="D245" t="s">
        <v>77</v>
      </c>
      <c r="E245" s="15" t="s">
        <v>81</v>
      </c>
      <c r="F245" s="15">
        <v>16.5</v>
      </c>
      <c r="G245" s="15">
        <v>32.53</v>
      </c>
      <c r="H245" s="15">
        <v>54.79</v>
      </c>
      <c r="I245" s="15">
        <f t="shared" si="34"/>
        <v>0.59372148202226682</v>
      </c>
      <c r="J245" s="15">
        <v>16</v>
      </c>
      <c r="K245" s="15">
        <v>23.29</v>
      </c>
      <c r="L245" s="15">
        <v>53.5</v>
      </c>
      <c r="M245" s="15">
        <f t="shared" si="35"/>
        <v>0</v>
      </c>
      <c r="N245" s="15">
        <f t="shared" si="41"/>
        <v>0</v>
      </c>
      <c r="O245" s="15">
        <f t="shared" si="36"/>
        <v>1</v>
      </c>
      <c r="AB245" t="s">
        <v>66</v>
      </c>
      <c r="AC245" t="s">
        <v>75</v>
      </c>
      <c r="AD245" t="s">
        <v>77</v>
      </c>
      <c r="AE245" t="s">
        <v>79</v>
      </c>
      <c r="AF245">
        <v>24</v>
      </c>
      <c r="AG245">
        <v>99.4</v>
      </c>
      <c r="AH245">
        <v>73.7</v>
      </c>
      <c r="AI245">
        <f t="shared" si="37"/>
        <v>1.3487109905020354</v>
      </c>
      <c r="AJ245">
        <v>22</v>
      </c>
      <c r="AK245">
        <v>66.010000000000005</v>
      </c>
      <c r="AL245">
        <v>68.72</v>
      </c>
      <c r="AM245" s="4">
        <f t="shared" si="38"/>
        <v>0</v>
      </c>
      <c r="AN245" s="4">
        <f t="shared" si="39"/>
        <v>1</v>
      </c>
      <c r="AO245" s="4">
        <f t="shared" si="40"/>
        <v>0</v>
      </c>
    </row>
    <row r="246" spans="2:41" x14ac:dyDescent="0.25">
      <c r="B246" t="s">
        <v>67</v>
      </c>
      <c r="C246" t="s">
        <v>75</v>
      </c>
      <c r="D246" t="s">
        <v>77</v>
      </c>
      <c r="E246" s="15" t="s">
        <v>81</v>
      </c>
      <c r="F246" s="15">
        <v>22</v>
      </c>
      <c r="G246" s="15">
        <v>66.36</v>
      </c>
      <c r="H246" s="15">
        <v>68.72</v>
      </c>
      <c r="I246" s="15">
        <f t="shared" si="34"/>
        <v>0.96565774155995343</v>
      </c>
      <c r="J246" s="15">
        <v>21.5</v>
      </c>
      <c r="K246" s="15">
        <v>51.6</v>
      </c>
      <c r="L246" s="15">
        <v>67.47</v>
      </c>
      <c r="M246" s="15">
        <f t="shared" si="35"/>
        <v>0</v>
      </c>
      <c r="N246" s="15">
        <f t="shared" si="41"/>
        <v>0</v>
      </c>
      <c r="O246" s="15">
        <f t="shared" si="36"/>
        <v>1</v>
      </c>
      <c r="AB246" t="s">
        <v>67</v>
      </c>
      <c r="AC246" t="s">
        <v>75</v>
      </c>
      <c r="AD246" t="s">
        <v>77</v>
      </c>
      <c r="AE246" t="s">
        <v>79</v>
      </c>
      <c r="AF246">
        <v>23.5</v>
      </c>
      <c r="AG246">
        <v>82.17</v>
      </c>
      <c r="AH246">
        <v>72.459999999999994</v>
      </c>
      <c r="AI246">
        <f t="shared" si="37"/>
        <v>1.1340049682583495</v>
      </c>
      <c r="AJ246">
        <v>22.5</v>
      </c>
      <c r="AK246">
        <v>75.17</v>
      </c>
      <c r="AL246">
        <v>69.97</v>
      </c>
      <c r="AM246" s="4">
        <f t="shared" si="38"/>
        <v>0</v>
      </c>
      <c r="AN246" s="4">
        <f t="shared" si="39"/>
        <v>1</v>
      </c>
      <c r="AO246" s="4">
        <f t="shared" si="40"/>
        <v>0</v>
      </c>
    </row>
    <row r="247" spans="2:41" x14ac:dyDescent="0.25">
      <c r="B247" t="s">
        <v>68</v>
      </c>
      <c r="C247" t="s">
        <v>75</v>
      </c>
      <c r="D247" t="s">
        <v>77</v>
      </c>
      <c r="E247" s="15" t="s">
        <v>81</v>
      </c>
      <c r="F247" s="15">
        <v>22</v>
      </c>
      <c r="G247" s="15">
        <v>52.46</v>
      </c>
      <c r="H247" s="15">
        <v>68.72</v>
      </c>
      <c r="I247" s="15">
        <f t="shared" si="34"/>
        <v>0.76338766006984871</v>
      </c>
      <c r="J247" s="15">
        <v>21.5</v>
      </c>
      <c r="K247" s="15">
        <v>31.34</v>
      </c>
      <c r="L247" s="15">
        <v>67.47</v>
      </c>
      <c r="M247" s="15">
        <f t="shared" si="35"/>
        <v>0</v>
      </c>
      <c r="N247" s="15">
        <f t="shared" si="41"/>
        <v>0</v>
      </c>
      <c r="O247" s="15">
        <f t="shared" si="36"/>
        <v>1</v>
      </c>
      <c r="AB247" t="s">
        <v>68</v>
      </c>
      <c r="AC247" t="s">
        <v>75</v>
      </c>
      <c r="AD247" t="s">
        <v>77</v>
      </c>
      <c r="AE247" t="s">
        <v>79</v>
      </c>
      <c r="AF247">
        <v>23.5</v>
      </c>
      <c r="AG247">
        <v>74.7</v>
      </c>
      <c r="AH247">
        <v>72.459999999999994</v>
      </c>
      <c r="AI247">
        <f t="shared" si="37"/>
        <v>1.0309136075075904</v>
      </c>
      <c r="AJ247">
        <v>23</v>
      </c>
      <c r="AK247">
        <v>68.459999999999994</v>
      </c>
      <c r="AL247">
        <v>71.22</v>
      </c>
      <c r="AM247" s="4">
        <f t="shared" si="38"/>
        <v>0</v>
      </c>
      <c r="AN247" s="4">
        <f t="shared" si="39"/>
        <v>1</v>
      </c>
      <c r="AO247" s="4">
        <f t="shared" si="40"/>
        <v>0</v>
      </c>
    </row>
    <row r="248" spans="2:41" x14ac:dyDescent="0.25">
      <c r="B248" t="s">
        <v>69</v>
      </c>
      <c r="C248" t="s">
        <v>75</v>
      </c>
      <c r="D248" t="s">
        <v>77</v>
      </c>
      <c r="E248" s="15" t="s">
        <v>81</v>
      </c>
      <c r="F248" s="15">
        <v>16</v>
      </c>
      <c r="G248" s="15">
        <v>39.28</v>
      </c>
      <c r="H248" s="15">
        <v>53.5</v>
      </c>
      <c r="I248" s="15">
        <f t="shared" si="34"/>
        <v>0.73420560747663555</v>
      </c>
      <c r="J248" s="15">
        <v>15.5</v>
      </c>
      <c r="K248" s="15">
        <v>24.57</v>
      </c>
      <c r="L248" s="15">
        <v>52.21</v>
      </c>
      <c r="M248" s="15">
        <f t="shared" si="35"/>
        <v>0</v>
      </c>
      <c r="N248" s="15">
        <f t="shared" si="41"/>
        <v>0</v>
      </c>
      <c r="O248" s="15">
        <f t="shared" si="36"/>
        <v>1</v>
      </c>
      <c r="AB248" t="s">
        <v>69</v>
      </c>
      <c r="AC248" t="s">
        <v>75</v>
      </c>
      <c r="AD248" t="s">
        <v>77</v>
      </c>
      <c r="AE248" t="s">
        <v>79</v>
      </c>
      <c r="AF248">
        <v>23.5</v>
      </c>
      <c r="AG248">
        <v>113.36</v>
      </c>
      <c r="AH248">
        <v>72.459999999999994</v>
      </c>
      <c r="AI248">
        <f t="shared" si="37"/>
        <v>1.5644493513662712</v>
      </c>
      <c r="AJ248">
        <v>22</v>
      </c>
      <c r="AK248">
        <v>65.930000000000007</v>
      </c>
      <c r="AL248">
        <v>68.72</v>
      </c>
      <c r="AM248" s="4">
        <f t="shared" si="38"/>
        <v>1</v>
      </c>
      <c r="AN248" s="4">
        <f t="shared" si="39"/>
        <v>0</v>
      </c>
      <c r="AO248" s="4">
        <f t="shared" si="40"/>
        <v>0</v>
      </c>
    </row>
    <row r="249" spans="2:41" x14ac:dyDescent="0.25">
      <c r="B249" t="s">
        <v>71</v>
      </c>
      <c r="C249" t="s">
        <v>75</v>
      </c>
      <c r="D249" t="s">
        <v>77</v>
      </c>
      <c r="E249" s="15" t="s">
        <v>81</v>
      </c>
      <c r="F249" s="15">
        <v>18</v>
      </c>
      <c r="G249" s="15">
        <v>53.41</v>
      </c>
      <c r="H249" s="15">
        <v>58.64</v>
      </c>
      <c r="I249" s="15">
        <f t="shared" si="34"/>
        <v>0.91081173260572978</v>
      </c>
      <c r="J249" s="15">
        <v>17.5</v>
      </c>
      <c r="K249" s="15">
        <v>23.82</v>
      </c>
      <c r="L249" s="15">
        <v>57.36</v>
      </c>
      <c r="M249" s="15">
        <f t="shared" si="35"/>
        <v>0</v>
      </c>
      <c r="N249" s="15">
        <f t="shared" si="41"/>
        <v>0</v>
      </c>
      <c r="O249" s="15">
        <f t="shared" si="36"/>
        <v>1</v>
      </c>
      <c r="AB249" t="s">
        <v>71</v>
      </c>
      <c r="AC249" t="s">
        <v>75</v>
      </c>
      <c r="AD249" t="s">
        <v>77</v>
      </c>
      <c r="AE249" t="s">
        <v>79</v>
      </c>
      <c r="AF249">
        <v>23</v>
      </c>
      <c r="AG249">
        <v>81.34</v>
      </c>
      <c r="AH249">
        <v>71.22</v>
      </c>
      <c r="AI249">
        <f t="shared" si="37"/>
        <v>1.1420949171581016</v>
      </c>
      <c r="AJ249">
        <v>22.5</v>
      </c>
      <c r="AK249">
        <v>69.69</v>
      </c>
      <c r="AL249">
        <v>69.97</v>
      </c>
      <c r="AM249" s="4">
        <f t="shared" si="38"/>
        <v>0</v>
      </c>
      <c r="AN249" s="4">
        <f t="shared" si="39"/>
        <v>1</v>
      </c>
      <c r="AO249" s="4">
        <f t="shared" si="40"/>
        <v>0</v>
      </c>
    </row>
    <row r="250" spans="2:41" x14ac:dyDescent="0.25">
      <c r="B250" t="s">
        <v>72</v>
      </c>
      <c r="C250" t="s">
        <v>75</v>
      </c>
      <c r="D250" t="s">
        <v>77</v>
      </c>
      <c r="E250" s="15" t="s">
        <v>81</v>
      </c>
      <c r="F250" s="15">
        <v>21.5</v>
      </c>
      <c r="G250" s="15">
        <v>53.8</v>
      </c>
      <c r="H250" s="15">
        <v>67.47</v>
      </c>
      <c r="I250" s="15">
        <f t="shared" si="34"/>
        <v>0.7973914332295835</v>
      </c>
      <c r="J250" s="15">
        <v>21</v>
      </c>
      <c r="K250" s="15">
        <v>30.6</v>
      </c>
      <c r="L250" s="15">
        <v>66.22</v>
      </c>
      <c r="M250" s="15">
        <f t="shared" si="35"/>
        <v>0</v>
      </c>
      <c r="N250" s="15">
        <f t="shared" si="41"/>
        <v>0</v>
      </c>
      <c r="O250" s="15">
        <f t="shared" si="36"/>
        <v>1</v>
      </c>
      <c r="AB250" t="s">
        <v>72</v>
      </c>
      <c r="AC250" t="s">
        <v>75</v>
      </c>
      <c r="AD250" t="s">
        <v>77</v>
      </c>
      <c r="AE250" t="s">
        <v>79</v>
      </c>
      <c r="AF250">
        <v>24</v>
      </c>
      <c r="AG250">
        <v>135.38999999999999</v>
      </c>
      <c r="AH250">
        <v>73.7</v>
      </c>
      <c r="AI250">
        <f t="shared" si="37"/>
        <v>1.8370420624151964</v>
      </c>
      <c r="AJ250">
        <v>21</v>
      </c>
      <c r="AK250">
        <v>49.11</v>
      </c>
      <c r="AL250">
        <v>66.22</v>
      </c>
      <c r="AM250" s="4">
        <f t="shared" si="38"/>
        <v>1</v>
      </c>
      <c r="AN250" s="4">
        <f t="shared" si="39"/>
        <v>0</v>
      </c>
      <c r="AO250" s="4">
        <f t="shared" si="40"/>
        <v>0</v>
      </c>
    </row>
    <row r="251" spans="2:41" x14ac:dyDescent="0.25">
      <c r="B251" t="s">
        <v>73</v>
      </c>
      <c r="C251" t="s">
        <v>75</v>
      </c>
      <c r="D251" t="s">
        <v>77</v>
      </c>
      <c r="E251" s="15" t="s">
        <v>81</v>
      </c>
      <c r="F251" s="15">
        <v>22.5</v>
      </c>
      <c r="G251" s="15">
        <v>63.3</v>
      </c>
      <c r="H251" s="15">
        <v>69.97</v>
      </c>
      <c r="I251" s="15">
        <f t="shared" si="34"/>
        <v>0.90467343147063028</v>
      </c>
      <c r="J251" s="15">
        <v>22</v>
      </c>
      <c r="K251" s="15">
        <v>36.909999999999997</v>
      </c>
      <c r="L251" s="15">
        <v>68.72</v>
      </c>
      <c r="M251" s="15">
        <f t="shared" si="35"/>
        <v>0</v>
      </c>
      <c r="N251" s="15">
        <f t="shared" si="41"/>
        <v>0</v>
      </c>
      <c r="O251" s="15">
        <f t="shared" si="36"/>
        <v>1</v>
      </c>
      <c r="AB251" t="s">
        <v>73</v>
      </c>
      <c r="AC251" t="s">
        <v>75</v>
      </c>
      <c r="AD251" t="s">
        <v>77</v>
      </c>
      <c r="AE251" t="s">
        <v>79</v>
      </c>
      <c r="AF251">
        <v>22</v>
      </c>
      <c r="AG251">
        <v>74.41</v>
      </c>
      <c r="AH251">
        <v>68.72</v>
      </c>
      <c r="AI251">
        <f t="shared" si="37"/>
        <v>1.0827997671711291</v>
      </c>
      <c r="AJ251">
        <v>21.5</v>
      </c>
      <c r="AK251">
        <v>33.15</v>
      </c>
      <c r="AL251">
        <v>67.47</v>
      </c>
      <c r="AM251" s="4">
        <f t="shared" si="38"/>
        <v>0</v>
      </c>
      <c r="AN251" s="4">
        <f t="shared" si="39"/>
        <v>1</v>
      </c>
      <c r="AO251" s="4">
        <f t="shared" si="40"/>
        <v>0</v>
      </c>
    </row>
    <row r="252" spans="2:41" x14ac:dyDescent="0.25">
      <c r="B252" t="s">
        <v>74</v>
      </c>
      <c r="C252" t="s">
        <v>75</v>
      </c>
      <c r="D252" t="s">
        <v>77</v>
      </c>
      <c r="E252" t="s">
        <v>81</v>
      </c>
      <c r="F252">
        <v>31.5</v>
      </c>
      <c r="G252">
        <v>98.31</v>
      </c>
      <c r="H252">
        <v>92.02</v>
      </c>
      <c r="I252">
        <f t="shared" si="34"/>
        <v>1.0683547054988047</v>
      </c>
      <c r="J252">
        <v>31</v>
      </c>
      <c r="K252">
        <v>81.209999999999994</v>
      </c>
      <c r="L252">
        <v>90.81</v>
      </c>
      <c r="M252" s="4">
        <f t="shared" si="35"/>
        <v>0</v>
      </c>
      <c r="N252" s="4">
        <f t="shared" si="41"/>
        <v>1</v>
      </c>
      <c r="O252" s="4">
        <f t="shared" si="36"/>
        <v>0</v>
      </c>
      <c r="AB252" t="s">
        <v>74</v>
      </c>
      <c r="AC252" t="s">
        <v>75</v>
      </c>
      <c r="AD252" t="s">
        <v>77</v>
      </c>
      <c r="AE252" t="s">
        <v>79</v>
      </c>
      <c r="AF252" s="15">
        <v>22.5</v>
      </c>
      <c r="AG252" s="15">
        <v>68.37</v>
      </c>
      <c r="AH252" s="15">
        <v>69.97</v>
      </c>
      <c r="AI252" s="15">
        <f t="shared" si="37"/>
        <v>0.97713305702443909</v>
      </c>
      <c r="AJ252" s="15">
        <v>22</v>
      </c>
      <c r="AK252" s="15">
        <v>58.36</v>
      </c>
      <c r="AL252" s="15">
        <v>68.72</v>
      </c>
      <c r="AM252" s="15">
        <f t="shared" si="38"/>
        <v>0</v>
      </c>
      <c r="AN252" s="15">
        <f t="shared" si="39"/>
        <v>0</v>
      </c>
      <c r="AO252" s="15">
        <f t="shared" si="40"/>
        <v>1</v>
      </c>
    </row>
    <row r="253" spans="2:41" x14ac:dyDescent="0.25">
      <c r="B253" t="s">
        <v>293</v>
      </c>
      <c r="C253" s="1" t="s">
        <v>340</v>
      </c>
      <c r="D253" t="s">
        <v>77</v>
      </c>
      <c r="E253" t="s">
        <v>80</v>
      </c>
      <c r="F253">
        <v>24.5</v>
      </c>
      <c r="G253">
        <v>167.58</v>
      </c>
      <c r="H253">
        <v>74.930000000000007</v>
      </c>
      <c r="I253">
        <f t="shared" si="34"/>
        <v>2.2364873882290137</v>
      </c>
      <c r="J253">
        <v>22.5</v>
      </c>
      <c r="K253">
        <v>53.37</v>
      </c>
      <c r="L253">
        <v>69.97</v>
      </c>
      <c r="M253" s="4">
        <f t="shared" si="35"/>
        <v>1</v>
      </c>
      <c r="N253" s="4">
        <f t="shared" si="41"/>
        <v>0</v>
      </c>
      <c r="O253" s="4">
        <f t="shared" si="36"/>
        <v>0</v>
      </c>
      <c r="AB253" t="s">
        <v>293</v>
      </c>
      <c r="AC253" s="1" t="s">
        <v>340</v>
      </c>
      <c r="AD253" t="s">
        <v>77</v>
      </c>
      <c r="AE253" t="s">
        <v>78</v>
      </c>
      <c r="AF253">
        <v>24</v>
      </c>
      <c r="AG253">
        <v>179.33</v>
      </c>
      <c r="AH253">
        <v>73.7</v>
      </c>
      <c r="AI253">
        <f t="shared" si="37"/>
        <v>2.4332428765264589</v>
      </c>
      <c r="AJ253">
        <v>22.5</v>
      </c>
      <c r="AK253">
        <v>69.92</v>
      </c>
      <c r="AL253">
        <v>69.97</v>
      </c>
      <c r="AM253" s="4">
        <f t="shared" si="38"/>
        <v>1</v>
      </c>
      <c r="AN253" s="4">
        <f t="shared" si="39"/>
        <v>0</v>
      </c>
      <c r="AO253" s="4">
        <f t="shared" si="40"/>
        <v>0</v>
      </c>
    </row>
    <row r="254" spans="2:41" x14ac:dyDescent="0.25">
      <c r="B254" t="s">
        <v>294</v>
      </c>
      <c r="C254" s="1" t="s">
        <v>340</v>
      </c>
      <c r="D254" t="s">
        <v>77</v>
      </c>
      <c r="E254" t="s">
        <v>80</v>
      </c>
      <c r="F254">
        <v>25</v>
      </c>
      <c r="G254">
        <v>108.48</v>
      </c>
      <c r="H254">
        <v>76.17</v>
      </c>
      <c r="I254">
        <f t="shared" si="34"/>
        <v>1.4241827491138244</v>
      </c>
      <c r="J254">
        <v>23</v>
      </c>
      <c r="K254">
        <v>57.3</v>
      </c>
      <c r="L254">
        <v>71.22</v>
      </c>
      <c r="M254" s="4">
        <f t="shared" si="35"/>
        <v>0</v>
      </c>
      <c r="N254" s="4">
        <f t="shared" si="41"/>
        <v>1</v>
      </c>
      <c r="O254" s="4">
        <f t="shared" si="36"/>
        <v>0</v>
      </c>
      <c r="AB254" t="s">
        <v>294</v>
      </c>
      <c r="AC254" s="1" t="s">
        <v>340</v>
      </c>
      <c r="AD254" t="s">
        <v>77</v>
      </c>
      <c r="AE254" t="s">
        <v>78</v>
      </c>
      <c r="AF254">
        <v>24</v>
      </c>
      <c r="AG254">
        <v>195.2</v>
      </c>
      <c r="AH254">
        <v>73.7</v>
      </c>
      <c r="AI254">
        <f t="shared" si="37"/>
        <v>2.6485753052917231</v>
      </c>
      <c r="AJ254">
        <v>21.5</v>
      </c>
      <c r="AK254">
        <v>50.25</v>
      </c>
      <c r="AL254">
        <v>67.47</v>
      </c>
      <c r="AM254" s="4">
        <f t="shared" si="38"/>
        <v>1</v>
      </c>
      <c r="AN254" s="4">
        <f t="shared" si="39"/>
        <v>0</v>
      </c>
      <c r="AO254" s="4">
        <f t="shared" si="40"/>
        <v>0</v>
      </c>
    </row>
    <row r="255" spans="2:41" x14ac:dyDescent="0.25">
      <c r="B255" t="s">
        <v>295</v>
      </c>
      <c r="C255" s="1" t="s">
        <v>340</v>
      </c>
      <c r="D255" t="s">
        <v>77</v>
      </c>
      <c r="E255" t="s">
        <v>80</v>
      </c>
      <c r="F255">
        <v>24</v>
      </c>
      <c r="G255">
        <v>140.11000000000001</v>
      </c>
      <c r="H255">
        <v>73.7</v>
      </c>
      <c r="I255">
        <f t="shared" si="34"/>
        <v>1.9010854816824967</v>
      </c>
      <c r="J255">
        <v>22.5</v>
      </c>
      <c r="K255">
        <v>64.05</v>
      </c>
      <c r="L255">
        <v>69.97</v>
      </c>
      <c r="M255" s="4">
        <f t="shared" si="35"/>
        <v>1</v>
      </c>
      <c r="N255" s="4">
        <f t="shared" si="41"/>
        <v>0</v>
      </c>
      <c r="O255" s="4">
        <f t="shared" si="36"/>
        <v>0</v>
      </c>
      <c r="AB255" t="s">
        <v>295</v>
      </c>
      <c r="AC255" s="1" t="s">
        <v>340</v>
      </c>
      <c r="AD255" t="s">
        <v>77</v>
      </c>
      <c r="AE255" t="s">
        <v>78</v>
      </c>
      <c r="AF255">
        <v>24</v>
      </c>
      <c r="AG255">
        <v>143.25</v>
      </c>
      <c r="AH255">
        <v>73.7</v>
      </c>
      <c r="AI255">
        <f t="shared" si="37"/>
        <v>1.9436906377204883</v>
      </c>
      <c r="AJ255">
        <v>21.5</v>
      </c>
      <c r="AK255">
        <v>50.86</v>
      </c>
      <c r="AL255">
        <v>67.47</v>
      </c>
      <c r="AM255" s="4">
        <f t="shared" si="38"/>
        <v>1</v>
      </c>
      <c r="AN255" s="4">
        <f t="shared" si="39"/>
        <v>0</v>
      </c>
      <c r="AO255" s="4">
        <f t="shared" si="40"/>
        <v>0</v>
      </c>
    </row>
    <row r="256" spans="2:41" x14ac:dyDescent="0.25">
      <c r="B256" t="s">
        <v>297</v>
      </c>
      <c r="C256" s="1" t="s">
        <v>340</v>
      </c>
      <c r="D256" t="s">
        <v>77</v>
      </c>
      <c r="E256" t="s">
        <v>80</v>
      </c>
      <c r="F256">
        <v>25.5</v>
      </c>
      <c r="G256">
        <v>129.52000000000001</v>
      </c>
      <c r="H256">
        <v>77.400000000000006</v>
      </c>
      <c r="I256">
        <f t="shared" si="34"/>
        <v>1.6733850129198966</v>
      </c>
      <c r="J256">
        <v>22.5</v>
      </c>
      <c r="K256">
        <v>55.22</v>
      </c>
      <c r="L256">
        <v>69.97</v>
      </c>
      <c r="M256" s="4">
        <f t="shared" si="35"/>
        <v>1</v>
      </c>
      <c r="N256" s="4">
        <f t="shared" si="41"/>
        <v>0</v>
      </c>
      <c r="O256" s="4">
        <f t="shared" si="36"/>
        <v>0</v>
      </c>
      <c r="AB256" t="s">
        <v>297</v>
      </c>
      <c r="AC256" s="1" t="s">
        <v>340</v>
      </c>
      <c r="AD256" t="s">
        <v>77</v>
      </c>
      <c r="AE256" t="s">
        <v>78</v>
      </c>
      <c r="AF256">
        <v>24</v>
      </c>
      <c r="AG256">
        <v>146.51</v>
      </c>
      <c r="AH256">
        <v>73.7</v>
      </c>
      <c r="AI256">
        <f t="shared" si="37"/>
        <v>1.9879240162822251</v>
      </c>
      <c r="AJ256">
        <v>22.5</v>
      </c>
      <c r="AK256">
        <v>67.72</v>
      </c>
      <c r="AL256">
        <v>69.97</v>
      </c>
      <c r="AM256" s="4">
        <f t="shared" si="38"/>
        <v>1</v>
      </c>
      <c r="AN256" s="4">
        <f t="shared" si="39"/>
        <v>0</v>
      </c>
      <c r="AO256" s="4">
        <f t="shared" si="40"/>
        <v>0</v>
      </c>
    </row>
    <row r="257" spans="2:41" x14ac:dyDescent="0.25">
      <c r="B257" t="s">
        <v>298</v>
      </c>
      <c r="C257" s="1" t="s">
        <v>340</v>
      </c>
      <c r="D257" t="s">
        <v>77</v>
      </c>
      <c r="E257" t="s">
        <v>80</v>
      </c>
      <c r="F257">
        <v>25</v>
      </c>
      <c r="G257">
        <v>194.88</v>
      </c>
      <c r="H257">
        <v>76.17</v>
      </c>
      <c r="I257">
        <f t="shared" si="34"/>
        <v>2.558487593540764</v>
      </c>
      <c r="J257">
        <v>22.5</v>
      </c>
      <c r="K257">
        <v>49</v>
      </c>
      <c r="L257">
        <v>69.97</v>
      </c>
      <c r="M257" s="4">
        <f t="shared" si="35"/>
        <v>1</v>
      </c>
      <c r="N257" s="4">
        <f t="shared" si="41"/>
        <v>0</v>
      </c>
      <c r="O257" s="4">
        <f t="shared" si="36"/>
        <v>0</v>
      </c>
      <c r="AB257" t="s">
        <v>298</v>
      </c>
      <c r="AC257" s="1" t="s">
        <v>340</v>
      </c>
      <c r="AD257" t="s">
        <v>77</v>
      </c>
      <c r="AE257" t="s">
        <v>78</v>
      </c>
      <c r="AF257">
        <v>24</v>
      </c>
      <c r="AG257">
        <v>188.48</v>
      </c>
      <c r="AH257">
        <v>73.7</v>
      </c>
      <c r="AI257">
        <f t="shared" si="37"/>
        <v>2.5573948439620078</v>
      </c>
      <c r="AJ257">
        <v>22</v>
      </c>
      <c r="AK257">
        <v>59.88</v>
      </c>
      <c r="AL257">
        <v>68.72</v>
      </c>
      <c r="AM257" s="4">
        <f t="shared" si="38"/>
        <v>1</v>
      </c>
      <c r="AN257" s="4">
        <f t="shared" si="39"/>
        <v>0</v>
      </c>
      <c r="AO257" s="4">
        <f t="shared" si="40"/>
        <v>0</v>
      </c>
    </row>
    <row r="258" spans="2:41" x14ac:dyDescent="0.25">
      <c r="B258" t="s">
        <v>299</v>
      </c>
      <c r="C258" s="1" t="s">
        <v>340</v>
      </c>
      <c r="D258" t="s">
        <v>77</v>
      </c>
      <c r="E258" t="s">
        <v>80</v>
      </c>
      <c r="F258">
        <v>24</v>
      </c>
      <c r="G258">
        <v>175.19</v>
      </c>
      <c r="H258">
        <v>73.7</v>
      </c>
      <c r="I258">
        <f t="shared" ref="I258:I321" si="42">G258/H258</f>
        <v>2.3770691994572593</v>
      </c>
      <c r="J258">
        <v>21.5</v>
      </c>
      <c r="K258">
        <v>64.75</v>
      </c>
      <c r="L258">
        <v>67.47</v>
      </c>
      <c r="M258" s="4">
        <f t="shared" ref="M258:M321" si="43">IF(I258&gt;1.5,1,0)</f>
        <v>1</v>
      </c>
      <c r="N258" s="4">
        <f t="shared" si="41"/>
        <v>0</v>
      </c>
      <c r="O258" s="4">
        <f t="shared" ref="O258:O321" si="44">IF(I258&lt;1,1,0)</f>
        <v>0</v>
      </c>
      <c r="AB258" t="s">
        <v>299</v>
      </c>
      <c r="AC258" s="1" t="s">
        <v>340</v>
      </c>
      <c r="AD258" t="s">
        <v>77</v>
      </c>
      <c r="AE258" t="s">
        <v>78</v>
      </c>
      <c r="AF258">
        <v>24</v>
      </c>
      <c r="AG258">
        <v>155.75</v>
      </c>
      <c r="AH258">
        <v>73.7</v>
      </c>
      <c r="AI258">
        <f t="shared" ref="AI258:AI321" si="45">AG258/AH258</f>
        <v>2.1132971506105833</v>
      </c>
      <c r="AJ258">
        <v>22.5</v>
      </c>
      <c r="AK258">
        <v>67.260000000000005</v>
      </c>
      <c r="AL258">
        <v>69.97</v>
      </c>
      <c r="AM258" s="4">
        <f t="shared" ref="AM258:AM321" si="46">IF(AI258&gt;1.5,1,0)</f>
        <v>1</v>
      </c>
      <c r="AN258" s="4">
        <f t="shared" ref="AN258:AN321" si="47">IF((AND(AI258&gt;1,AI258&lt;1.5)),1,0)</f>
        <v>0</v>
      </c>
      <c r="AO258" s="4">
        <f t="shared" ref="AO258:AO321" si="48">IF(AI258&lt;1,1,0)</f>
        <v>0</v>
      </c>
    </row>
    <row r="259" spans="2:41" x14ac:dyDescent="0.25">
      <c r="B259" t="s">
        <v>300</v>
      </c>
      <c r="C259" s="1" t="s">
        <v>340</v>
      </c>
      <c r="D259" t="s">
        <v>77</v>
      </c>
      <c r="E259" t="s">
        <v>80</v>
      </c>
      <c r="F259">
        <v>25.5</v>
      </c>
      <c r="G259">
        <v>171.11</v>
      </c>
      <c r="H259">
        <v>77.400000000000006</v>
      </c>
      <c r="I259">
        <f t="shared" si="42"/>
        <v>2.2107235142118862</v>
      </c>
      <c r="J259">
        <v>23</v>
      </c>
      <c r="K259">
        <v>50.45</v>
      </c>
      <c r="L259">
        <v>71.22</v>
      </c>
      <c r="M259" s="4">
        <f t="shared" si="43"/>
        <v>1</v>
      </c>
      <c r="N259" s="4">
        <f t="shared" si="41"/>
        <v>0</v>
      </c>
      <c r="O259" s="4">
        <f t="shared" si="44"/>
        <v>0</v>
      </c>
      <c r="AB259" t="s">
        <v>300</v>
      </c>
      <c r="AC259" s="1" t="s">
        <v>340</v>
      </c>
      <c r="AD259" t="s">
        <v>77</v>
      </c>
      <c r="AE259" t="s">
        <v>78</v>
      </c>
      <c r="AF259">
        <v>24</v>
      </c>
      <c r="AG259">
        <v>164.75</v>
      </c>
      <c r="AH259">
        <v>73.7</v>
      </c>
      <c r="AI259">
        <f t="shared" si="45"/>
        <v>2.2354138398914518</v>
      </c>
      <c r="AJ259">
        <v>22</v>
      </c>
      <c r="AK259">
        <v>53.58</v>
      </c>
      <c r="AL259">
        <v>68.72</v>
      </c>
      <c r="AM259" s="4">
        <f t="shared" si="46"/>
        <v>1</v>
      </c>
      <c r="AN259" s="4">
        <f t="shared" si="47"/>
        <v>0</v>
      </c>
      <c r="AO259" s="4">
        <f t="shared" si="48"/>
        <v>0</v>
      </c>
    </row>
    <row r="260" spans="2:41" x14ac:dyDescent="0.25">
      <c r="B260" t="s">
        <v>301</v>
      </c>
      <c r="C260" s="1" t="s">
        <v>340</v>
      </c>
      <c r="D260" t="s">
        <v>77</v>
      </c>
      <c r="E260" t="s">
        <v>80</v>
      </c>
      <c r="F260">
        <v>24</v>
      </c>
      <c r="G260">
        <v>128.87</v>
      </c>
      <c r="H260">
        <v>73.7</v>
      </c>
      <c r="I260">
        <f t="shared" si="42"/>
        <v>1.7485753052917232</v>
      </c>
      <c r="J260">
        <v>22</v>
      </c>
      <c r="K260">
        <v>61.56</v>
      </c>
      <c r="L260">
        <v>68.72</v>
      </c>
      <c r="M260" s="4">
        <f t="shared" si="43"/>
        <v>1</v>
      </c>
      <c r="N260" s="4">
        <f t="shared" si="41"/>
        <v>0</v>
      </c>
      <c r="O260" s="4">
        <f t="shared" si="44"/>
        <v>0</v>
      </c>
      <c r="AB260" t="s">
        <v>301</v>
      </c>
      <c r="AC260" s="1" t="s">
        <v>340</v>
      </c>
      <c r="AD260" t="s">
        <v>77</v>
      </c>
      <c r="AE260" t="s">
        <v>78</v>
      </c>
      <c r="AF260">
        <v>24</v>
      </c>
      <c r="AG260">
        <v>173.27</v>
      </c>
      <c r="AH260">
        <v>73.7</v>
      </c>
      <c r="AI260">
        <f t="shared" si="45"/>
        <v>2.3510176390773405</v>
      </c>
      <c r="AJ260">
        <v>22</v>
      </c>
      <c r="AK260">
        <v>47.3</v>
      </c>
      <c r="AL260">
        <v>68.72</v>
      </c>
      <c r="AM260" s="4">
        <f t="shared" si="46"/>
        <v>1</v>
      </c>
      <c r="AN260" s="4">
        <f t="shared" si="47"/>
        <v>0</v>
      </c>
      <c r="AO260" s="4">
        <f t="shared" si="48"/>
        <v>0</v>
      </c>
    </row>
    <row r="261" spans="2:41" x14ac:dyDescent="0.25">
      <c r="B261" t="s">
        <v>302</v>
      </c>
      <c r="C261" s="1" t="s">
        <v>340</v>
      </c>
      <c r="D261" t="s">
        <v>77</v>
      </c>
      <c r="E261" t="s">
        <v>80</v>
      </c>
      <c r="F261">
        <v>24</v>
      </c>
      <c r="G261">
        <v>96.54</v>
      </c>
      <c r="H261">
        <v>73.7</v>
      </c>
      <c r="I261">
        <f t="shared" si="42"/>
        <v>1.3099050203527816</v>
      </c>
      <c r="J261">
        <v>22.5</v>
      </c>
      <c r="K261">
        <v>60.27</v>
      </c>
      <c r="L261">
        <v>69.97</v>
      </c>
      <c r="M261" s="4">
        <f t="shared" si="43"/>
        <v>0</v>
      </c>
      <c r="N261" s="4">
        <f t="shared" si="41"/>
        <v>1</v>
      </c>
      <c r="O261" s="4">
        <f t="shared" si="44"/>
        <v>0</v>
      </c>
      <c r="AB261" t="s">
        <v>302</v>
      </c>
      <c r="AC261" s="1" t="s">
        <v>340</v>
      </c>
      <c r="AD261" t="s">
        <v>77</v>
      </c>
      <c r="AE261" t="s">
        <v>78</v>
      </c>
      <c r="AF261">
        <v>24</v>
      </c>
      <c r="AG261">
        <v>152.78</v>
      </c>
      <c r="AH261">
        <v>73.7</v>
      </c>
      <c r="AI261">
        <f t="shared" si="45"/>
        <v>2.0729986431478968</v>
      </c>
      <c r="AJ261">
        <v>22.5</v>
      </c>
      <c r="AK261">
        <v>65.900000000000006</v>
      </c>
      <c r="AL261">
        <v>69.97</v>
      </c>
      <c r="AM261" s="4">
        <f t="shared" si="46"/>
        <v>1</v>
      </c>
      <c r="AN261" s="4">
        <f t="shared" si="47"/>
        <v>0</v>
      </c>
      <c r="AO261" s="4">
        <f t="shared" si="48"/>
        <v>0</v>
      </c>
    </row>
    <row r="262" spans="2:41" x14ac:dyDescent="0.25">
      <c r="B262" t="s">
        <v>305</v>
      </c>
      <c r="C262" s="1" t="s">
        <v>340</v>
      </c>
      <c r="D262" t="s">
        <v>77</v>
      </c>
      <c r="E262" t="s">
        <v>80</v>
      </c>
      <c r="F262">
        <v>26.5</v>
      </c>
      <c r="G262">
        <v>141.38999999999999</v>
      </c>
      <c r="H262">
        <v>79.86</v>
      </c>
      <c r="I262">
        <f t="shared" si="42"/>
        <v>1.7704733283245679</v>
      </c>
      <c r="J262">
        <v>23.5</v>
      </c>
      <c r="K262">
        <v>61.69</v>
      </c>
      <c r="L262">
        <v>72.459999999999994</v>
      </c>
      <c r="M262" s="4">
        <f t="shared" si="43"/>
        <v>1</v>
      </c>
      <c r="N262" s="4">
        <f t="shared" si="41"/>
        <v>0</v>
      </c>
      <c r="O262" s="4">
        <f t="shared" si="44"/>
        <v>0</v>
      </c>
      <c r="AB262" t="s">
        <v>305</v>
      </c>
      <c r="AC262" s="1" t="s">
        <v>340</v>
      </c>
      <c r="AD262" t="s">
        <v>77</v>
      </c>
      <c r="AE262" t="s">
        <v>78</v>
      </c>
      <c r="AF262">
        <v>24</v>
      </c>
      <c r="AG262">
        <v>165.62</v>
      </c>
      <c r="AH262">
        <v>73.7</v>
      </c>
      <c r="AI262">
        <f t="shared" si="45"/>
        <v>2.2472184531886024</v>
      </c>
      <c r="AJ262">
        <v>22</v>
      </c>
      <c r="AK262">
        <v>48.84</v>
      </c>
      <c r="AL262">
        <v>68.72</v>
      </c>
      <c r="AM262" s="4">
        <f t="shared" si="46"/>
        <v>1</v>
      </c>
      <c r="AN262" s="4">
        <f t="shared" si="47"/>
        <v>0</v>
      </c>
      <c r="AO262" s="4">
        <f t="shared" si="48"/>
        <v>0</v>
      </c>
    </row>
    <row r="263" spans="2:41" x14ac:dyDescent="0.25">
      <c r="B263" t="s">
        <v>306</v>
      </c>
      <c r="C263" s="1" t="s">
        <v>340</v>
      </c>
      <c r="D263" t="s">
        <v>77</v>
      </c>
      <c r="E263" t="s">
        <v>80</v>
      </c>
      <c r="F263">
        <v>23.5</v>
      </c>
      <c r="G263">
        <v>144.63999999999999</v>
      </c>
      <c r="H263">
        <v>72.459999999999994</v>
      </c>
      <c r="I263">
        <f t="shared" si="42"/>
        <v>1.9961357990615511</v>
      </c>
      <c r="J263">
        <v>22</v>
      </c>
      <c r="K263">
        <v>66.72</v>
      </c>
      <c r="L263">
        <v>68.72</v>
      </c>
      <c r="M263" s="4">
        <f t="shared" si="43"/>
        <v>1</v>
      </c>
      <c r="N263" s="4">
        <f t="shared" si="41"/>
        <v>0</v>
      </c>
      <c r="O263" s="4">
        <f t="shared" si="44"/>
        <v>0</v>
      </c>
      <c r="AB263" t="s">
        <v>306</v>
      </c>
      <c r="AC263" s="1" t="s">
        <v>340</v>
      </c>
      <c r="AD263" t="s">
        <v>77</v>
      </c>
      <c r="AE263" t="s">
        <v>78</v>
      </c>
      <c r="AF263">
        <v>24</v>
      </c>
      <c r="AG263">
        <v>105.78</v>
      </c>
      <c r="AH263">
        <v>73.7</v>
      </c>
      <c r="AI263">
        <f t="shared" si="45"/>
        <v>1.4352781546811397</v>
      </c>
      <c r="AJ263">
        <v>23</v>
      </c>
      <c r="AK263">
        <v>65.78</v>
      </c>
      <c r="AL263">
        <v>71.22</v>
      </c>
      <c r="AM263" s="4">
        <f t="shared" si="46"/>
        <v>0</v>
      </c>
      <c r="AN263" s="4">
        <f t="shared" si="47"/>
        <v>1</v>
      </c>
      <c r="AO263" s="4">
        <f t="shared" si="48"/>
        <v>0</v>
      </c>
    </row>
    <row r="264" spans="2:41" x14ac:dyDescent="0.25">
      <c r="B264" t="s">
        <v>307</v>
      </c>
      <c r="C264" s="1" t="s">
        <v>340</v>
      </c>
      <c r="D264" t="s">
        <v>77</v>
      </c>
      <c r="E264" t="s">
        <v>80</v>
      </c>
      <c r="F264">
        <v>25</v>
      </c>
      <c r="G264">
        <v>185.89</v>
      </c>
      <c r="H264">
        <v>76.17</v>
      </c>
      <c r="I264">
        <f t="shared" si="42"/>
        <v>2.4404621241958773</v>
      </c>
      <c r="J264">
        <v>23</v>
      </c>
      <c r="K264">
        <v>56.31</v>
      </c>
      <c r="L264">
        <v>71.22</v>
      </c>
      <c r="M264" s="4">
        <f t="shared" si="43"/>
        <v>1</v>
      </c>
      <c r="N264" s="4">
        <f t="shared" si="41"/>
        <v>0</v>
      </c>
      <c r="O264" s="4">
        <f t="shared" si="44"/>
        <v>0</v>
      </c>
      <c r="AB264" t="s">
        <v>307</v>
      </c>
      <c r="AC264" s="1" t="s">
        <v>340</v>
      </c>
      <c r="AD264" t="s">
        <v>77</v>
      </c>
      <c r="AE264" t="s">
        <v>78</v>
      </c>
      <c r="AF264">
        <v>24</v>
      </c>
      <c r="AG264">
        <v>178.35</v>
      </c>
      <c r="AH264">
        <v>73.7</v>
      </c>
      <c r="AI264">
        <f t="shared" si="45"/>
        <v>2.4199457259158752</v>
      </c>
      <c r="AJ264">
        <v>22</v>
      </c>
      <c r="AK264">
        <v>59.82</v>
      </c>
      <c r="AL264">
        <v>68.72</v>
      </c>
      <c r="AM264" s="4">
        <f t="shared" si="46"/>
        <v>1</v>
      </c>
      <c r="AN264" s="4">
        <f t="shared" si="47"/>
        <v>0</v>
      </c>
      <c r="AO264" s="4">
        <f t="shared" si="48"/>
        <v>0</v>
      </c>
    </row>
    <row r="265" spans="2:41" x14ac:dyDescent="0.25">
      <c r="B265" t="s">
        <v>324</v>
      </c>
      <c r="C265" s="1" t="s">
        <v>340</v>
      </c>
      <c r="D265" t="s">
        <v>77</v>
      </c>
      <c r="E265" t="s">
        <v>81</v>
      </c>
      <c r="F265">
        <v>24.5</v>
      </c>
      <c r="G265">
        <v>166.17</v>
      </c>
      <c r="H265">
        <v>74.930000000000007</v>
      </c>
      <c r="I265">
        <f t="shared" si="42"/>
        <v>2.2176698251701583</v>
      </c>
      <c r="J265">
        <v>22</v>
      </c>
      <c r="K265">
        <v>59.49</v>
      </c>
      <c r="L265">
        <v>68.72</v>
      </c>
      <c r="M265" s="4">
        <f t="shared" si="43"/>
        <v>1</v>
      </c>
      <c r="N265" s="4">
        <f t="shared" si="41"/>
        <v>0</v>
      </c>
      <c r="O265" s="4">
        <f t="shared" si="44"/>
        <v>0</v>
      </c>
      <c r="AB265" t="s">
        <v>324</v>
      </c>
      <c r="AC265" s="1" t="s">
        <v>340</v>
      </c>
      <c r="AD265" t="s">
        <v>77</v>
      </c>
      <c r="AE265" t="s">
        <v>79</v>
      </c>
      <c r="AF265">
        <v>24</v>
      </c>
      <c r="AG265">
        <v>143.33000000000001</v>
      </c>
      <c r="AH265">
        <v>73.7</v>
      </c>
      <c r="AI265">
        <f t="shared" si="45"/>
        <v>1.9447761194029851</v>
      </c>
      <c r="AJ265">
        <v>22.5</v>
      </c>
      <c r="AK265">
        <v>65.28</v>
      </c>
      <c r="AL265">
        <v>69.97</v>
      </c>
      <c r="AM265" s="4">
        <f t="shared" si="46"/>
        <v>1</v>
      </c>
      <c r="AN265" s="4">
        <f t="shared" si="47"/>
        <v>0</v>
      </c>
      <c r="AO265" s="4">
        <f t="shared" si="48"/>
        <v>0</v>
      </c>
    </row>
    <row r="266" spans="2:41" x14ac:dyDescent="0.25">
      <c r="B266" t="s">
        <v>325</v>
      </c>
      <c r="C266" s="1" t="s">
        <v>340</v>
      </c>
      <c r="D266" t="s">
        <v>77</v>
      </c>
      <c r="E266" t="s">
        <v>81</v>
      </c>
      <c r="F266">
        <v>23.5</v>
      </c>
      <c r="G266">
        <v>186.92</v>
      </c>
      <c r="H266">
        <v>72.459999999999994</v>
      </c>
      <c r="I266">
        <f t="shared" si="42"/>
        <v>2.5796301407673199</v>
      </c>
      <c r="J266">
        <v>21.5</v>
      </c>
      <c r="K266">
        <v>48.33</v>
      </c>
      <c r="L266">
        <v>67.47</v>
      </c>
      <c r="M266" s="4">
        <f t="shared" si="43"/>
        <v>1</v>
      </c>
      <c r="N266" s="4">
        <f t="shared" si="41"/>
        <v>0</v>
      </c>
      <c r="O266" s="4">
        <f t="shared" si="44"/>
        <v>0</v>
      </c>
      <c r="AB266" t="s">
        <v>325</v>
      </c>
      <c r="AC266" s="1" t="s">
        <v>340</v>
      </c>
      <c r="AD266" t="s">
        <v>77</v>
      </c>
      <c r="AE266" t="s">
        <v>79</v>
      </c>
      <c r="AF266">
        <v>24</v>
      </c>
      <c r="AG266">
        <v>169.04</v>
      </c>
      <c r="AH266">
        <v>73.7</v>
      </c>
      <c r="AI266">
        <f t="shared" si="45"/>
        <v>2.2936227951153323</v>
      </c>
      <c r="AJ266">
        <v>22</v>
      </c>
      <c r="AK266">
        <v>58.58</v>
      </c>
      <c r="AL266">
        <v>68.72</v>
      </c>
      <c r="AM266" s="4">
        <f t="shared" si="46"/>
        <v>1</v>
      </c>
      <c r="AN266" s="4">
        <f t="shared" si="47"/>
        <v>0</v>
      </c>
      <c r="AO266" s="4">
        <f t="shared" si="48"/>
        <v>0</v>
      </c>
    </row>
    <row r="267" spans="2:41" x14ac:dyDescent="0.25">
      <c r="B267" t="s">
        <v>326</v>
      </c>
      <c r="C267" s="1" t="s">
        <v>340</v>
      </c>
      <c r="D267" t="s">
        <v>77</v>
      </c>
      <c r="E267" t="s">
        <v>81</v>
      </c>
      <c r="F267">
        <v>24.5</v>
      </c>
      <c r="G267">
        <v>128.59</v>
      </c>
      <c r="H267">
        <v>74.930000000000007</v>
      </c>
      <c r="I267">
        <f t="shared" si="42"/>
        <v>1.7161350593887628</v>
      </c>
      <c r="J267">
        <v>23</v>
      </c>
      <c r="K267">
        <v>65.849999999999994</v>
      </c>
      <c r="L267">
        <v>71.22</v>
      </c>
      <c r="M267" s="4">
        <f t="shared" si="43"/>
        <v>1</v>
      </c>
      <c r="N267" s="4">
        <f t="shared" si="41"/>
        <v>0</v>
      </c>
      <c r="O267" s="4">
        <f t="shared" si="44"/>
        <v>0</v>
      </c>
      <c r="AB267" t="s">
        <v>326</v>
      </c>
      <c r="AC267" s="1" t="s">
        <v>340</v>
      </c>
      <c r="AD267" t="s">
        <v>77</v>
      </c>
      <c r="AE267" t="s">
        <v>79</v>
      </c>
      <c r="AF267">
        <v>24</v>
      </c>
      <c r="AG267">
        <v>199.52</v>
      </c>
      <c r="AH267">
        <v>73.7</v>
      </c>
      <c r="AI267">
        <f t="shared" si="45"/>
        <v>2.70719131614654</v>
      </c>
      <c r="AJ267">
        <v>21.5</v>
      </c>
      <c r="AK267">
        <v>48.72</v>
      </c>
      <c r="AL267">
        <v>67.47</v>
      </c>
      <c r="AM267" s="4">
        <f t="shared" si="46"/>
        <v>1</v>
      </c>
      <c r="AN267" s="4">
        <f t="shared" si="47"/>
        <v>0</v>
      </c>
      <c r="AO267" s="4">
        <f t="shared" si="48"/>
        <v>0</v>
      </c>
    </row>
    <row r="268" spans="2:41" x14ac:dyDescent="0.25">
      <c r="B268" t="s">
        <v>327</v>
      </c>
      <c r="C268" s="1" t="s">
        <v>340</v>
      </c>
      <c r="D268" t="s">
        <v>77</v>
      </c>
      <c r="E268" t="s">
        <v>81</v>
      </c>
      <c r="F268">
        <v>24</v>
      </c>
      <c r="G268">
        <v>144.82</v>
      </c>
      <c r="H268">
        <v>73.7</v>
      </c>
      <c r="I268">
        <f t="shared" si="42"/>
        <v>1.9649932157394843</v>
      </c>
      <c r="J268">
        <v>22</v>
      </c>
      <c r="K268">
        <v>64.25</v>
      </c>
      <c r="L268">
        <v>68.72</v>
      </c>
      <c r="M268" s="4">
        <f t="shared" si="43"/>
        <v>1</v>
      </c>
      <c r="N268" s="4">
        <f t="shared" si="41"/>
        <v>0</v>
      </c>
      <c r="O268" s="4">
        <f t="shared" si="44"/>
        <v>0</v>
      </c>
      <c r="AB268" t="s">
        <v>327</v>
      </c>
      <c r="AC268" s="1" t="s">
        <v>340</v>
      </c>
      <c r="AD268" t="s">
        <v>77</v>
      </c>
      <c r="AE268" t="s">
        <v>79</v>
      </c>
      <c r="AF268">
        <v>24</v>
      </c>
      <c r="AG268">
        <v>195.85</v>
      </c>
      <c r="AH268">
        <v>73.7</v>
      </c>
      <c r="AI268">
        <f t="shared" si="45"/>
        <v>2.6573948439620079</v>
      </c>
      <c r="AJ268">
        <v>22</v>
      </c>
      <c r="AK268">
        <v>67.7</v>
      </c>
      <c r="AL268">
        <v>68.72</v>
      </c>
      <c r="AM268" s="4">
        <f t="shared" si="46"/>
        <v>1</v>
      </c>
      <c r="AN268" s="4">
        <f t="shared" si="47"/>
        <v>0</v>
      </c>
      <c r="AO268" s="4">
        <f t="shared" si="48"/>
        <v>0</v>
      </c>
    </row>
    <row r="269" spans="2:41" x14ac:dyDescent="0.25">
      <c r="B269" t="s">
        <v>328</v>
      </c>
      <c r="C269" s="1" t="s">
        <v>340</v>
      </c>
      <c r="D269" t="s">
        <v>77</v>
      </c>
      <c r="E269" t="s">
        <v>81</v>
      </c>
      <c r="F269">
        <v>24.5</v>
      </c>
      <c r="G269">
        <v>148.80000000000001</v>
      </c>
      <c r="H269">
        <v>74.930000000000007</v>
      </c>
      <c r="I269">
        <f t="shared" si="42"/>
        <v>1.9858534632323501</v>
      </c>
      <c r="J269">
        <v>22.5</v>
      </c>
      <c r="K269">
        <v>69.099999999999994</v>
      </c>
      <c r="L269">
        <v>69.97</v>
      </c>
      <c r="M269" s="4">
        <f t="shared" si="43"/>
        <v>1</v>
      </c>
      <c r="N269" s="4">
        <f t="shared" si="41"/>
        <v>0</v>
      </c>
      <c r="O269" s="4">
        <f t="shared" si="44"/>
        <v>0</v>
      </c>
      <c r="AB269" t="s">
        <v>328</v>
      </c>
      <c r="AC269" s="1" t="s">
        <v>340</v>
      </c>
      <c r="AD269" t="s">
        <v>77</v>
      </c>
      <c r="AE269" t="s">
        <v>79</v>
      </c>
      <c r="AF269">
        <v>24</v>
      </c>
      <c r="AG269">
        <v>145.81</v>
      </c>
      <c r="AH269">
        <v>73.7</v>
      </c>
      <c r="AI269">
        <f t="shared" si="45"/>
        <v>1.97842605156038</v>
      </c>
      <c r="AJ269">
        <v>22</v>
      </c>
      <c r="AK269">
        <v>55.91</v>
      </c>
      <c r="AL269">
        <v>68.72</v>
      </c>
      <c r="AM269" s="4">
        <f t="shared" si="46"/>
        <v>1</v>
      </c>
      <c r="AN269" s="4">
        <f t="shared" si="47"/>
        <v>0</v>
      </c>
      <c r="AO269" s="4">
        <f t="shared" si="48"/>
        <v>0</v>
      </c>
    </row>
    <row r="270" spans="2:41" x14ac:dyDescent="0.25">
      <c r="B270" t="s">
        <v>329</v>
      </c>
      <c r="C270" s="1" t="s">
        <v>340</v>
      </c>
      <c r="D270" t="s">
        <v>77</v>
      </c>
      <c r="E270" t="s">
        <v>81</v>
      </c>
      <c r="F270">
        <v>23.5</v>
      </c>
      <c r="G270">
        <v>88.65</v>
      </c>
      <c r="H270">
        <v>72.459999999999994</v>
      </c>
      <c r="I270">
        <f t="shared" si="42"/>
        <v>1.2234336185481647</v>
      </c>
      <c r="J270">
        <v>23</v>
      </c>
      <c r="K270">
        <v>65.67</v>
      </c>
      <c r="L270">
        <v>71.22</v>
      </c>
      <c r="M270" s="4">
        <f t="shared" si="43"/>
        <v>0</v>
      </c>
      <c r="N270" s="4">
        <f t="shared" si="41"/>
        <v>1</v>
      </c>
      <c r="O270" s="4">
        <f t="shared" si="44"/>
        <v>0</v>
      </c>
      <c r="AB270" t="s">
        <v>329</v>
      </c>
      <c r="AC270" s="1" t="s">
        <v>340</v>
      </c>
      <c r="AD270" t="s">
        <v>77</v>
      </c>
      <c r="AE270" t="s">
        <v>79</v>
      </c>
      <c r="AF270">
        <v>24</v>
      </c>
      <c r="AG270">
        <v>144.91999999999999</v>
      </c>
      <c r="AH270">
        <v>73.7</v>
      </c>
      <c r="AI270">
        <f t="shared" si="45"/>
        <v>1.9663500678426049</v>
      </c>
      <c r="AJ270">
        <v>22</v>
      </c>
      <c r="AK270">
        <v>67.39</v>
      </c>
      <c r="AL270">
        <v>68.72</v>
      </c>
      <c r="AM270" s="4">
        <f t="shared" si="46"/>
        <v>1</v>
      </c>
      <c r="AN270" s="4">
        <f t="shared" si="47"/>
        <v>0</v>
      </c>
      <c r="AO270" s="4">
        <f t="shared" si="48"/>
        <v>0</v>
      </c>
    </row>
    <row r="271" spans="2:41" x14ac:dyDescent="0.25">
      <c r="B271" t="s">
        <v>330</v>
      </c>
      <c r="C271" s="1" t="s">
        <v>340</v>
      </c>
      <c r="D271" t="s">
        <v>77</v>
      </c>
      <c r="E271" t="s">
        <v>81</v>
      </c>
      <c r="F271">
        <v>23</v>
      </c>
      <c r="G271">
        <v>96.25</v>
      </c>
      <c r="H271">
        <v>71.22</v>
      </c>
      <c r="I271">
        <f t="shared" si="42"/>
        <v>1.3514462229710755</v>
      </c>
      <c r="J271">
        <v>22</v>
      </c>
      <c r="K271">
        <v>58.44</v>
      </c>
      <c r="L271">
        <v>68.72</v>
      </c>
      <c r="M271" s="4">
        <f t="shared" si="43"/>
        <v>0</v>
      </c>
      <c r="N271" s="4">
        <f t="shared" si="41"/>
        <v>1</v>
      </c>
      <c r="O271" s="4">
        <f t="shared" si="44"/>
        <v>0</v>
      </c>
      <c r="AB271" t="s">
        <v>330</v>
      </c>
      <c r="AC271" s="1" t="s">
        <v>340</v>
      </c>
      <c r="AD271" t="s">
        <v>77</v>
      </c>
      <c r="AE271" t="s">
        <v>79</v>
      </c>
      <c r="AF271">
        <v>24</v>
      </c>
      <c r="AG271">
        <v>169.23</v>
      </c>
      <c r="AH271">
        <v>73.7</v>
      </c>
      <c r="AI271">
        <f t="shared" si="45"/>
        <v>2.2962008141112618</v>
      </c>
      <c r="AJ271">
        <v>22</v>
      </c>
      <c r="AK271">
        <v>61.55</v>
      </c>
      <c r="AL271">
        <v>68.72</v>
      </c>
      <c r="AM271" s="4">
        <f t="shared" si="46"/>
        <v>1</v>
      </c>
      <c r="AN271" s="4">
        <f t="shared" si="47"/>
        <v>0</v>
      </c>
      <c r="AO271" s="4">
        <f t="shared" si="48"/>
        <v>0</v>
      </c>
    </row>
    <row r="272" spans="2:41" x14ac:dyDescent="0.25">
      <c r="B272" t="s">
        <v>331</v>
      </c>
      <c r="C272" s="1" t="s">
        <v>340</v>
      </c>
      <c r="D272" t="s">
        <v>77</v>
      </c>
      <c r="E272" t="s">
        <v>81</v>
      </c>
      <c r="F272">
        <v>23.5</v>
      </c>
      <c r="G272">
        <v>111.74</v>
      </c>
      <c r="H272">
        <v>72.459999999999994</v>
      </c>
      <c r="I272">
        <f t="shared" si="42"/>
        <v>1.5420921887938173</v>
      </c>
      <c r="J272">
        <v>22.5</v>
      </c>
      <c r="K272">
        <v>54.41</v>
      </c>
      <c r="L272">
        <v>69.97</v>
      </c>
      <c r="M272" s="4">
        <f t="shared" si="43"/>
        <v>1</v>
      </c>
      <c r="N272" s="4">
        <f t="shared" si="41"/>
        <v>0</v>
      </c>
      <c r="O272" s="4">
        <f t="shared" si="44"/>
        <v>0</v>
      </c>
      <c r="AB272" t="s">
        <v>331</v>
      </c>
      <c r="AC272" s="1" t="s">
        <v>340</v>
      </c>
      <c r="AD272" t="s">
        <v>77</v>
      </c>
      <c r="AE272" t="s">
        <v>79</v>
      </c>
      <c r="AF272">
        <v>24</v>
      </c>
      <c r="AG272">
        <v>169.39</v>
      </c>
      <c r="AH272">
        <v>73.7</v>
      </c>
      <c r="AI272">
        <f t="shared" si="45"/>
        <v>2.2983717774762549</v>
      </c>
      <c r="AJ272">
        <v>22</v>
      </c>
      <c r="AK272">
        <v>46.79</v>
      </c>
      <c r="AL272">
        <v>68.72</v>
      </c>
      <c r="AM272" s="4">
        <f t="shared" si="46"/>
        <v>1</v>
      </c>
      <c r="AN272" s="4">
        <f t="shared" si="47"/>
        <v>0</v>
      </c>
      <c r="AO272" s="4">
        <f t="shared" si="48"/>
        <v>0</v>
      </c>
    </row>
    <row r="273" spans="2:41" x14ac:dyDescent="0.25">
      <c r="B273" t="s">
        <v>332</v>
      </c>
      <c r="C273" s="1" t="s">
        <v>340</v>
      </c>
      <c r="D273" t="s">
        <v>77</v>
      </c>
      <c r="E273" t="s">
        <v>81</v>
      </c>
      <c r="F273">
        <v>24</v>
      </c>
      <c r="G273">
        <v>182.3</v>
      </c>
      <c r="H273">
        <v>73.7</v>
      </c>
      <c r="I273">
        <f t="shared" si="42"/>
        <v>2.4735413839891454</v>
      </c>
      <c r="J273">
        <v>22</v>
      </c>
      <c r="K273">
        <v>63.96</v>
      </c>
      <c r="L273">
        <v>68.72</v>
      </c>
      <c r="M273" s="4">
        <f t="shared" si="43"/>
        <v>1</v>
      </c>
      <c r="N273" s="4">
        <f t="shared" si="41"/>
        <v>0</v>
      </c>
      <c r="O273" s="4">
        <f t="shared" si="44"/>
        <v>0</v>
      </c>
      <c r="AB273" t="s">
        <v>332</v>
      </c>
      <c r="AC273" s="1" t="s">
        <v>340</v>
      </c>
      <c r="AD273" t="s">
        <v>77</v>
      </c>
      <c r="AE273" t="s">
        <v>79</v>
      </c>
      <c r="AF273">
        <v>24</v>
      </c>
      <c r="AG273">
        <v>161.41</v>
      </c>
      <c r="AH273">
        <v>73.7</v>
      </c>
      <c r="AI273">
        <f t="shared" si="45"/>
        <v>2.1900949796472182</v>
      </c>
      <c r="AJ273">
        <v>22.5</v>
      </c>
      <c r="AK273">
        <v>69.599999999999994</v>
      </c>
      <c r="AL273">
        <v>69.97</v>
      </c>
      <c r="AM273" s="4">
        <f t="shared" si="46"/>
        <v>1</v>
      </c>
      <c r="AN273" s="4">
        <f t="shared" si="47"/>
        <v>0</v>
      </c>
      <c r="AO273" s="4">
        <f t="shared" si="48"/>
        <v>0</v>
      </c>
    </row>
    <row r="274" spans="2:41" x14ac:dyDescent="0.25">
      <c r="B274" t="s">
        <v>333</v>
      </c>
      <c r="C274" s="1" t="s">
        <v>340</v>
      </c>
      <c r="D274" t="s">
        <v>77</v>
      </c>
      <c r="E274" s="15" t="s">
        <v>81</v>
      </c>
      <c r="F274" s="15">
        <v>16.5</v>
      </c>
      <c r="G274" s="15">
        <v>33.369999999999997</v>
      </c>
      <c r="H274" s="15">
        <v>54.79</v>
      </c>
      <c r="I274" s="15">
        <f t="shared" si="42"/>
        <v>0.60905274685161526</v>
      </c>
      <c r="J274" s="15">
        <v>16</v>
      </c>
      <c r="K274" s="15">
        <v>19.05</v>
      </c>
      <c r="L274" s="15">
        <v>53.5</v>
      </c>
      <c r="M274" s="15">
        <f t="shared" si="43"/>
        <v>0</v>
      </c>
      <c r="N274" s="15">
        <f t="shared" si="41"/>
        <v>0</v>
      </c>
      <c r="O274" s="15">
        <f t="shared" si="44"/>
        <v>1</v>
      </c>
      <c r="AB274" t="s">
        <v>333</v>
      </c>
      <c r="AC274" s="1" t="s">
        <v>340</v>
      </c>
      <c r="AD274" t="s">
        <v>77</v>
      </c>
      <c r="AE274" t="s">
        <v>79</v>
      </c>
      <c r="AF274">
        <v>24</v>
      </c>
      <c r="AG274">
        <v>187.14</v>
      </c>
      <c r="AH274">
        <v>73.7</v>
      </c>
      <c r="AI274">
        <f t="shared" si="45"/>
        <v>2.5392130257801897</v>
      </c>
      <c r="AJ274">
        <v>21.5</v>
      </c>
      <c r="AK274">
        <v>59.13</v>
      </c>
      <c r="AL274">
        <v>67.47</v>
      </c>
      <c r="AM274" s="4">
        <f t="shared" si="46"/>
        <v>1</v>
      </c>
      <c r="AN274" s="4">
        <f t="shared" si="47"/>
        <v>0</v>
      </c>
      <c r="AO274" s="4">
        <f t="shared" si="48"/>
        <v>0</v>
      </c>
    </row>
    <row r="275" spans="2:41" x14ac:dyDescent="0.25">
      <c r="B275" t="s">
        <v>334</v>
      </c>
      <c r="C275" s="1" t="s">
        <v>340</v>
      </c>
      <c r="D275" t="s">
        <v>77</v>
      </c>
      <c r="E275" t="s">
        <v>81</v>
      </c>
      <c r="F275">
        <v>24.5</v>
      </c>
      <c r="G275">
        <v>160.47999999999999</v>
      </c>
      <c r="H275">
        <v>74.930000000000007</v>
      </c>
      <c r="I275">
        <f t="shared" si="42"/>
        <v>2.1417322834645667</v>
      </c>
      <c r="J275">
        <v>23</v>
      </c>
      <c r="K275">
        <v>56.89</v>
      </c>
      <c r="L275">
        <v>71.22</v>
      </c>
      <c r="M275" s="4">
        <f t="shared" si="43"/>
        <v>1</v>
      </c>
      <c r="N275" s="4">
        <f t="shared" si="41"/>
        <v>0</v>
      </c>
      <c r="O275" s="4">
        <f t="shared" si="44"/>
        <v>0</v>
      </c>
      <c r="AB275" t="s">
        <v>334</v>
      </c>
      <c r="AC275" s="1" t="s">
        <v>340</v>
      </c>
      <c r="AD275" t="s">
        <v>77</v>
      </c>
      <c r="AE275" t="s">
        <v>79</v>
      </c>
      <c r="AF275">
        <v>24</v>
      </c>
      <c r="AG275">
        <v>166.96</v>
      </c>
      <c r="AH275">
        <v>73.7</v>
      </c>
      <c r="AI275">
        <f t="shared" si="45"/>
        <v>2.2654002713704204</v>
      </c>
      <c r="AJ275">
        <v>22</v>
      </c>
      <c r="AK275">
        <v>53.56</v>
      </c>
      <c r="AL275">
        <v>68.72</v>
      </c>
      <c r="AM275" s="4">
        <f t="shared" si="46"/>
        <v>1</v>
      </c>
      <c r="AN275" s="4">
        <f t="shared" si="47"/>
        <v>0</v>
      </c>
      <c r="AO275" s="4">
        <f t="shared" si="48"/>
        <v>0</v>
      </c>
    </row>
    <row r="276" spans="2:41" x14ac:dyDescent="0.25">
      <c r="B276" t="s">
        <v>336</v>
      </c>
      <c r="C276" s="1" t="s">
        <v>340</v>
      </c>
      <c r="D276" t="s">
        <v>77</v>
      </c>
      <c r="E276" t="s">
        <v>81</v>
      </c>
      <c r="F276">
        <v>24.5</v>
      </c>
      <c r="G276">
        <v>118.66</v>
      </c>
      <c r="H276">
        <v>74.930000000000007</v>
      </c>
      <c r="I276">
        <f t="shared" si="42"/>
        <v>1.5836113706125716</v>
      </c>
      <c r="J276">
        <v>23</v>
      </c>
      <c r="K276">
        <v>54.48</v>
      </c>
      <c r="L276">
        <v>71.22</v>
      </c>
      <c r="M276" s="4">
        <f t="shared" si="43"/>
        <v>1</v>
      </c>
      <c r="N276" s="4">
        <f t="shared" si="41"/>
        <v>0</v>
      </c>
      <c r="O276" s="4">
        <f t="shared" si="44"/>
        <v>0</v>
      </c>
      <c r="AB276" t="s">
        <v>336</v>
      </c>
      <c r="AC276" s="1" t="s">
        <v>340</v>
      </c>
      <c r="AD276" t="s">
        <v>77</v>
      </c>
      <c r="AE276" t="s">
        <v>79</v>
      </c>
      <c r="AF276">
        <v>24</v>
      </c>
      <c r="AG276">
        <v>177.28</v>
      </c>
      <c r="AH276">
        <v>73.7</v>
      </c>
      <c r="AI276">
        <f t="shared" si="45"/>
        <v>2.4054274084124829</v>
      </c>
      <c r="AJ276">
        <v>22</v>
      </c>
      <c r="AK276">
        <v>61.81</v>
      </c>
      <c r="AL276">
        <v>68.72</v>
      </c>
      <c r="AM276" s="4">
        <f t="shared" si="46"/>
        <v>1</v>
      </c>
      <c r="AN276" s="4">
        <f t="shared" si="47"/>
        <v>0</v>
      </c>
      <c r="AO276" s="4">
        <f t="shared" si="48"/>
        <v>0</v>
      </c>
    </row>
    <row r="277" spans="2:41" x14ac:dyDescent="0.25">
      <c r="B277" t="s">
        <v>337</v>
      </c>
      <c r="C277" s="1" t="s">
        <v>340</v>
      </c>
      <c r="D277" t="s">
        <v>77</v>
      </c>
      <c r="E277" t="s">
        <v>81</v>
      </c>
      <c r="F277">
        <v>24</v>
      </c>
      <c r="G277">
        <v>112.18</v>
      </c>
      <c r="H277">
        <v>73.7</v>
      </c>
      <c r="I277">
        <f t="shared" si="42"/>
        <v>1.5221166892808684</v>
      </c>
      <c r="J277">
        <v>21.5</v>
      </c>
      <c r="K277">
        <v>44.74</v>
      </c>
      <c r="L277">
        <v>67.47</v>
      </c>
      <c r="M277" s="4">
        <f t="shared" si="43"/>
        <v>1</v>
      </c>
      <c r="N277" s="4">
        <f t="shared" si="41"/>
        <v>0</v>
      </c>
      <c r="O277" s="4">
        <f t="shared" si="44"/>
        <v>0</v>
      </c>
      <c r="AB277" t="s">
        <v>337</v>
      </c>
      <c r="AC277" s="1" t="s">
        <v>340</v>
      </c>
      <c r="AD277" t="s">
        <v>77</v>
      </c>
      <c r="AE277" t="s">
        <v>79</v>
      </c>
      <c r="AF277">
        <v>24</v>
      </c>
      <c r="AG277">
        <v>157.62</v>
      </c>
      <c r="AH277">
        <v>73.7</v>
      </c>
      <c r="AI277">
        <f t="shared" si="45"/>
        <v>2.1386702849389416</v>
      </c>
      <c r="AJ277">
        <v>22</v>
      </c>
      <c r="AK277">
        <v>68.680000000000007</v>
      </c>
      <c r="AL277">
        <v>68.72</v>
      </c>
      <c r="AM277" s="4">
        <f t="shared" si="46"/>
        <v>1</v>
      </c>
      <c r="AN277" s="4">
        <f t="shared" si="47"/>
        <v>0</v>
      </c>
      <c r="AO277" s="4">
        <f t="shared" si="48"/>
        <v>0</v>
      </c>
    </row>
    <row r="278" spans="2:41" x14ac:dyDescent="0.25">
      <c r="B278" t="s">
        <v>338</v>
      </c>
      <c r="C278" s="1" t="s">
        <v>340</v>
      </c>
      <c r="D278" t="s">
        <v>77</v>
      </c>
      <c r="E278" t="s">
        <v>81</v>
      </c>
      <c r="F278">
        <v>24.5</v>
      </c>
      <c r="G278">
        <v>153.31</v>
      </c>
      <c r="H278">
        <v>74.930000000000007</v>
      </c>
      <c r="I278">
        <f t="shared" si="42"/>
        <v>2.046042973441879</v>
      </c>
      <c r="J278">
        <v>23</v>
      </c>
      <c r="K278">
        <v>69.650000000000006</v>
      </c>
      <c r="L278">
        <v>71.22</v>
      </c>
      <c r="M278" s="4">
        <f t="shared" si="43"/>
        <v>1</v>
      </c>
      <c r="N278" s="4">
        <f t="shared" si="41"/>
        <v>0</v>
      </c>
      <c r="O278" s="4">
        <f t="shared" si="44"/>
        <v>0</v>
      </c>
      <c r="AB278" t="s">
        <v>338</v>
      </c>
      <c r="AC278" s="1" t="s">
        <v>340</v>
      </c>
      <c r="AD278" t="s">
        <v>77</v>
      </c>
      <c r="AE278" t="s">
        <v>79</v>
      </c>
      <c r="AF278">
        <v>24</v>
      </c>
      <c r="AG278">
        <v>151.5</v>
      </c>
      <c r="AH278">
        <v>73.7</v>
      </c>
      <c r="AI278">
        <f t="shared" si="45"/>
        <v>2.055630936227951</v>
      </c>
      <c r="AJ278">
        <v>22.5</v>
      </c>
      <c r="AK278">
        <v>69.209999999999994</v>
      </c>
      <c r="AL278">
        <v>69.97</v>
      </c>
      <c r="AM278" s="4">
        <f t="shared" si="46"/>
        <v>1</v>
      </c>
      <c r="AN278" s="4">
        <f t="shared" si="47"/>
        <v>0</v>
      </c>
      <c r="AO278" s="4">
        <f t="shared" si="48"/>
        <v>0</v>
      </c>
    </row>
    <row r="279" spans="2:41" x14ac:dyDescent="0.25">
      <c r="B279" t="s">
        <v>339</v>
      </c>
      <c r="C279" s="1" t="s">
        <v>340</v>
      </c>
      <c r="D279" t="s">
        <v>77</v>
      </c>
      <c r="E279" t="s">
        <v>81</v>
      </c>
      <c r="F279">
        <v>23.5</v>
      </c>
      <c r="G279">
        <v>137.85</v>
      </c>
      <c r="H279">
        <v>72.459999999999994</v>
      </c>
      <c r="I279">
        <f t="shared" si="42"/>
        <v>1.9024289263041678</v>
      </c>
      <c r="J279">
        <v>22</v>
      </c>
      <c r="K279">
        <v>66.28</v>
      </c>
      <c r="L279">
        <v>68.72</v>
      </c>
      <c r="M279" s="4">
        <f t="shared" si="43"/>
        <v>1</v>
      </c>
      <c r="N279" s="4">
        <f t="shared" si="41"/>
        <v>0</v>
      </c>
      <c r="O279" s="4">
        <f t="shared" si="44"/>
        <v>0</v>
      </c>
      <c r="AB279" t="s">
        <v>339</v>
      </c>
      <c r="AC279" s="1" t="s">
        <v>340</v>
      </c>
      <c r="AD279" t="s">
        <v>77</v>
      </c>
      <c r="AE279" t="s">
        <v>79</v>
      </c>
      <c r="AF279">
        <v>24</v>
      </c>
      <c r="AG279">
        <v>191.21</v>
      </c>
      <c r="AH279">
        <v>73.7</v>
      </c>
      <c r="AI279">
        <f t="shared" si="45"/>
        <v>2.5944369063772048</v>
      </c>
      <c r="AJ279">
        <v>21.5</v>
      </c>
      <c r="AK279">
        <v>52.66</v>
      </c>
      <c r="AL279">
        <v>67.47</v>
      </c>
      <c r="AM279" s="4">
        <f t="shared" si="46"/>
        <v>1</v>
      </c>
      <c r="AN279" s="4">
        <f t="shared" si="47"/>
        <v>0</v>
      </c>
      <c r="AO279" s="4">
        <f t="shared" si="48"/>
        <v>0</v>
      </c>
    </row>
    <row r="280" spans="2:41" x14ac:dyDescent="0.25">
      <c r="B280" t="s">
        <v>227</v>
      </c>
      <c r="C280" s="1" t="s">
        <v>275</v>
      </c>
      <c r="D280" t="s">
        <v>77</v>
      </c>
      <c r="E280" t="s">
        <v>80</v>
      </c>
      <c r="F280">
        <v>24</v>
      </c>
      <c r="G280">
        <v>136.13</v>
      </c>
      <c r="H280">
        <v>73.7</v>
      </c>
      <c r="I280">
        <f t="shared" si="42"/>
        <v>1.8470827679782902</v>
      </c>
      <c r="J280">
        <v>22</v>
      </c>
      <c r="K280">
        <v>64.23</v>
      </c>
      <c r="L280">
        <v>68.72</v>
      </c>
      <c r="M280" s="4">
        <f t="shared" si="43"/>
        <v>1</v>
      </c>
      <c r="N280" s="4">
        <f t="shared" si="41"/>
        <v>0</v>
      </c>
      <c r="O280" s="4">
        <f t="shared" si="44"/>
        <v>0</v>
      </c>
      <c r="AB280" t="s">
        <v>227</v>
      </c>
      <c r="AC280" s="1" t="s">
        <v>275</v>
      </c>
      <c r="AD280" t="s">
        <v>77</v>
      </c>
      <c r="AE280" t="s">
        <v>78</v>
      </c>
      <c r="AF280">
        <v>24</v>
      </c>
      <c r="AG280">
        <v>91.29</v>
      </c>
      <c r="AH280">
        <v>73.7</v>
      </c>
      <c r="AI280">
        <f t="shared" si="45"/>
        <v>1.2386702849389417</v>
      </c>
      <c r="AJ280">
        <v>23</v>
      </c>
      <c r="AK280">
        <v>66.37</v>
      </c>
      <c r="AL280">
        <v>71.22</v>
      </c>
      <c r="AM280" s="4">
        <f t="shared" si="46"/>
        <v>0</v>
      </c>
      <c r="AN280" s="4">
        <f t="shared" si="47"/>
        <v>1</v>
      </c>
      <c r="AO280" s="4">
        <f t="shared" si="48"/>
        <v>0</v>
      </c>
    </row>
    <row r="281" spans="2:41" x14ac:dyDescent="0.25">
      <c r="B281" t="s">
        <v>229</v>
      </c>
      <c r="C281" s="1" t="s">
        <v>275</v>
      </c>
      <c r="D281" t="s">
        <v>77</v>
      </c>
      <c r="E281" t="s">
        <v>80</v>
      </c>
      <c r="F281">
        <v>24</v>
      </c>
      <c r="G281">
        <v>125.26</v>
      </c>
      <c r="H281">
        <v>73.7</v>
      </c>
      <c r="I281">
        <f t="shared" si="42"/>
        <v>1.6995929443690638</v>
      </c>
      <c r="J281">
        <v>22</v>
      </c>
      <c r="K281">
        <v>48.33</v>
      </c>
      <c r="L281">
        <v>68.72</v>
      </c>
      <c r="M281" s="4">
        <f t="shared" si="43"/>
        <v>1</v>
      </c>
      <c r="N281" s="4">
        <f t="shared" si="41"/>
        <v>0</v>
      </c>
      <c r="O281" s="4">
        <f t="shared" si="44"/>
        <v>0</v>
      </c>
      <c r="AB281" t="s">
        <v>229</v>
      </c>
      <c r="AC281" s="1" t="s">
        <v>275</v>
      </c>
      <c r="AD281" t="s">
        <v>77</v>
      </c>
      <c r="AE281" t="s">
        <v>78</v>
      </c>
      <c r="AF281">
        <v>24</v>
      </c>
      <c r="AG281">
        <v>129.72</v>
      </c>
      <c r="AH281">
        <v>73.7</v>
      </c>
      <c r="AI281">
        <f t="shared" si="45"/>
        <v>1.7601085481682497</v>
      </c>
      <c r="AJ281">
        <v>22.5</v>
      </c>
      <c r="AK281">
        <v>61.67</v>
      </c>
      <c r="AL281">
        <v>69.97</v>
      </c>
      <c r="AM281" s="4">
        <f t="shared" si="46"/>
        <v>1</v>
      </c>
      <c r="AN281" s="4">
        <f t="shared" si="47"/>
        <v>0</v>
      </c>
      <c r="AO281" s="4">
        <f t="shared" si="48"/>
        <v>0</v>
      </c>
    </row>
    <row r="282" spans="2:41" x14ac:dyDescent="0.25">
      <c r="B282" t="s">
        <v>230</v>
      </c>
      <c r="C282" s="1" t="s">
        <v>275</v>
      </c>
      <c r="D282" t="s">
        <v>77</v>
      </c>
      <c r="E282" t="s">
        <v>80</v>
      </c>
      <c r="F282">
        <v>23.5</v>
      </c>
      <c r="G282">
        <v>94.91</v>
      </c>
      <c r="H282">
        <v>72.459999999999994</v>
      </c>
      <c r="I282">
        <f t="shared" si="42"/>
        <v>1.3098261109577698</v>
      </c>
      <c r="J282">
        <v>22.5</v>
      </c>
      <c r="K282">
        <v>46.27</v>
      </c>
      <c r="L282">
        <v>69.97</v>
      </c>
      <c r="M282" s="4">
        <f t="shared" si="43"/>
        <v>0</v>
      </c>
      <c r="N282" s="4">
        <f t="shared" si="41"/>
        <v>1</v>
      </c>
      <c r="O282" s="4">
        <f t="shared" si="44"/>
        <v>0</v>
      </c>
      <c r="AB282" t="s">
        <v>230</v>
      </c>
      <c r="AC282" s="1" t="s">
        <v>275</v>
      </c>
      <c r="AD282" t="s">
        <v>77</v>
      </c>
      <c r="AE282" t="s">
        <v>78</v>
      </c>
      <c r="AF282" s="15">
        <v>25.5</v>
      </c>
      <c r="AG282" s="15">
        <v>65.34</v>
      </c>
      <c r="AH282" s="15">
        <v>77.400000000000006</v>
      </c>
      <c r="AI282" s="15">
        <f t="shared" si="45"/>
        <v>0.84418604651162787</v>
      </c>
      <c r="AJ282" s="15">
        <v>25</v>
      </c>
      <c r="AK282" s="15">
        <v>61.47</v>
      </c>
      <c r="AL282" s="15">
        <v>76.17</v>
      </c>
      <c r="AM282" s="15">
        <f t="shared" si="46"/>
        <v>0</v>
      </c>
      <c r="AN282" s="15">
        <f t="shared" si="47"/>
        <v>0</v>
      </c>
      <c r="AO282" s="15">
        <f t="shared" si="48"/>
        <v>1</v>
      </c>
    </row>
    <row r="283" spans="2:41" x14ac:dyDescent="0.25">
      <c r="B283" t="s">
        <v>231</v>
      </c>
      <c r="C283" s="1" t="s">
        <v>275</v>
      </c>
      <c r="D283" t="s">
        <v>77</v>
      </c>
      <c r="E283" t="s">
        <v>80</v>
      </c>
      <c r="F283">
        <v>23.5</v>
      </c>
      <c r="G283">
        <v>92.82</v>
      </c>
      <c r="H283">
        <v>72.459999999999994</v>
      </c>
      <c r="I283">
        <f t="shared" si="42"/>
        <v>1.2809826110957769</v>
      </c>
      <c r="J283">
        <v>23</v>
      </c>
      <c r="K283">
        <v>69.37</v>
      </c>
      <c r="L283">
        <v>71.22</v>
      </c>
      <c r="M283" s="4">
        <f t="shared" si="43"/>
        <v>0</v>
      </c>
      <c r="N283" s="4">
        <f t="shared" si="41"/>
        <v>1</v>
      </c>
      <c r="O283" s="4">
        <f t="shared" si="44"/>
        <v>0</v>
      </c>
      <c r="AB283" t="s">
        <v>231</v>
      </c>
      <c r="AC283" s="1" t="s">
        <v>275</v>
      </c>
      <c r="AD283" t="s">
        <v>77</v>
      </c>
      <c r="AE283" t="s">
        <v>78</v>
      </c>
      <c r="AF283">
        <v>24</v>
      </c>
      <c r="AG283">
        <v>104.16</v>
      </c>
      <c r="AH283">
        <v>73.7</v>
      </c>
      <c r="AI283">
        <f t="shared" si="45"/>
        <v>1.4132971506105834</v>
      </c>
      <c r="AJ283">
        <v>22.5</v>
      </c>
      <c r="AK283">
        <v>67.3</v>
      </c>
      <c r="AL283">
        <v>69.97</v>
      </c>
      <c r="AM283" s="4">
        <f t="shared" si="46"/>
        <v>0</v>
      </c>
      <c r="AN283" s="4">
        <f t="shared" si="47"/>
        <v>1</v>
      </c>
      <c r="AO283" s="4">
        <f t="shared" si="48"/>
        <v>0</v>
      </c>
    </row>
    <row r="284" spans="2:41" x14ac:dyDescent="0.25">
      <c r="B284" t="s">
        <v>232</v>
      </c>
      <c r="C284" s="1" t="s">
        <v>275</v>
      </c>
      <c r="D284" t="s">
        <v>77</v>
      </c>
      <c r="E284" t="s">
        <v>80</v>
      </c>
      <c r="F284">
        <v>24.5</v>
      </c>
      <c r="G284">
        <v>126.21</v>
      </c>
      <c r="H284">
        <v>74.930000000000007</v>
      </c>
      <c r="I284">
        <f t="shared" si="42"/>
        <v>1.6843720806085678</v>
      </c>
      <c r="J284">
        <v>22</v>
      </c>
      <c r="K284">
        <v>49.54</v>
      </c>
      <c r="L284">
        <v>68.72</v>
      </c>
      <c r="M284" s="4">
        <f t="shared" si="43"/>
        <v>1</v>
      </c>
      <c r="N284" s="4">
        <f t="shared" si="41"/>
        <v>0</v>
      </c>
      <c r="O284" s="4">
        <f t="shared" si="44"/>
        <v>0</v>
      </c>
      <c r="AB284" t="s">
        <v>232</v>
      </c>
      <c r="AC284" s="1" t="s">
        <v>275</v>
      </c>
      <c r="AD284" t="s">
        <v>77</v>
      </c>
      <c r="AE284" t="s">
        <v>78</v>
      </c>
      <c r="AF284">
        <v>24</v>
      </c>
      <c r="AG284">
        <v>160.12</v>
      </c>
      <c r="AH284">
        <v>73.7</v>
      </c>
      <c r="AI284">
        <f t="shared" si="45"/>
        <v>2.1725915875169606</v>
      </c>
      <c r="AJ284">
        <v>22.5</v>
      </c>
      <c r="AK284">
        <v>54.86</v>
      </c>
      <c r="AL284">
        <v>69.97</v>
      </c>
      <c r="AM284" s="4">
        <f t="shared" si="46"/>
        <v>1</v>
      </c>
      <c r="AN284" s="4">
        <f t="shared" si="47"/>
        <v>0</v>
      </c>
      <c r="AO284" s="4">
        <f t="shared" si="48"/>
        <v>0</v>
      </c>
    </row>
    <row r="285" spans="2:41" x14ac:dyDescent="0.25">
      <c r="B285" t="s">
        <v>233</v>
      </c>
      <c r="C285" s="1" t="s">
        <v>275</v>
      </c>
      <c r="D285" t="s">
        <v>77</v>
      </c>
      <c r="E285" t="s">
        <v>80</v>
      </c>
      <c r="F285">
        <v>23.5</v>
      </c>
      <c r="G285">
        <v>99.81</v>
      </c>
      <c r="H285">
        <v>72.459999999999994</v>
      </c>
      <c r="I285">
        <f t="shared" si="42"/>
        <v>1.377449627380624</v>
      </c>
      <c r="J285">
        <v>22.5</v>
      </c>
      <c r="K285">
        <v>53.36</v>
      </c>
      <c r="L285">
        <v>69.97</v>
      </c>
      <c r="M285" s="4">
        <f t="shared" si="43"/>
        <v>0</v>
      </c>
      <c r="N285" s="4">
        <f t="shared" si="41"/>
        <v>1</v>
      </c>
      <c r="O285" s="4">
        <f t="shared" si="44"/>
        <v>0</v>
      </c>
      <c r="AB285" t="s">
        <v>233</v>
      </c>
      <c r="AC285" s="1" t="s">
        <v>275</v>
      </c>
      <c r="AD285" t="s">
        <v>77</v>
      </c>
      <c r="AE285" t="s">
        <v>78</v>
      </c>
      <c r="AF285">
        <v>24</v>
      </c>
      <c r="AG285">
        <v>121.02</v>
      </c>
      <c r="AH285">
        <v>73.7</v>
      </c>
      <c r="AI285">
        <f t="shared" si="45"/>
        <v>1.6420624151967433</v>
      </c>
      <c r="AJ285">
        <v>23</v>
      </c>
      <c r="AK285">
        <v>62.63</v>
      </c>
      <c r="AL285">
        <v>71.22</v>
      </c>
      <c r="AM285" s="4">
        <f t="shared" si="46"/>
        <v>1</v>
      </c>
      <c r="AN285" s="4">
        <f t="shared" si="47"/>
        <v>0</v>
      </c>
      <c r="AO285" s="4">
        <f t="shared" si="48"/>
        <v>0</v>
      </c>
    </row>
    <row r="286" spans="2:41" x14ac:dyDescent="0.25">
      <c r="B286" t="s">
        <v>234</v>
      </c>
      <c r="C286" s="1" t="s">
        <v>275</v>
      </c>
      <c r="D286" t="s">
        <v>77</v>
      </c>
      <c r="E286" t="s">
        <v>80</v>
      </c>
      <c r="F286">
        <v>24</v>
      </c>
      <c r="G286">
        <v>167.07</v>
      </c>
      <c r="H286">
        <v>73.7</v>
      </c>
      <c r="I286">
        <f t="shared" si="42"/>
        <v>2.2668928086838531</v>
      </c>
      <c r="J286">
        <v>21.5</v>
      </c>
      <c r="K286">
        <v>54.86</v>
      </c>
      <c r="L286">
        <v>67.47</v>
      </c>
      <c r="M286" s="4">
        <f t="shared" si="43"/>
        <v>1</v>
      </c>
      <c r="N286" s="4">
        <f t="shared" si="41"/>
        <v>0</v>
      </c>
      <c r="O286" s="4">
        <f t="shared" si="44"/>
        <v>0</v>
      </c>
      <c r="AB286" t="s">
        <v>234</v>
      </c>
      <c r="AC286" s="1" t="s">
        <v>275</v>
      </c>
      <c r="AD286" t="s">
        <v>77</v>
      </c>
      <c r="AE286" t="s">
        <v>78</v>
      </c>
      <c r="AF286">
        <v>24</v>
      </c>
      <c r="AG286">
        <v>175.86</v>
      </c>
      <c r="AH286">
        <v>73.7</v>
      </c>
      <c r="AI286">
        <f t="shared" si="45"/>
        <v>2.3861601085481685</v>
      </c>
      <c r="AJ286">
        <v>22</v>
      </c>
      <c r="AK286">
        <v>48.93</v>
      </c>
      <c r="AL286">
        <v>68.72</v>
      </c>
      <c r="AM286" s="4">
        <f t="shared" si="46"/>
        <v>1</v>
      </c>
      <c r="AN286" s="4">
        <f t="shared" si="47"/>
        <v>0</v>
      </c>
      <c r="AO286" s="4">
        <f t="shared" si="48"/>
        <v>0</v>
      </c>
    </row>
    <row r="287" spans="2:41" x14ac:dyDescent="0.25">
      <c r="B287" t="s">
        <v>235</v>
      </c>
      <c r="C287" s="1" t="s">
        <v>275</v>
      </c>
      <c r="D287" t="s">
        <v>77</v>
      </c>
      <c r="E287" t="s">
        <v>80</v>
      </c>
      <c r="F287">
        <v>24</v>
      </c>
      <c r="G287">
        <v>113.64</v>
      </c>
      <c r="H287">
        <v>73.7</v>
      </c>
      <c r="I287">
        <f t="shared" si="42"/>
        <v>1.5419267299864314</v>
      </c>
      <c r="J287">
        <v>22.5</v>
      </c>
      <c r="K287">
        <v>58.79</v>
      </c>
      <c r="L287">
        <v>69.97</v>
      </c>
      <c r="M287" s="4">
        <f t="shared" si="43"/>
        <v>1</v>
      </c>
      <c r="N287" s="4">
        <f t="shared" si="41"/>
        <v>0</v>
      </c>
      <c r="O287" s="4">
        <f t="shared" si="44"/>
        <v>0</v>
      </c>
      <c r="AB287" t="s">
        <v>235</v>
      </c>
      <c r="AC287" s="1" t="s">
        <v>275</v>
      </c>
      <c r="AD287" t="s">
        <v>77</v>
      </c>
      <c r="AE287" t="s">
        <v>78</v>
      </c>
      <c r="AF287">
        <v>24</v>
      </c>
      <c r="AG287">
        <v>123.02</v>
      </c>
      <c r="AH287">
        <v>73.7</v>
      </c>
      <c r="AI287">
        <f t="shared" si="45"/>
        <v>1.6691994572591586</v>
      </c>
      <c r="AJ287">
        <v>22.5</v>
      </c>
      <c r="AK287">
        <v>57.76</v>
      </c>
      <c r="AL287">
        <v>69.97</v>
      </c>
      <c r="AM287" s="4">
        <f t="shared" si="46"/>
        <v>1</v>
      </c>
      <c r="AN287" s="4">
        <f t="shared" si="47"/>
        <v>0</v>
      </c>
      <c r="AO287" s="4">
        <f t="shared" si="48"/>
        <v>0</v>
      </c>
    </row>
    <row r="288" spans="2:41" x14ac:dyDescent="0.25">
      <c r="B288" t="s">
        <v>236</v>
      </c>
      <c r="C288" s="1" t="s">
        <v>275</v>
      </c>
      <c r="D288" t="s">
        <v>77</v>
      </c>
      <c r="E288" t="s">
        <v>80</v>
      </c>
      <c r="F288">
        <v>24</v>
      </c>
      <c r="G288">
        <v>79.44</v>
      </c>
      <c r="H288">
        <v>73.7</v>
      </c>
      <c r="I288">
        <f t="shared" si="42"/>
        <v>1.0778833107191315</v>
      </c>
      <c r="J288">
        <v>23.5</v>
      </c>
      <c r="K288">
        <v>69.34</v>
      </c>
      <c r="L288">
        <v>72.459999999999994</v>
      </c>
      <c r="M288" s="4">
        <f t="shared" si="43"/>
        <v>0</v>
      </c>
      <c r="N288" s="4">
        <f t="shared" si="41"/>
        <v>1</v>
      </c>
      <c r="O288" s="4">
        <f t="shared" si="44"/>
        <v>0</v>
      </c>
      <c r="AB288" t="s">
        <v>236</v>
      </c>
      <c r="AC288" s="1" t="s">
        <v>275</v>
      </c>
      <c r="AD288" t="s">
        <v>77</v>
      </c>
      <c r="AE288" t="s">
        <v>78</v>
      </c>
      <c r="AF288">
        <v>24</v>
      </c>
      <c r="AG288">
        <v>95.62</v>
      </c>
      <c r="AH288">
        <v>73.7</v>
      </c>
      <c r="AI288">
        <f t="shared" si="45"/>
        <v>1.2974219810040706</v>
      </c>
      <c r="AJ288">
        <v>23</v>
      </c>
      <c r="AK288">
        <v>60.98</v>
      </c>
      <c r="AL288">
        <v>71.22</v>
      </c>
      <c r="AM288" s="4">
        <f t="shared" si="46"/>
        <v>0</v>
      </c>
      <c r="AN288" s="4">
        <f t="shared" si="47"/>
        <v>1</v>
      </c>
      <c r="AO288" s="4">
        <f t="shared" si="48"/>
        <v>0</v>
      </c>
    </row>
    <row r="289" spans="2:41" x14ac:dyDescent="0.25">
      <c r="B289" t="s">
        <v>237</v>
      </c>
      <c r="C289" s="1" t="s">
        <v>275</v>
      </c>
      <c r="D289" t="s">
        <v>77</v>
      </c>
      <c r="E289" t="s">
        <v>80</v>
      </c>
      <c r="F289">
        <v>24</v>
      </c>
      <c r="G289">
        <v>160.99</v>
      </c>
      <c r="H289">
        <v>73.7</v>
      </c>
      <c r="I289">
        <f t="shared" si="42"/>
        <v>2.1843962008141111</v>
      </c>
      <c r="J289">
        <v>22</v>
      </c>
      <c r="K289">
        <v>45.78</v>
      </c>
      <c r="L289">
        <v>68.72</v>
      </c>
      <c r="M289" s="4">
        <f t="shared" si="43"/>
        <v>1</v>
      </c>
      <c r="N289" s="4">
        <f t="shared" si="41"/>
        <v>0</v>
      </c>
      <c r="O289" s="4">
        <f t="shared" si="44"/>
        <v>0</v>
      </c>
      <c r="AB289" t="s">
        <v>237</v>
      </c>
      <c r="AC289" s="1" t="s">
        <v>275</v>
      </c>
      <c r="AD289" t="s">
        <v>77</v>
      </c>
      <c r="AE289" t="s">
        <v>78</v>
      </c>
      <c r="AF289">
        <v>24</v>
      </c>
      <c r="AG289">
        <v>100.78</v>
      </c>
      <c r="AH289">
        <v>73.7</v>
      </c>
      <c r="AI289">
        <f t="shared" si="45"/>
        <v>1.3674355495251018</v>
      </c>
      <c r="AJ289">
        <v>23.5</v>
      </c>
      <c r="AK289">
        <v>65.55</v>
      </c>
      <c r="AL289">
        <v>72.459999999999994</v>
      </c>
      <c r="AM289" s="4">
        <f t="shared" si="46"/>
        <v>0</v>
      </c>
      <c r="AN289" s="4">
        <f t="shared" si="47"/>
        <v>1</v>
      </c>
      <c r="AO289" s="4">
        <f t="shared" si="48"/>
        <v>0</v>
      </c>
    </row>
    <row r="290" spans="2:41" x14ac:dyDescent="0.25">
      <c r="B290" t="s">
        <v>238</v>
      </c>
      <c r="C290" s="1" t="s">
        <v>275</v>
      </c>
      <c r="D290" t="s">
        <v>77</v>
      </c>
      <c r="E290" t="s">
        <v>80</v>
      </c>
      <c r="F290">
        <v>23.5</v>
      </c>
      <c r="G290">
        <v>146.52000000000001</v>
      </c>
      <c r="H290">
        <v>72.459999999999994</v>
      </c>
      <c r="I290">
        <f t="shared" si="42"/>
        <v>2.0220811482197076</v>
      </c>
      <c r="J290">
        <v>21.5</v>
      </c>
      <c r="K290">
        <v>48.67</v>
      </c>
      <c r="L290">
        <v>67.47</v>
      </c>
      <c r="M290" s="4">
        <f t="shared" si="43"/>
        <v>1</v>
      </c>
      <c r="N290" s="4">
        <f t="shared" si="41"/>
        <v>0</v>
      </c>
      <c r="O290" s="4">
        <f t="shared" si="44"/>
        <v>0</v>
      </c>
      <c r="AB290" t="s">
        <v>238</v>
      </c>
      <c r="AC290" s="1" t="s">
        <v>275</v>
      </c>
      <c r="AD290" t="s">
        <v>77</v>
      </c>
      <c r="AE290" t="s">
        <v>78</v>
      </c>
      <c r="AF290">
        <v>24</v>
      </c>
      <c r="AG290">
        <v>148.74</v>
      </c>
      <c r="AH290">
        <v>73.7</v>
      </c>
      <c r="AI290">
        <f t="shared" si="45"/>
        <v>2.0181818181818181</v>
      </c>
      <c r="AJ290">
        <v>22.5</v>
      </c>
      <c r="AK290">
        <v>59.23</v>
      </c>
      <c r="AL290">
        <v>69.97</v>
      </c>
      <c r="AM290" s="4">
        <f t="shared" si="46"/>
        <v>1</v>
      </c>
      <c r="AN290" s="4">
        <f t="shared" si="47"/>
        <v>0</v>
      </c>
      <c r="AO290" s="4">
        <f t="shared" si="48"/>
        <v>0</v>
      </c>
    </row>
    <row r="291" spans="2:41" x14ac:dyDescent="0.25">
      <c r="B291" t="s">
        <v>239</v>
      </c>
      <c r="C291" s="1" t="s">
        <v>275</v>
      </c>
      <c r="D291" t="s">
        <v>77</v>
      </c>
      <c r="E291" t="s">
        <v>80</v>
      </c>
      <c r="F291">
        <v>24</v>
      </c>
      <c r="G291">
        <v>185.86</v>
      </c>
      <c r="H291">
        <v>73.7</v>
      </c>
      <c r="I291">
        <f t="shared" si="42"/>
        <v>2.5218453188602443</v>
      </c>
      <c r="J291">
        <v>22</v>
      </c>
      <c r="K291">
        <v>64.13</v>
      </c>
      <c r="L291">
        <v>68.72</v>
      </c>
      <c r="M291" s="4">
        <f t="shared" si="43"/>
        <v>1</v>
      </c>
      <c r="N291" s="4">
        <f t="shared" si="41"/>
        <v>0</v>
      </c>
      <c r="O291" s="4">
        <f t="shared" si="44"/>
        <v>0</v>
      </c>
      <c r="AB291" t="s">
        <v>239</v>
      </c>
      <c r="AC291" s="1" t="s">
        <v>275</v>
      </c>
      <c r="AD291" t="s">
        <v>77</v>
      </c>
      <c r="AE291" t="s">
        <v>78</v>
      </c>
      <c r="AF291">
        <v>24</v>
      </c>
      <c r="AG291">
        <v>116.65</v>
      </c>
      <c r="AH291">
        <v>73.7</v>
      </c>
      <c r="AI291">
        <f t="shared" si="45"/>
        <v>1.5827679782903663</v>
      </c>
      <c r="AJ291">
        <v>22.5</v>
      </c>
      <c r="AK291">
        <v>56.11</v>
      </c>
      <c r="AL291">
        <v>69.97</v>
      </c>
      <c r="AM291" s="4">
        <f t="shared" si="46"/>
        <v>1</v>
      </c>
      <c r="AN291" s="4">
        <f t="shared" si="47"/>
        <v>0</v>
      </c>
      <c r="AO291" s="4">
        <f t="shared" si="48"/>
        <v>0</v>
      </c>
    </row>
    <row r="292" spans="2:41" x14ac:dyDescent="0.25">
      <c r="B292" t="s">
        <v>240</v>
      </c>
      <c r="C292" s="1" t="s">
        <v>275</v>
      </c>
      <c r="D292" t="s">
        <v>77</v>
      </c>
      <c r="E292" t="s">
        <v>80</v>
      </c>
      <c r="F292">
        <v>24.5</v>
      </c>
      <c r="G292">
        <v>97.78</v>
      </c>
      <c r="H292">
        <v>74.930000000000007</v>
      </c>
      <c r="I292">
        <f t="shared" si="42"/>
        <v>1.3049512878686773</v>
      </c>
      <c r="J292">
        <v>22.5</v>
      </c>
      <c r="K292">
        <v>40.31</v>
      </c>
      <c r="L292">
        <v>69.97</v>
      </c>
      <c r="M292" s="4">
        <f t="shared" si="43"/>
        <v>0</v>
      </c>
      <c r="N292" s="4">
        <f t="shared" ref="N292:N355" si="49">IF((AND(I292&gt;1,I292&lt;1.5)),1,0)</f>
        <v>1</v>
      </c>
      <c r="O292" s="4">
        <f t="shared" si="44"/>
        <v>0</v>
      </c>
      <c r="AB292" t="s">
        <v>240</v>
      </c>
      <c r="AC292" s="1" t="s">
        <v>275</v>
      </c>
      <c r="AD292" t="s">
        <v>77</v>
      </c>
      <c r="AE292" t="s">
        <v>78</v>
      </c>
      <c r="AF292">
        <v>24</v>
      </c>
      <c r="AG292">
        <v>122.14</v>
      </c>
      <c r="AH292">
        <v>73.7</v>
      </c>
      <c r="AI292">
        <f t="shared" si="45"/>
        <v>1.657259158751696</v>
      </c>
      <c r="AJ292">
        <v>22</v>
      </c>
      <c r="AK292">
        <v>67.709999999999994</v>
      </c>
      <c r="AL292">
        <v>68.72</v>
      </c>
      <c r="AM292" s="4">
        <f t="shared" si="46"/>
        <v>1</v>
      </c>
      <c r="AN292" s="4">
        <f t="shared" si="47"/>
        <v>0</v>
      </c>
      <c r="AO292" s="4">
        <f t="shared" si="48"/>
        <v>0</v>
      </c>
    </row>
    <row r="293" spans="2:41" x14ac:dyDescent="0.25">
      <c r="B293" t="s">
        <v>241</v>
      </c>
      <c r="C293" s="1" t="s">
        <v>275</v>
      </c>
      <c r="D293" t="s">
        <v>77</v>
      </c>
      <c r="E293" t="s">
        <v>80</v>
      </c>
      <c r="F293">
        <v>24</v>
      </c>
      <c r="G293">
        <v>209.7</v>
      </c>
      <c r="H293">
        <v>73.7</v>
      </c>
      <c r="I293">
        <f t="shared" si="42"/>
        <v>2.845318860244233</v>
      </c>
      <c r="J293">
        <v>22</v>
      </c>
      <c r="K293">
        <v>62.01</v>
      </c>
      <c r="L293">
        <v>68.72</v>
      </c>
      <c r="M293" s="4">
        <f t="shared" si="43"/>
        <v>1</v>
      </c>
      <c r="N293" s="4">
        <f t="shared" si="49"/>
        <v>0</v>
      </c>
      <c r="O293" s="4">
        <f t="shared" si="44"/>
        <v>0</v>
      </c>
      <c r="AB293" t="s">
        <v>241</v>
      </c>
      <c r="AC293" s="1" t="s">
        <v>275</v>
      </c>
      <c r="AD293" t="s">
        <v>77</v>
      </c>
      <c r="AE293" t="s">
        <v>78</v>
      </c>
      <c r="AF293">
        <v>24</v>
      </c>
      <c r="AG293">
        <v>172.65</v>
      </c>
      <c r="AH293">
        <v>73.7</v>
      </c>
      <c r="AI293">
        <f t="shared" si="45"/>
        <v>2.3426051560379917</v>
      </c>
      <c r="AJ293">
        <v>35</v>
      </c>
      <c r="AK293">
        <v>101.74</v>
      </c>
      <c r="AL293">
        <v>100.44</v>
      </c>
      <c r="AM293" s="4">
        <f t="shared" si="46"/>
        <v>1</v>
      </c>
      <c r="AN293" s="4">
        <f t="shared" si="47"/>
        <v>0</v>
      </c>
      <c r="AO293" s="4">
        <f t="shared" si="48"/>
        <v>0</v>
      </c>
    </row>
    <row r="294" spans="2:41" x14ac:dyDescent="0.25">
      <c r="B294" t="s">
        <v>242</v>
      </c>
      <c r="C294" s="1" t="s">
        <v>275</v>
      </c>
      <c r="D294" t="s">
        <v>77</v>
      </c>
      <c r="E294" t="s">
        <v>80</v>
      </c>
      <c r="F294">
        <v>24</v>
      </c>
      <c r="G294">
        <v>122</v>
      </c>
      <c r="H294">
        <v>73.7</v>
      </c>
      <c r="I294">
        <f t="shared" si="42"/>
        <v>1.655359565807327</v>
      </c>
      <c r="J294">
        <v>22</v>
      </c>
      <c r="K294">
        <v>60.4</v>
      </c>
      <c r="L294">
        <v>68.72</v>
      </c>
      <c r="M294" s="4">
        <f t="shared" si="43"/>
        <v>1</v>
      </c>
      <c r="N294" s="4">
        <f t="shared" si="49"/>
        <v>0</v>
      </c>
      <c r="O294" s="4">
        <f t="shared" si="44"/>
        <v>0</v>
      </c>
      <c r="AB294" t="s">
        <v>242</v>
      </c>
      <c r="AC294" s="1" t="s">
        <v>275</v>
      </c>
      <c r="AD294" t="s">
        <v>77</v>
      </c>
      <c r="AE294" t="s">
        <v>78</v>
      </c>
      <c r="AF294">
        <v>24</v>
      </c>
      <c r="AG294">
        <v>144.9</v>
      </c>
      <c r="AH294">
        <v>73.7</v>
      </c>
      <c r="AI294">
        <f t="shared" si="45"/>
        <v>1.966078697421981</v>
      </c>
      <c r="AJ294">
        <v>22.5</v>
      </c>
      <c r="AK294">
        <v>58.22</v>
      </c>
      <c r="AL294">
        <v>69.97</v>
      </c>
      <c r="AM294" s="4">
        <f t="shared" si="46"/>
        <v>1</v>
      </c>
      <c r="AN294" s="4">
        <f t="shared" si="47"/>
        <v>0</v>
      </c>
      <c r="AO294" s="4">
        <f t="shared" si="48"/>
        <v>0</v>
      </c>
    </row>
    <row r="295" spans="2:41" x14ac:dyDescent="0.25">
      <c r="B295" t="s">
        <v>259</v>
      </c>
      <c r="C295" s="1" t="s">
        <v>275</v>
      </c>
      <c r="D295" t="s">
        <v>77</v>
      </c>
      <c r="E295" t="s">
        <v>81</v>
      </c>
      <c r="F295">
        <v>24</v>
      </c>
      <c r="G295">
        <v>110.36</v>
      </c>
      <c r="H295">
        <v>73.7</v>
      </c>
      <c r="I295">
        <f t="shared" si="42"/>
        <v>1.4974219810040705</v>
      </c>
      <c r="J295">
        <v>23</v>
      </c>
      <c r="K295">
        <v>68.67</v>
      </c>
      <c r="L295">
        <v>71.22</v>
      </c>
      <c r="M295" s="4">
        <f t="shared" si="43"/>
        <v>0</v>
      </c>
      <c r="N295" s="4">
        <f t="shared" si="49"/>
        <v>1</v>
      </c>
      <c r="O295" s="4">
        <f t="shared" si="44"/>
        <v>0</v>
      </c>
      <c r="AB295" t="s">
        <v>259</v>
      </c>
      <c r="AC295" s="1" t="s">
        <v>275</v>
      </c>
      <c r="AD295" t="s">
        <v>77</v>
      </c>
      <c r="AE295" t="s">
        <v>79</v>
      </c>
      <c r="AF295">
        <v>24</v>
      </c>
      <c r="AG295">
        <v>155.9</v>
      </c>
      <c r="AH295">
        <v>73.7</v>
      </c>
      <c r="AI295">
        <f t="shared" si="45"/>
        <v>2.1153324287652646</v>
      </c>
      <c r="AJ295">
        <v>22</v>
      </c>
      <c r="AK295">
        <v>59.04</v>
      </c>
      <c r="AL295">
        <v>68.72</v>
      </c>
      <c r="AM295" s="4">
        <f t="shared" si="46"/>
        <v>1</v>
      </c>
      <c r="AN295" s="4">
        <f t="shared" si="47"/>
        <v>0</v>
      </c>
      <c r="AO295" s="4">
        <f t="shared" si="48"/>
        <v>0</v>
      </c>
    </row>
    <row r="296" spans="2:41" x14ac:dyDescent="0.25">
      <c r="B296" t="s">
        <v>260</v>
      </c>
      <c r="C296" s="1" t="s">
        <v>275</v>
      </c>
      <c r="D296" t="s">
        <v>77</v>
      </c>
      <c r="E296" t="s">
        <v>81</v>
      </c>
      <c r="F296">
        <v>24</v>
      </c>
      <c r="G296">
        <v>163.66999999999999</v>
      </c>
      <c r="H296">
        <v>73.7</v>
      </c>
      <c r="I296">
        <f t="shared" si="42"/>
        <v>2.2207598371777473</v>
      </c>
      <c r="J296">
        <v>22.5</v>
      </c>
      <c r="K296">
        <v>68.2</v>
      </c>
      <c r="L296">
        <v>69.97</v>
      </c>
      <c r="M296" s="4">
        <f t="shared" si="43"/>
        <v>1</v>
      </c>
      <c r="N296" s="4">
        <f t="shared" si="49"/>
        <v>0</v>
      </c>
      <c r="O296" s="4">
        <f t="shared" si="44"/>
        <v>0</v>
      </c>
      <c r="AB296" t="s">
        <v>260</v>
      </c>
      <c r="AC296" s="1" t="s">
        <v>275</v>
      </c>
      <c r="AD296" t="s">
        <v>77</v>
      </c>
      <c r="AE296" t="s">
        <v>79</v>
      </c>
      <c r="AF296">
        <v>24</v>
      </c>
      <c r="AG296">
        <v>146.85</v>
      </c>
      <c r="AH296">
        <v>73.7</v>
      </c>
      <c r="AI296">
        <f t="shared" si="45"/>
        <v>1.9925373134328357</v>
      </c>
      <c r="AJ296">
        <v>22</v>
      </c>
      <c r="AK296">
        <v>62.04</v>
      </c>
      <c r="AL296">
        <v>68.72</v>
      </c>
      <c r="AM296" s="4">
        <f t="shared" si="46"/>
        <v>1</v>
      </c>
      <c r="AN296" s="4">
        <f t="shared" si="47"/>
        <v>0</v>
      </c>
      <c r="AO296" s="4">
        <f t="shared" si="48"/>
        <v>0</v>
      </c>
    </row>
    <row r="297" spans="2:41" x14ac:dyDescent="0.25">
      <c r="B297" t="s">
        <v>261</v>
      </c>
      <c r="C297" s="1" t="s">
        <v>275</v>
      </c>
      <c r="D297" t="s">
        <v>77</v>
      </c>
      <c r="E297" t="s">
        <v>81</v>
      </c>
      <c r="F297">
        <v>24</v>
      </c>
      <c r="G297">
        <v>86.2</v>
      </c>
      <c r="H297">
        <v>73.7</v>
      </c>
      <c r="I297">
        <f t="shared" si="42"/>
        <v>1.169606512890095</v>
      </c>
      <c r="J297">
        <v>23</v>
      </c>
      <c r="K297">
        <v>60.93</v>
      </c>
      <c r="L297">
        <v>71.22</v>
      </c>
      <c r="M297" s="4">
        <f t="shared" si="43"/>
        <v>0</v>
      </c>
      <c r="N297" s="4">
        <f t="shared" si="49"/>
        <v>1</v>
      </c>
      <c r="O297" s="4">
        <f t="shared" si="44"/>
        <v>0</v>
      </c>
      <c r="AB297" t="s">
        <v>261</v>
      </c>
      <c r="AC297" s="1" t="s">
        <v>275</v>
      </c>
      <c r="AD297" t="s">
        <v>77</v>
      </c>
      <c r="AE297" t="s">
        <v>79</v>
      </c>
      <c r="AF297">
        <v>24</v>
      </c>
      <c r="AG297">
        <v>114.51</v>
      </c>
      <c r="AH297">
        <v>73.7</v>
      </c>
      <c r="AI297">
        <f t="shared" si="45"/>
        <v>1.5537313432835822</v>
      </c>
      <c r="AJ297">
        <v>23</v>
      </c>
      <c r="AK297">
        <v>66.290000000000006</v>
      </c>
      <c r="AL297">
        <v>71.22</v>
      </c>
      <c r="AM297" s="4">
        <f t="shared" si="46"/>
        <v>1</v>
      </c>
      <c r="AN297" s="4">
        <f t="shared" si="47"/>
        <v>0</v>
      </c>
      <c r="AO297" s="4">
        <f t="shared" si="48"/>
        <v>0</v>
      </c>
    </row>
    <row r="298" spans="2:41" x14ac:dyDescent="0.25">
      <c r="B298" t="s">
        <v>263</v>
      </c>
      <c r="C298" s="1" t="s">
        <v>275</v>
      </c>
      <c r="D298" t="s">
        <v>77</v>
      </c>
      <c r="E298" t="s">
        <v>81</v>
      </c>
      <c r="F298">
        <v>24</v>
      </c>
      <c r="G298">
        <v>115.11</v>
      </c>
      <c r="H298">
        <v>73.7</v>
      </c>
      <c r="I298">
        <f t="shared" si="42"/>
        <v>1.5618724559023065</v>
      </c>
      <c r="J298">
        <v>22.5</v>
      </c>
      <c r="K298">
        <v>61.18</v>
      </c>
      <c r="L298">
        <v>69.97</v>
      </c>
      <c r="M298" s="4">
        <f t="shared" si="43"/>
        <v>1</v>
      </c>
      <c r="N298" s="4">
        <f t="shared" si="49"/>
        <v>0</v>
      </c>
      <c r="O298" s="4">
        <f t="shared" si="44"/>
        <v>0</v>
      </c>
      <c r="AB298" t="s">
        <v>263</v>
      </c>
      <c r="AC298" s="1" t="s">
        <v>275</v>
      </c>
      <c r="AD298" t="s">
        <v>77</v>
      </c>
      <c r="AE298" t="s">
        <v>79</v>
      </c>
      <c r="AF298">
        <v>24</v>
      </c>
      <c r="AG298">
        <v>120.7</v>
      </c>
      <c r="AH298">
        <v>73.7</v>
      </c>
      <c r="AI298">
        <f t="shared" si="45"/>
        <v>1.6377204884667571</v>
      </c>
      <c r="AJ298">
        <v>22</v>
      </c>
      <c r="AK298">
        <v>60.09</v>
      </c>
      <c r="AL298">
        <v>68.72</v>
      </c>
      <c r="AM298" s="4">
        <f t="shared" si="46"/>
        <v>1</v>
      </c>
      <c r="AN298" s="4">
        <f t="shared" si="47"/>
        <v>0</v>
      </c>
      <c r="AO298" s="4">
        <f t="shared" si="48"/>
        <v>0</v>
      </c>
    </row>
    <row r="299" spans="2:41" x14ac:dyDescent="0.25">
      <c r="B299" t="s">
        <v>264</v>
      </c>
      <c r="C299" s="1" t="s">
        <v>275</v>
      </c>
      <c r="D299" t="s">
        <v>77</v>
      </c>
      <c r="E299" t="s">
        <v>81</v>
      </c>
      <c r="F299">
        <v>24.5</v>
      </c>
      <c r="G299">
        <v>109.83</v>
      </c>
      <c r="H299">
        <v>74.930000000000007</v>
      </c>
      <c r="I299">
        <f t="shared" si="42"/>
        <v>1.465768050180168</v>
      </c>
      <c r="J299">
        <v>23.5</v>
      </c>
      <c r="K299">
        <v>68.5</v>
      </c>
      <c r="L299">
        <v>72.459999999999994</v>
      </c>
      <c r="M299" s="4">
        <f t="shared" si="43"/>
        <v>0</v>
      </c>
      <c r="N299" s="4">
        <f t="shared" si="49"/>
        <v>1</v>
      </c>
      <c r="O299" s="4">
        <f t="shared" si="44"/>
        <v>0</v>
      </c>
      <c r="AB299" t="s">
        <v>264</v>
      </c>
      <c r="AC299" s="1" t="s">
        <v>275</v>
      </c>
      <c r="AD299" t="s">
        <v>77</v>
      </c>
      <c r="AE299" t="s">
        <v>79</v>
      </c>
      <c r="AF299">
        <v>24</v>
      </c>
      <c r="AG299">
        <v>131.13</v>
      </c>
      <c r="AH299">
        <v>73.7</v>
      </c>
      <c r="AI299">
        <f t="shared" si="45"/>
        <v>1.7792401628222523</v>
      </c>
      <c r="AJ299">
        <v>22</v>
      </c>
      <c r="AK299">
        <v>63.28</v>
      </c>
      <c r="AL299">
        <v>68.72</v>
      </c>
      <c r="AM299" s="4">
        <f t="shared" si="46"/>
        <v>1</v>
      </c>
      <c r="AN299" s="4">
        <f t="shared" si="47"/>
        <v>0</v>
      </c>
      <c r="AO299" s="4">
        <f t="shared" si="48"/>
        <v>0</v>
      </c>
    </row>
    <row r="300" spans="2:41" x14ac:dyDescent="0.25">
      <c r="B300" t="s">
        <v>265</v>
      </c>
      <c r="C300" s="1" t="s">
        <v>275</v>
      </c>
      <c r="D300" t="s">
        <v>77</v>
      </c>
      <c r="E300" t="s">
        <v>81</v>
      </c>
      <c r="F300">
        <v>23.5</v>
      </c>
      <c r="G300">
        <v>86.73</v>
      </c>
      <c r="H300">
        <v>72.459999999999994</v>
      </c>
      <c r="I300">
        <f t="shared" si="42"/>
        <v>1.1969362406845157</v>
      </c>
      <c r="J300">
        <v>22</v>
      </c>
      <c r="K300">
        <v>65.95</v>
      </c>
      <c r="L300">
        <v>68.72</v>
      </c>
      <c r="M300" s="4">
        <f t="shared" si="43"/>
        <v>0</v>
      </c>
      <c r="N300" s="4">
        <f t="shared" si="49"/>
        <v>1</v>
      </c>
      <c r="O300" s="4">
        <f t="shared" si="44"/>
        <v>0</v>
      </c>
      <c r="AB300" t="s">
        <v>265</v>
      </c>
      <c r="AC300" s="1" t="s">
        <v>275</v>
      </c>
      <c r="AD300" t="s">
        <v>77</v>
      </c>
      <c r="AE300" t="s">
        <v>79</v>
      </c>
      <c r="AF300">
        <v>24</v>
      </c>
      <c r="AG300">
        <v>127.75</v>
      </c>
      <c r="AH300">
        <v>73.7</v>
      </c>
      <c r="AI300">
        <f t="shared" si="45"/>
        <v>1.7333785617367705</v>
      </c>
      <c r="AJ300">
        <v>23</v>
      </c>
      <c r="AK300">
        <v>60.66</v>
      </c>
      <c r="AL300">
        <v>71.22</v>
      </c>
      <c r="AM300" s="4">
        <f t="shared" si="46"/>
        <v>1</v>
      </c>
      <c r="AN300" s="4">
        <f t="shared" si="47"/>
        <v>0</v>
      </c>
      <c r="AO300" s="4">
        <f t="shared" si="48"/>
        <v>0</v>
      </c>
    </row>
    <row r="301" spans="2:41" x14ac:dyDescent="0.25">
      <c r="B301" t="s">
        <v>266</v>
      </c>
      <c r="C301" s="1" t="s">
        <v>275</v>
      </c>
      <c r="D301" t="s">
        <v>77</v>
      </c>
      <c r="E301" t="s">
        <v>81</v>
      </c>
      <c r="F301">
        <v>24.5</v>
      </c>
      <c r="G301">
        <v>150.66</v>
      </c>
      <c r="H301">
        <v>74.930000000000007</v>
      </c>
      <c r="I301">
        <f t="shared" si="42"/>
        <v>2.0106766315227542</v>
      </c>
      <c r="J301">
        <v>22.5</v>
      </c>
      <c r="K301">
        <v>55.39</v>
      </c>
      <c r="L301">
        <v>69.97</v>
      </c>
      <c r="M301" s="4">
        <f t="shared" si="43"/>
        <v>1</v>
      </c>
      <c r="N301" s="4">
        <f t="shared" si="49"/>
        <v>0</v>
      </c>
      <c r="O301" s="4">
        <f t="shared" si="44"/>
        <v>0</v>
      </c>
      <c r="AB301" t="s">
        <v>266</v>
      </c>
      <c r="AC301" s="1" t="s">
        <v>275</v>
      </c>
      <c r="AD301" t="s">
        <v>77</v>
      </c>
      <c r="AE301" t="s">
        <v>79</v>
      </c>
      <c r="AF301">
        <v>24</v>
      </c>
      <c r="AG301">
        <v>137.12</v>
      </c>
      <c r="AH301">
        <v>73.7</v>
      </c>
      <c r="AI301">
        <f t="shared" si="45"/>
        <v>1.8605156037991859</v>
      </c>
      <c r="AJ301">
        <v>22.5</v>
      </c>
      <c r="AK301">
        <v>53.95</v>
      </c>
      <c r="AL301">
        <v>69.97</v>
      </c>
      <c r="AM301" s="4">
        <f t="shared" si="46"/>
        <v>1</v>
      </c>
      <c r="AN301" s="4">
        <f t="shared" si="47"/>
        <v>0</v>
      </c>
      <c r="AO301" s="4">
        <f t="shared" si="48"/>
        <v>0</v>
      </c>
    </row>
    <row r="302" spans="2:41" x14ac:dyDescent="0.25">
      <c r="B302" t="s">
        <v>267</v>
      </c>
      <c r="C302" s="1" t="s">
        <v>275</v>
      </c>
      <c r="D302" t="s">
        <v>77</v>
      </c>
      <c r="E302" t="s">
        <v>81</v>
      </c>
      <c r="F302">
        <v>24.5</v>
      </c>
      <c r="G302">
        <v>106.06</v>
      </c>
      <c r="H302">
        <v>74.930000000000007</v>
      </c>
      <c r="I302">
        <f t="shared" si="42"/>
        <v>1.4154544241291871</v>
      </c>
      <c r="J302">
        <v>24</v>
      </c>
      <c r="K302">
        <v>69.099999999999994</v>
      </c>
      <c r="L302">
        <v>73.7</v>
      </c>
      <c r="M302" s="4">
        <f t="shared" si="43"/>
        <v>0</v>
      </c>
      <c r="N302" s="4">
        <f t="shared" si="49"/>
        <v>1</v>
      </c>
      <c r="O302" s="4">
        <f t="shared" si="44"/>
        <v>0</v>
      </c>
      <c r="AB302" t="s">
        <v>267</v>
      </c>
      <c r="AC302" s="1" t="s">
        <v>275</v>
      </c>
      <c r="AD302" t="s">
        <v>77</v>
      </c>
      <c r="AE302" t="s">
        <v>79</v>
      </c>
      <c r="AF302">
        <v>24</v>
      </c>
      <c r="AG302">
        <v>104.81</v>
      </c>
      <c r="AH302">
        <v>73.7</v>
      </c>
      <c r="AI302">
        <f t="shared" si="45"/>
        <v>1.4221166892808683</v>
      </c>
      <c r="AJ302">
        <v>22.5</v>
      </c>
      <c r="AK302">
        <v>59.95</v>
      </c>
      <c r="AL302">
        <v>69.97</v>
      </c>
      <c r="AM302" s="4">
        <f t="shared" si="46"/>
        <v>0</v>
      </c>
      <c r="AN302" s="4">
        <f t="shared" si="47"/>
        <v>1</v>
      </c>
      <c r="AO302" s="4">
        <f t="shared" si="48"/>
        <v>0</v>
      </c>
    </row>
    <row r="303" spans="2:41" x14ac:dyDescent="0.25">
      <c r="B303" t="s">
        <v>268</v>
      </c>
      <c r="C303" s="1" t="s">
        <v>275</v>
      </c>
      <c r="D303" t="s">
        <v>77</v>
      </c>
      <c r="E303" t="s">
        <v>81</v>
      </c>
      <c r="F303">
        <v>24</v>
      </c>
      <c r="G303">
        <v>136.13999999999999</v>
      </c>
      <c r="H303">
        <v>73.7</v>
      </c>
      <c r="I303">
        <f t="shared" si="42"/>
        <v>1.8472184531886022</v>
      </c>
      <c r="J303">
        <v>22.5</v>
      </c>
      <c r="K303">
        <v>59.52</v>
      </c>
      <c r="L303">
        <v>69.97</v>
      </c>
      <c r="M303" s="4">
        <f t="shared" si="43"/>
        <v>1</v>
      </c>
      <c r="N303" s="4">
        <f t="shared" si="49"/>
        <v>0</v>
      </c>
      <c r="O303" s="4">
        <f t="shared" si="44"/>
        <v>0</v>
      </c>
      <c r="AB303" t="s">
        <v>268</v>
      </c>
      <c r="AC303" s="1" t="s">
        <v>275</v>
      </c>
      <c r="AD303" t="s">
        <v>77</v>
      </c>
      <c r="AE303" t="s">
        <v>79</v>
      </c>
      <c r="AF303">
        <v>24</v>
      </c>
      <c r="AG303">
        <v>162.38</v>
      </c>
      <c r="AH303">
        <v>73.7</v>
      </c>
      <c r="AI303">
        <f t="shared" si="45"/>
        <v>2.2032564450474896</v>
      </c>
      <c r="AJ303">
        <v>22.5</v>
      </c>
      <c r="AK303">
        <v>65.84</v>
      </c>
      <c r="AL303">
        <v>69.97</v>
      </c>
      <c r="AM303" s="4">
        <f t="shared" si="46"/>
        <v>1</v>
      </c>
      <c r="AN303" s="4">
        <f t="shared" si="47"/>
        <v>0</v>
      </c>
      <c r="AO303" s="4">
        <f t="shared" si="48"/>
        <v>0</v>
      </c>
    </row>
    <row r="304" spans="2:41" x14ac:dyDescent="0.25">
      <c r="B304" t="s">
        <v>269</v>
      </c>
      <c r="C304" s="1" t="s">
        <v>275</v>
      </c>
      <c r="D304" t="s">
        <v>77</v>
      </c>
      <c r="E304" t="s">
        <v>81</v>
      </c>
      <c r="F304">
        <v>24</v>
      </c>
      <c r="G304">
        <v>140.58000000000001</v>
      </c>
      <c r="H304">
        <v>73.7</v>
      </c>
      <c r="I304">
        <f t="shared" si="42"/>
        <v>1.9074626865671642</v>
      </c>
      <c r="J304">
        <v>22.5</v>
      </c>
      <c r="K304">
        <v>63.49</v>
      </c>
      <c r="L304">
        <v>69.97</v>
      </c>
      <c r="M304" s="4">
        <f t="shared" si="43"/>
        <v>1</v>
      </c>
      <c r="N304" s="4">
        <f t="shared" si="49"/>
        <v>0</v>
      </c>
      <c r="O304" s="4">
        <f t="shared" si="44"/>
        <v>0</v>
      </c>
      <c r="AB304" t="s">
        <v>269</v>
      </c>
      <c r="AC304" s="1" t="s">
        <v>275</v>
      </c>
      <c r="AD304" t="s">
        <v>77</v>
      </c>
      <c r="AE304" t="s">
        <v>79</v>
      </c>
      <c r="AF304">
        <v>24</v>
      </c>
      <c r="AG304">
        <v>156.19999999999999</v>
      </c>
      <c r="AH304">
        <v>73.7</v>
      </c>
      <c r="AI304">
        <f t="shared" si="45"/>
        <v>2.1194029850746268</v>
      </c>
      <c r="AJ304">
        <v>21.5</v>
      </c>
      <c r="AK304">
        <v>43.67</v>
      </c>
      <c r="AL304">
        <v>67.47</v>
      </c>
      <c r="AM304" s="4">
        <f t="shared" si="46"/>
        <v>1</v>
      </c>
      <c r="AN304" s="4">
        <f t="shared" si="47"/>
        <v>0</v>
      </c>
      <c r="AO304" s="4">
        <f t="shared" si="48"/>
        <v>0</v>
      </c>
    </row>
    <row r="305" spans="2:41" x14ac:dyDescent="0.25">
      <c r="B305" t="s">
        <v>270</v>
      </c>
      <c r="C305" s="1" t="s">
        <v>275</v>
      </c>
      <c r="D305" t="s">
        <v>77</v>
      </c>
      <c r="E305" t="s">
        <v>81</v>
      </c>
      <c r="F305">
        <v>24</v>
      </c>
      <c r="G305">
        <v>165.12</v>
      </c>
      <c r="H305">
        <v>73.7</v>
      </c>
      <c r="I305">
        <f t="shared" si="42"/>
        <v>2.2404341926729985</v>
      </c>
      <c r="J305">
        <v>22</v>
      </c>
      <c r="K305">
        <v>61.48</v>
      </c>
      <c r="L305">
        <v>68.72</v>
      </c>
      <c r="M305" s="4">
        <f t="shared" si="43"/>
        <v>1</v>
      </c>
      <c r="N305" s="4">
        <f t="shared" si="49"/>
        <v>0</v>
      </c>
      <c r="O305" s="4">
        <f t="shared" si="44"/>
        <v>0</v>
      </c>
      <c r="AB305" t="s">
        <v>270</v>
      </c>
      <c r="AC305" s="1" t="s">
        <v>275</v>
      </c>
      <c r="AD305" t="s">
        <v>77</v>
      </c>
      <c r="AE305" t="s">
        <v>79</v>
      </c>
      <c r="AF305">
        <v>24</v>
      </c>
      <c r="AG305">
        <v>153.65</v>
      </c>
      <c r="AH305">
        <v>73.7</v>
      </c>
      <c r="AI305">
        <f t="shared" si="45"/>
        <v>2.0848032564450474</v>
      </c>
      <c r="AJ305">
        <v>21.5</v>
      </c>
      <c r="AK305">
        <v>48.99</v>
      </c>
      <c r="AL305">
        <v>67.47</v>
      </c>
      <c r="AM305" s="4">
        <f t="shared" si="46"/>
        <v>1</v>
      </c>
      <c r="AN305" s="4">
        <f t="shared" si="47"/>
        <v>0</v>
      </c>
      <c r="AO305" s="4">
        <f t="shared" si="48"/>
        <v>0</v>
      </c>
    </row>
    <row r="306" spans="2:41" x14ac:dyDescent="0.25">
      <c r="B306" t="s">
        <v>271</v>
      </c>
      <c r="C306" s="1" t="s">
        <v>275</v>
      </c>
      <c r="D306" t="s">
        <v>77</v>
      </c>
      <c r="E306" t="s">
        <v>81</v>
      </c>
      <c r="F306">
        <v>24</v>
      </c>
      <c r="G306">
        <v>92.67</v>
      </c>
      <c r="H306">
        <v>73.7</v>
      </c>
      <c r="I306">
        <f t="shared" si="42"/>
        <v>1.2573948439620082</v>
      </c>
      <c r="J306">
        <v>23.5</v>
      </c>
      <c r="K306">
        <v>69.540000000000006</v>
      </c>
      <c r="L306">
        <v>72.459999999999994</v>
      </c>
      <c r="M306" s="4">
        <f t="shared" si="43"/>
        <v>0</v>
      </c>
      <c r="N306" s="4">
        <f t="shared" si="49"/>
        <v>1</v>
      </c>
      <c r="O306" s="4">
        <f t="shared" si="44"/>
        <v>0</v>
      </c>
      <c r="AB306" t="s">
        <v>271</v>
      </c>
      <c r="AC306" s="1" t="s">
        <v>275</v>
      </c>
      <c r="AD306" t="s">
        <v>77</v>
      </c>
      <c r="AE306" t="s">
        <v>79</v>
      </c>
      <c r="AF306">
        <v>24</v>
      </c>
      <c r="AG306">
        <v>165.9</v>
      </c>
      <c r="AH306">
        <v>73.7</v>
      </c>
      <c r="AI306">
        <f t="shared" si="45"/>
        <v>2.2510176390773404</v>
      </c>
      <c r="AJ306">
        <v>21.5</v>
      </c>
      <c r="AK306">
        <v>55.87</v>
      </c>
      <c r="AL306">
        <v>67.47</v>
      </c>
      <c r="AM306" s="4">
        <f t="shared" si="46"/>
        <v>1</v>
      </c>
      <c r="AN306" s="4">
        <f t="shared" si="47"/>
        <v>0</v>
      </c>
      <c r="AO306" s="4">
        <f t="shared" si="48"/>
        <v>0</v>
      </c>
    </row>
    <row r="307" spans="2:41" x14ac:dyDescent="0.25">
      <c r="B307" t="s">
        <v>272</v>
      </c>
      <c r="C307" s="1" t="s">
        <v>275</v>
      </c>
      <c r="D307" t="s">
        <v>77</v>
      </c>
      <c r="E307" s="15" t="s">
        <v>81</v>
      </c>
      <c r="F307" s="15">
        <v>23.5</v>
      </c>
      <c r="G307" s="15">
        <v>50</v>
      </c>
      <c r="H307" s="15">
        <v>72.459999999999994</v>
      </c>
      <c r="I307" s="15">
        <f t="shared" si="42"/>
        <v>0.69003588186585707</v>
      </c>
      <c r="J307" s="15">
        <v>23</v>
      </c>
      <c r="K307" s="15">
        <v>43.6</v>
      </c>
      <c r="L307" s="15">
        <v>71.22</v>
      </c>
      <c r="M307" s="15">
        <f t="shared" si="43"/>
        <v>0</v>
      </c>
      <c r="N307" s="15">
        <f t="shared" si="49"/>
        <v>0</v>
      </c>
      <c r="O307" s="15">
        <f t="shared" si="44"/>
        <v>1</v>
      </c>
      <c r="AB307" t="s">
        <v>272</v>
      </c>
      <c r="AC307" s="1" t="s">
        <v>275</v>
      </c>
      <c r="AD307" t="s">
        <v>77</v>
      </c>
      <c r="AE307" t="s">
        <v>79</v>
      </c>
      <c r="AF307">
        <v>24</v>
      </c>
      <c r="AG307">
        <v>97.32</v>
      </c>
      <c r="AH307">
        <v>73.7</v>
      </c>
      <c r="AI307">
        <f t="shared" si="45"/>
        <v>1.3204884667571233</v>
      </c>
      <c r="AJ307">
        <v>23</v>
      </c>
      <c r="AK307">
        <v>56.03</v>
      </c>
      <c r="AL307">
        <v>71.22</v>
      </c>
      <c r="AM307" s="4">
        <f t="shared" si="46"/>
        <v>0</v>
      </c>
      <c r="AN307" s="4">
        <f t="shared" si="47"/>
        <v>1</v>
      </c>
      <c r="AO307" s="4">
        <f t="shared" si="48"/>
        <v>0</v>
      </c>
    </row>
    <row r="308" spans="2:41" x14ac:dyDescent="0.25">
      <c r="B308" t="s">
        <v>274</v>
      </c>
      <c r="C308" s="1" t="s">
        <v>275</v>
      </c>
      <c r="D308" t="s">
        <v>77</v>
      </c>
      <c r="E308" t="s">
        <v>81</v>
      </c>
      <c r="F308">
        <v>24.5</v>
      </c>
      <c r="G308">
        <v>115.86</v>
      </c>
      <c r="H308">
        <v>74.930000000000007</v>
      </c>
      <c r="I308">
        <f t="shared" si="42"/>
        <v>1.5462431602829305</v>
      </c>
      <c r="J308">
        <v>23</v>
      </c>
      <c r="K308">
        <v>59.03</v>
      </c>
      <c r="L308">
        <v>71.22</v>
      </c>
      <c r="M308" s="4">
        <f t="shared" si="43"/>
        <v>1</v>
      </c>
      <c r="N308" s="4">
        <f t="shared" si="49"/>
        <v>0</v>
      </c>
      <c r="O308" s="4">
        <f t="shared" si="44"/>
        <v>0</v>
      </c>
      <c r="AB308" t="s">
        <v>274</v>
      </c>
      <c r="AC308" s="1" t="s">
        <v>275</v>
      </c>
      <c r="AD308" t="s">
        <v>77</v>
      </c>
      <c r="AE308" t="s">
        <v>79</v>
      </c>
      <c r="AF308">
        <v>24</v>
      </c>
      <c r="AG308">
        <v>123.62</v>
      </c>
      <c r="AH308">
        <v>73.7</v>
      </c>
      <c r="AI308">
        <f t="shared" si="45"/>
        <v>1.6773405698778834</v>
      </c>
      <c r="AJ308">
        <v>22</v>
      </c>
      <c r="AK308">
        <v>61.14</v>
      </c>
      <c r="AL308">
        <v>68.72</v>
      </c>
      <c r="AM308" s="4">
        <f t="shared" si="46"/>
        <v>1</v>
      </c>
      <c r="AN308" s="4">
        <f t="shared" si="47"/>
        <v>0</v>
      </c>
      <c r="AO308" s="4">
        <f t="shared" si="48"/>
        <v>0</v>
      </c>
    </row>
    <row r="309" spans="2:41" x14ac:dyDescent="0.25">
      <c r="B309" t="s">
        <v>98</v>
      </c>
      <c r="C309" s="1" t="s">
        <v>210</v>
      </c>
      <c r="D309" t="s">
        <v>77</v>
      </c>
      <c r="E309" s="15" t="s">
        <v>80</v>
      </c>
      <c r="F309" s="15">
        <v>22.5</v>
      </c>
      <c r="G309" s="15">
        <v>63.67</v>
      </c>
      <c r="H309" s="15">
        <v>69.97</v>
      </c>
      <c r="I309" s="15">
        <f t="shared" si="42"/>
        <v>0.90996141203372882</v>
      </c>
      <c r="J309" s="15">
        <v>22</v>
      </c>
      <c r="K309" s="15">
        <v>47.52</v>
      </c>
      <c r="L309" s="15">
        <v>68.72</v>
      </c>
      <c r="M309" s="15">
        <f t="shared" si="43"/>
        <v>0</v>
      </c>
      <c r="N309" s="15">
        <f t="shared" si="49"/>
        <v>0</v>
      </c>
      <c r="O309" s="15">
        <f t="shared" si="44"/>
        <v>1</v>
      </c>
      <c r="AB309" t="s">
        <v>98</v>
      </c>
      <c r="AC309" s="1" t="s">
        <v>210</v>
      </c>
      <c r="AD309" t="s">
        <v>77</v>
      </c>
      <c r="AE309" t="s">
        <v>78</v>
      </c>
      <c r="AF309">
        <v>24</v>
      </c>
      <c r="AG309">
        <v>163.97</v>
      </c>
      <c r="AH309">
        <v>73.7</v>
      </c>
      <c r="AI309">
        <f t="shared" si="45"/>
        <v>2.2248303934871099</v>
      </c>
      <c r="AJ309">
        <v>16</v>
      </c>
      <c r="AK309">
        <v>60.62</v>
      </c>
      <c r="AL309">
        <v>53.5</v>
      </c>
      <c r="AM309" s="4">
        <f t="shared" si="46"/>
        <v>1</v>
      </c>
      <c r="AN309" s="4">
        <f t="shared" si="47"/>
        <v>0</v>
      </c>
      <c r="AO309" s="4">
        <f t="shared" si="48"/>
        <v>0</v>
      </c>
    </row>
    <row r="310" spans="2:41" x14ac:dyDescent="0.25">
      <c r="B310" t="s">
        <v>99</v>
      </c>
      <c r="C310" s="1" t="s">
        <v>210</v>
      </c>
      <c r="D310" t="s">
        <v>77</v>
      </c>
      <c r="E310" t="s">
        <v>80</v>
      </c>
      <c r="F310">
        <v>22.5</v>
      </c>
      <c r="G310">
        <v>71.290000000000006</v>
      </c>
      <c r="H310">
        <v>69.97</v>
      </c>
      <c r="I310">
        <f t="shared" si="42"/>
        <v>1.0188652279548378</v>
      </c>
      <c r="J310">
        <v>22</v>
      </c>
      <c r="K310">
        <v>65.680000000000007</v>
      </c>
      <c r="L310">
        <v>68.72</v>
      </c>
      <c r="M310" s="4">
        <f t="shared" si="43"/>
        <v>0</v>
      </c>
      <c r="N310" s="4">
        <f t="shared" si="49"/>
        <v>1</v>
      </c>
      <c r="O310" s="4">
        <f t="shared" si="44"/>
        <v>0</v>
      </c>
      <c r="AB310" t="s">
        <v>99</v>
      </c>
      <c r="AC310" s="1" t="s">
        <v>210</v>
      </c>
      <c r="AD310" t="s">
        <v>77</v>
      </c>
      <c r="AE310" t="s">
        <v>78</v>
      </c>
      <c r="AF310">
        <v>24</v>
      </c>
      <c r="AG310">
        <v>190.88</v>
      </c>
      <c r="AH310">
        <v>73.7</v>
      </c>
      <c r="AI310">
        <f t="shared" si="45"/>
        <v>2.5899592944369063</v>
      </c>
      <c r="AJ310">
        <v>21.5</v>
      </c>
      <c r="AK310">
        <v>43.38</v>
      </c>
      <c r="AL310">
        <v>67.47</v>
      </c>
      <c r="AM310" s="4">
        <f t="shared" si="46"/>
        <v>1</v>
      </c>
      <c r="AN310" s="4">
        <f t="shared" si="47"/>
        <v>0</v>
      </c>
      <c r="AO310" s="4">
        <f t="shared" si="48"/>
        <v>0</v>
      </c>
    </row>
    <row r="311" spans="2:41" x14ac:dyDescent="0.25">
      <c r="B311" t="s">
        <v>100</v>
      </c>
      <c r="C311" s="1" t="s">
        <v>210</v>
      </c>
      <c r="D311" t="s">
        <v>77</v>
      </c>
      <c r="E311" s="15" t="s">
        <v>80</v>
      </c>
      <c r="F311" s="15">
        <v>18.5</v>
      </c>
      <c r="G311" s="15">
        <v>58.33</v>
      </c>
      <c r="H311" s="15">
        <v>59.91</v>
      </c>
      <c r="I311" s="15">
        <f t="shared" si="42"/>
        <v>0.97362710732765823</v>
      </c>
      <c r="J311" s="15">
        <v>18</v>
      </c>
      <c r="K311" s="15">
        <v>38.159999999999997</v>
      </c>
      <c r="L311" s="15">
        <v>58.64</v>
      </c>
      <c r="M311" s="15">
        <f t="shared" si="43"/>
        <v>0</v>
      </c>
      <c r="N311" s="15">
        <f t="shared" si="49"/>
        <v>0</v>
      </c>
      <c r="O311" s="15">
        <f t="shared" si="44"/>
        <v>1</v>
      </c>
      <c r="AB311" t="s">
        <v>100</v>
      </c>
      <c r="AC311" s="1" t="s">
        <v>210</v>
      </c>
      <c r="AD311" t="s">
        <v>77</v>
      </c>
      <c r="AE311" t="s">
        <v>78</v>
      </c>
      <c r="AF311">
        <v>24</v>
      </c>
      <c r="AG311">
        <v>161.4</v>
      </c>
      <c r="AH311">
        <v>73.7</v>
      </c>
      <c r="AI311">
        <f t="shared" si="45"/>
        <v>2.1899592944369064</v>
      </c>
      <c r="AJ311">
        <v>22</v>
      </c>
      <c r="AK311">
        <v>66.540000000000006</v>
      </c>
      <c r="AL311">
        <v>68.72</v>
      </c>
      <c r="AM311" s="4">
        <f t="shared" si="46"/>
        <v>1</v>
      </c>
      <c r="AN311" s="4">
        <f t="shared" si="47"/>
        <v>0</v>
      </c>
      <c r="AO311" s="4">
        <f t="shared" si="48"/>
        <v>0</v>
      </c>
    </row>
    <row r="312" spans="2:41" x14ac:dyDescent="0.25">
      <c r="B312" t="s">
        <v>103</v>
      </c>
      <c r="C312" s="1" t="s">
        <v>210</v>
      </c>
      <c r="D312" t="s">
        <v>77</v>
      </c>
      <c r="E312" s="15" t="s">
        <v>80</v>
      </c>
      <c r="F312" s="15">
        <v>24</v>
      </c>
      <c r="G312" s="15">
        <v>70.930000000000007</v>
      </c>
      <c r="H312" s="15">
        <v>73.7</v>
      </c>
      <c r="I312" s="15">
        <f t="shared" si="42"/>
        <v>0.96241519674355502</v>
      </c>
      <c r="J312" s="15">
        <v>23.5</v>
      </c>
      <c r="K312" s="15">
        <v>51.27</v>
      </c>
      <c r="L312" s="15">
        <v>72.459999999999994</v>
      </c>
      <c r="M312" s="15">
        <f t="shared" si="43"/>
        <v>0</v>
      </c>
      <c r="N312" s="15">
        <f t="shared" si="49"/>
        <v>0</v>
      </c>
      <c r="O312" s="15">
        <f t="shared" si="44"/>
        <v>1</v>
      </c>
      <c r="AB312" t="s">
        <v>103</v>
      </c>
      <c r="AC312" s="1" t="s">
        <v>210</v>
      </c>
      <c r="AD312" t="s">
        <v>77</v>
      </c>
      <c r="AE312" t="s">
        <v>78</v>
      </c>
      <c r="AF312">
        <v>24</v>
      </c>
      <c r="AG312">
        <v>183.53</v>
      </c>
      <c r="AH312">
        <v>73.7</v>
      </c>
      <c r="AI312">
        <f t="shared" si="45"/>
        <v>2.4902306648575303</v>
      </c>
      <c r="AJ312">
        <v>21.5</v>
      </c>
      <c r="AK312">
        <v>49.74</v>
      </c>
      <c r="AL312">
        <v>67.47</v>
      </c>
      <c r="AM312" s="4">
        <f t="shared" si="46"/>
        <v>1</v>
      </c>
      <c r="AN312" s="4">
        <f t="shared" si="47"/>
        <v>0</v>
      </c>
      <c r="AO312" s="4">
        <f t="shared" si="48"/>
        <v>0</v>
      </c>
    </row>
    <row r="313" spans="2:41" x14ac:dyDescent="0.25">
      <c r="B313" t="s">
        <v>104</v>
      </c>
      <c r="C313" s="1" t="s">
        <v>210</v>
      </c>
      <c r="D313" t="s">
        <v>77</v>
      </c>
      <c r="E313" t="s">
        <v>80</v>
      </c>
      <c r="F313">
        <v>22</v>
      </c>
      <c r="G313">
        <v>123.93</v>
      </c>
      <c r="H313">
        <v>68.72</v>
      </c>
      <c r="I313">
        <f t="shared" si="42"/>
        <v>1.8034051222351573</v>
      </c>
      <c r="J313">
        <v>20</v>
      </c>
      <c r="K313">
        <v>51.82</v>
      </c>
      <c r="L313">
        <v>63.71</v>
      </c>
      <c r="M313" s="4">
        <f t="shared" si="43"/>
        <v>1</v>
      </c>
      <c r="N313" s="4">
        <f t="shared" si="49"/>
        <v>0</v>
      </c>
      <c r="O313" s="4">
        <f t="shared" si="44"/>
        <v>0</v>
      </c>
      <c r="AB313" t="s">
        <v>104</v>
      </c>
      <c r="AC313" s="1" t="s">
        <v>210</v>
      </c>
      <c r="AD313" t="s">
        <v>77</v>
      </c>
      <c r="AE313" t="s">
        <v>78</v>
      </c>
      <c r="AF313">
        <v>24</v>
      </c>
      <c r="AG313">
        <v>170.74</v>
      </c>
      <c r="AH313">
        <v>73.7</v>
      </c>
      <c r="AI313">
        <f t="shared" si="45"/>
        <v>2.3166892808683852</v>
      </c>
      <c r="AJ313">
        <v>22</v>
      </c>
      <c r="AK313">
        <v>60.92</v>
      </c>
      <c r="AL313">
        <v>68.72</v>
      </c>
      <c r="AM313" s="4">
        <f t="shared" si="46"/>
        <v>1</v>
      </c>
      <c r="AN313" s="4">
        <f t="shared" si="47"/>
        <v>0</v>
      </c>
      <c r="AO313" s="4">
        <f t="shared" si="48"/>
        <v>0</v>
      </c>
    </row>
    <row r="314" spans="2:41" x14ac:dyDescent="0.25">
      <c r="B314" t="s">
        <v>105</v>
      </c>
      <c r="C314" s="1" t="s">
        <v>210</v>
      </c>
      <c r="D314" t="s">
        <v>77</v>
      </c>
      <c r="E314" t="s">
        <v>80</v>
      </c>
      <c r="F314">
        <v>22.5</v>
      </c>
      <c r="G314">
        <v>71.459999999999994</v>
      </c>
      <c r="H314">
        <v>69.97</v>
      </c>
      <c r="I314">
        <f t="shared" si="42"/>
        <v>1.021294840645991</v>
      </c>
      <c r="J314">
        <v>22</v>
      </c>
      <c r="K314">
        <v>62.1</v>
      </c>
      <c r="L314">
        <v>68.72</v>
      </c>
      <c r="M314" s="4">
        <f t="shared" si="43"/>
        <v>0</v>
      </c>
      <c r="N314" s="4">
        <f t="shared" si="49"/>
        <v>1</v>
      </c>
      <c r="O314" s="4">
        <f t="shared" si="44"/>
        <v>0</v>
      </c>
      <c r="AB314" t="s">
        <v>105</v>
      </c>
      <c r="AC314" s="1" t="s">
        <v>210</v>
      </c>
      <c r="AD314" t="s">
        <v>77</v>
      </c>
      <c r="AE314" t="s">
        <v>78</v>
      </c>
      <c r="AF314">
        <v>24</v>
      </c>
      <c r="AG314">
        <v>121.17</v>
      </c>
      <c r="AH314">
        <v>73.7</v>
      </c>
      <c r="AI314">
        <f t="shared" si="45"/>
        <v>1.6440976933514246</v>
      </c>
      <c r="AJ314">
        <v>22.5</v>
      </c>
      <c r="AK314">
        <v>61.75</v>
      </c>
      <c r="AL314">
        <v>69.97</v>
      </c>
      <c r="AM314" s="4">
        <f t="shared" si="46"/>
        <v>1</v>
      </c>
      <c r="AN314" s="4">
        <f t="shared" si="47"/>
        <v>0</v>
      </c>
      <c r="AO314" s="4">
        <f t="shared" si="48"/>
        <v>0</v>
      </c>
    </row>
    <row r="315" spans="2:41" x14ac:dyDescent="0.25">
      <c r="B315" t="s">
        <v>107</v>
      </c>
      <c r="C315" s="1" t="s">
        <v>210</v>
      </c>
      <c r="D315" t="s">
        <v>77</v>
      </c>
      <c r="E315" s="15" t="s">
        <v>80</v>
      </c>
      <c r="F315" s="15">
        <v>15.5</v>
      </c>
      <c r="G315" s="15">
        <v>38.71</v>
      </c>
      <c r="H315" s="15">
        <v>52.21</v>
      </c>
      <c r="I315" s="15">
        <f t="shared" si="42"/>
        <v>0.74142884504884121</v>
      </c>
      <c r="J315" s="15">
        <v>15</v>
      </c>
      <c r="K315" s="15">
        <v>29.36</v>
      </c>
      <c r="L315" s="15">
        <v>50.91</v>
      </c>
      <c r="M315" s="15">
        <f t="shared" si="43"/>
        <v>0</v>
      </c>
      <c r="N315" s="15">
        <f t="shared" si="49"/>
        <v>0</v>
      </c>
      <c r="O315" s="15">
        <f t="shared" si="44"/>
        <v>1</v>
      </c>
      <c r="AB315" t="s">
        <v>107</v>
      </c>
      <c r="AC315" s="1" t="s">
        <v>210</v>
      </c>
      <c r="AD315" t="s">
        <v>77</v>
      </c>
      <c r="AE315" t="s">
        <v>78</v>
      </c>
      <c r="AF315">
        <v>24</v>
      </c>
      <c r="AG315">
        <v>190.95</v>
      </c>
      <c r="AH315">
        <v>73.7</v>
      </c>
      <c r="AI315">
        <f t="shared" si="45"/>
        <v>2.5909090909090908</v>
      </c>
      <c r="AJ315">
        <v>22</v>
      </c>
      <c r="AK315">
        <v>68.34</v>
      </c>
      <c r="AL315">
        <v>68.72</v>
      </c>
      <c r="AM315" s="4">
        <f t="shared" si="46"/>
        <v>1</v>
      </c>
      <c r="AN315" s="4">
        <f t="shared" si="47"/>
        <v>0</v>
      </c>
      <c r="AO315" s="4">
        <f t="shared" si="48"/>
        <v>0</v>
      </c>
    </row>
    <row r="316" spans="2:41" x14ac:dyDescent="0.25">
      <c r="B316" t="s">
        <v>108</v>
      </c>
      <c r="C316" s="1" t="s">
        <v>210</v>
      </c>
      <c r="D316" t="s">
        <v>77</v>
      </c>
      <c r="E316" s="15" t="s">
        <v>80</v>
      </c>
      <c r="F316" s="15">
        <v>24</v>
      </c>
      <c r="G316" s="15">
        <v>65.47</v>
      </c>
      <c r="H316" s="15">
        <v>73.7</v>
      </c>
      <c r="I316" s="15">
        <f t="shared" si="42"/>
        <v>0.88833107191316141</v>
      </c>
      <c r="J316" s="15">
        <v>23.5</v>
      </c>
      <c r="K316" s="15">
        <v>59.67</v>
      </c>
      <c r="L316" s="15">
        <v>72.459999999999994</v>
      </c>
      <c r="M316" s="15">
        <f t="shared" si="43"/>
        <v>0</v>
      </c>
      <c r="N316" s="15">
        <f t="shared" si="49"/>
        <v>0</v>
      </c>
      <c r="O316" s="15">
        <f t="shared" si="44"/>
        <v>1</v>
      </c>
      <c r="AB316" t="s">
        <v>108</v>
      </c>
      <c r="AC316" s="1" t="s">
        <v>210</v>
      </c>
      <c r="AD316" t="s">
        <v>77</v>
      </c>
      <c r="AE316" t="s">
        <v>78</v>
      </c>
      <c r="AF316">
        <v>24</v>
      </c>
      <c r="AG316">
        <v>184.49</v>
      </c>
      <c r="AH316">
        <v>73.7</v>
      </c>
      <c r="AI316">
        <f t="shared" si="45"/>
        <v>2.5032564450474899</v>
      </c>
      <c r="AJ316">
        <v>22</v>
      </c>
      <c r="AK316">
        <v>67.2</v>
      </c>
      <c r="AL316">
        <v>68.72</v>
      </c>
      <c r="AM316" s="4">
        <f t="shared" si="46"/>
        <v>1</v>
      </c>
      <c r="AN316" s="4">
        <f t="shared" si="47"/>
        <v>0</v>
      </c>
      <c r="AO316" s="4">
        <f t="shared" si="48"/>
        <v>0</v>
      </c>
    </row>
    <row r="317" spans="2:41" x14ac:dyDescent="0.25">
      <c r="B317" t="s">
        <v>109</v>
      </c>
      <c r="C317" s="1" t="s">
        <v>210</v>
      </c>
      <c r="D317" t="s">
        <v>77</v>
      </c>
      <c r="E317" t="s">
        <v>80</v>
      </c>
      <c r="F317">
        <v>26.5</v>
      </c>
      <c r="G317">
        <v>84.09</v>
      </c>
      <c r="H317">
        <v>79.86</v>
      </c>
      <c r="I317">
        <f t="shared" si="42"/>
        <v>1.0529676934635612</v>
      </c>
      <c r="J317">
        <v>24</v>
      </c>
      <c r="K317">
        <v>76.03</v>
      </c>
      <c r="L317">
        <v>73.7</v>
      </c>
      <c r="M317" s="4">
        <f t="shared" si="43"/>
        <v>0</v>
      </c>
      <c r="N317" s="4">
        <f t="shared" si="49"/>
        <v>1</v>
      </c>
      <c r="O317" s="4">
        <f t="shared" si="44"/>
        <v>0</v>
      </c>
      <c r="AB317" t="s">
        <v>109</v>
      </c>
      <c r="AC317" s="1" t="s">
        <v>210</v>
      </c>
      <c r="AD317" t="s">
        <v>77</v>
      </c>
      <c r="AE317" t="s">
        <v>78</v>
      </c>
      <c r="AF317">
        <v>24</v>
      </c>
      <c r="AG317">
        <v>179.48</v>
      </c>
      <c r="AH317">
        <v>73.7</v>
      </c>
      <c r="AI317">
        <f t="shared" si="45"/>
        <v>2.4352781546811397</v>
      </c>
      <c r="AJ317">
        <v>16</v>
      </c>
      <c r="AK317">
        <v>55.91</v>
      </c>
      <c r="AL317">
        <v>53.5</v>
      </c>
      <c r="AM317" s="4">
        <f t="shared" si="46"/>
        <v>1</v>
      </c>
      <c r="AN317" s="4">
        <f t="shared" si="47"/>
        <v>0</v>
      </c>
      <c r="AO317" s="4">
        <f t="shared" si="48"/>
        <v>0</v>
      </c>
    </row>
    <row r="318" spans="2:41" x14ac:dyDescent="0.25">
      <c r="B318" t="s">
        <v>113</v>
      </c>
      <c r="C318" s="1" t="s">
        <v>210</v>
      </c>
      <c r="D318" t="s">
        <v>77</v>
      </c>
      <c r="E318" t="s">
        <v>80</v>
      </c>
      <c r="F318">
        <v>22.5</v>
      </c>
      <c r="G318">
        <v>80.069999999999993</v>
      </c>
      <c r="H318">
        <v>69.97</v>
      </c>
      <c r="I318">
        <f t="shared" si="42"/>
        <v>1.1443475775332284</v>
      </c>
      <c r="J318">
        <v>22</v>
      </c>
      <c r="K318">
        <v>64.989999999999995</v>
      </c>
      <c r="L318">
        <v>68.72</v>
      </c>
      <c r="M318" s="4">
        <f t="shared" si="43"/>
        <v>0</v>
      </c>
      <c r="N318" s="4">
        <f t="shared" si="49"/>
        <v>1</v>
      </c>
      <c r="O318" s="4">
        <f t="shared" si="44"/>
        <v>0</v>
      </c>
      <c r="AB318" t="s">
        <v>113</v>
      </c>
      <c r="AC318" s="1" t="s">
        <v>210</v>
      </c>
      <c r="AD318" t="s">
        <v>77</v>
      </c>
      <c r="AE318" t="s">
        <v>78</v>
      </c>
      <c r="AF318">
        <v>24</v>
      </c>
      <c r="AG318">
        <v>162.68</v>
      </c>
      <c r="AH318">
        <v>73.7</v>
      </c>
      <c r="AI318">
        <f t="shared" si="45"/>
        <v>2.2073270013568522</v>
      </c>
      <c r="AJ318">
        <v>21.5</v>
      </c>
      <c r="AK318">
        <v>49.88</v>
      </c>
      <c r="AL318">
        <v>67.47</v>
      </c>
      <c r="AM318" s="4">
        <f t="shared" si="46"/>
        <v>1</v>
      </c>
      <c r="AN318" s="4">
        <f t="shared" si="47"/>
        <v>0</v>
      </c>
      <c r="AO318" s="4">
        <f t="shared" si="48"/>
        <v>0</v>
      </c>
    </row>
    <row r="319" spans="2:41" x14ac:dyDescent="0.25">
      <c r="B319" t="s">
        <v>162</v>
      </c>
      <c r="C319" s="1" t="s">
        <v>210</v>
      </c>
      <c r="D319" t="s">
        <v>77</v>
      </c>
      <c r="E319" s="15" t="s">
        <v>80</v>
      </c>
      <c r="F319" s="15">
        <v>22</v>
      </c>
      <c r="G319" s="15">
        <v>56.93</v>
      </c>
      <c r="H319" s="15">
        <v>68.72</v>
      </c>
      <c r="I319" s="15">
        <f t="shared" si="42"/>
        <v>0.82843422584400461</v>
      </c>
      <c r="J319" s="15">
        <v>21.5</v>
      </c>
      <c r="K319" s="15">
        <v>47.42</v>
      </c>
      <c r="L319" s="15">
        <v>67.47</v>
      </c>
      <c r="M319" s="15">
        <f t="shared" si="43"/>
        <v>0</v>
      </c>
      <c r="N319" s="15">
        <f t="shared" si="49"/>
        <v>0</v>
      </c>
      <c r="O319" s="15">
        <f t="shared" si="44"/>
        <v>1</v>
      </c>
      <c r="AB319" t="s">
        <v>162</v>
      </c>
      <c r="AC319" s="1" t="s">
        <v>210</v>
      </c>
      <c r="AD319" t="s">
        <v>77</v>
      </c>
      <c r="AE319" t="s">
        <v>78</v>
      </c>
      <c r="AF319">
        <v>24</v>
      </c>
      <c r="AG319">
        <v>177.78</v>
      </c>
      <c r="AH319">
        <v>73.7</v>
      </c>
      <c r="AI319">
        <f t="shared" si="45"/>
        <v>2.4122116689280868</v>
      </c>
      <c r="AJ319">
        <v>22</v>
      </c>
      <c r="AK319">
        <v>67.72</v>
      </c>
      <c r="AL319">
        <v>68.72</v>
      </c>
      <c r="AM319" s="4">
        <f t="shared" si="46"/>
        <v>1</v>
      </c>
      <c r="AN319" s="4">
        <f t="shared" si="47"/>
        <v>0</v>
      </c>
      <c r="AO319" s="4">
        <f t="shared" si="48"/>
        <v>0</v>
      </c>
    </row>
    <row r="320" spans="2:41" x14ac:dyDescent="0.25">
      <c r="B320" t="s">
        <v>163</v>
      </c>
      <c r="C320" s="1" t="s">
        <v>210</v>
      </c>
      <c r="D320" t="s">
        <v>77</v>
      </c>
      <c r="E320" s="15" t="s">
        <v>80</v>
      </c>
      <c r="F320" s="15">
        <v>22</v>
      </c>
      <c r="G320" s="15">
        <v>60.13</v>
      </c>
      <c r="H320" s="15">
        <v>68.72</v>
      </c>
      <c r="I320" s="15">
        <f t="shared" si="42"/>
        <v>0.875</v>
      </c>
      <c r="J320" s="15">
        <v>21.5</v>
      </c>
      <c r="K320" s="15">
        <v>46.04</v>
      </c>
      <c r="L320" s="15">
        <v>67.47</v>
      </c>
      <c r="M320" s="15">
        <f t="shared" si="43"/>
        <v>0</v>
      </c>
      <c r="N320" s="15">
        <f t="shared" si="49"/>
        <v>0</v>
      </c>
      <c r="O320" s="15">
        <f t="shared" si="44"/>
        <v>1</v>
      </c>
      <c r="AB320" t="s">
        <v>163</v>
      </c>
      <c r="AC320" s="1" t="s">
        <v>210</v>
      </c>
      <c r="AD320" t="s">
        <v>77</v>
      </c>
      <c r="AE320" t="s">
        <v>78</v>
      </c>
      <c r="AF320">
        <v>24</v>
      </c>
      <c r="AG320">
        <v>175.6</v>
      </c>
      <c r="AH320">
        <v>73.7</v>
      </c>
      <c r="AI320">
        <f t="shared" si="45"/>
        <v>2.3826322930800541</v>
      </c>
      <c r="AJ320">
        <v>22</v>
      </c>
      <c r="AK320">
        <v>51.82</v>
      </c>
      <c r="AL320">
        <v>68.72</v>
      </c>
      <c r="AM320" s="4">
        <f t="shared" si="46"/>
        <v>1</v>
      </c>
      <c r="AN320" s="4">
        <f t="shared" si="47"/>
        <v>0</v>
      </c>
      <c r="AO320" s="4">
        <f t="shared" si="48"/>
        <v>0</v>
      </c>
    </row>
    <row r="321" spans="2:41" x14ac:dyDescent="0.25">
      <c r="B321" t="s">
        <v>164</v>
      </c>
      <c r="C321" s="1" t="s">
        <v>210</v>
      </c>
      <c r="D321" t="s">
        <v>77</v>
      </c>
      <c r="E321" s="15" t="s">
        <v>80</v>
      </c>
      <c r="F321" s="15">
        <v>15.5</v>
      </c>
      <c r="G321" s="15">
        <v>45.98</v>
      </c>
      <c r="H321" s="15">
        <v>52.21</v>
      </c>
      <c r="I321" s="15">
        <f t="shared" si="42"/>
        <v>0.88067420034476152</v>
      </c>
      <c r="J321" s="15">
        <v>15</v>
      </c>
      <c r="K321" s="15">
        <v>26.76</v>
      </c>
      <c r="L321" s="15">
        <v>50.91</v>
      </c>
      <c r="M321" s="15">
        <f t="shared" si="43"/>
        <v>0</v>
      </c>
      <c r="N321" s="15">
        <f t="shared" si="49"/>
        <v>0</v>
      </c>
      <c r="O321" s="15">
        <f t="shared" si="44"/>
        <v>1</v>
      </c>
      <c r="AB321" t="s">
        <v>164</v>
      </c>
      <c r="AC321" s="1" t="s">
        <v>210</v>
      </c>
      <c r="AD321" t="s">
        <v>77</v>
      </c>
      <c r="AE321" t="s">
        <v>78</v>
      </c>
      <c r="AF321">
        <v>24</v>
      </c>
      <c r="AG321">
        <v>164.15</v>
      </c>
      <c r="AH321">
        <v>73.7</v>
      </c>
      <c r="AI321">
        <f t="shared" si="45"/>
        <v>2.2272727272727271</v>
      </c>
      <c r="AJ321">
        <v>21.5</v>
      </c>
      <c r="AK321">
        <v>48.5</v>
      </c>
      <c r="AL321">
        <v>67.47</v>
      </c>
      <c r="AM321" s="4">
        <f t="shared" si="46"/>
        <v>1</v>
      </c>
      <c r="AN321" s="4">
        <f t="shared" si="47"/>
        <v>0</v>
      </c>
      <c r="AO321" s="4">
        <f t="shared" si="48"/>
        <v>0</v>
      </c>
    </row>
    <row r="322" spans="2:41" x14ac:dyDescent="0.25">
      <c r="B322" t="s">
        <v>165</v>
      </c>
      <c r="C322" s="1" t="s">
        <v>210</v>
      </c>
      <c r="D322" t="s">
        <v>77</v>
      </c>
      <c r="E322" s="15" t="s">
        <v>80</v>
      </c>
      <c r="F322" s="15">
        <v>26.5</v>
      </c>
      <c r="G322" s="15">
        <v>74.13</v>
      </c>
      <c r="H322" s="15">
        <v>79.86</v>
      </c>
      <c r="I322" s="15">
        <f t="shared" ref="I322:I385" si="50">G322/H322</f>
        <v>0.92824943651389924</v>
      </c>
      <c r="J322" s="15">
        <v>26</v>
      </c>
      <c r="K322" s="15">
        <v>52.09</v>
      </c>
      <c r="L322" s="15">
        <v>78.63</v>
      </c>
      <c r="M322" s="15">
        <f t="shared" ref="M322:M385" si="51">IF(I322&gt;1.5,1,0)</f>
        <v>0</v>
      </c>
      <c r="N322" s="15">
        <f t="shared" si="49"/>
        <v>0</v>
      </c>
      <c r="O322" s="15">
        <f t="shared" ref="O322:O385" si="52">IF(I322&lt;1,1,0)</f>
        <v>1</v>
      </c>
      <c r="AB322" t="s">
        <v>165</v>
      </c>
      <c r="AC322" s="1" t="s">
        <v>210</v>
      </c>
      <c r="AD322" t="s">
        <v>77</v>
      </c>
      <c r="AE322" t="s">
        <v>78</v>
      </c>
      <c r="AF322">
        <v>24</v>
      </c>
      <c r="AG322">
        <v>151.30000000000001</v>
      </c>
      <c r="AH322">
        <v>73.7</v>
      </c>
      <c r="AI322">
        <f t="shared" ref="AI322:AI385" si="53">AG322/AH322</f>
        <v>2.0529172320217097</v>
      </c>
      <c r="AJ322">
        <v>22.5</v>
      </c>
      <c r="AK322">
        <v>65.17</v>
      </c>
      <c r="AL322">
        <v>69.97</v>
      </c>
      <c r="AM322" s="4">
        <f t="shared" ref="AM322:AM385" si="54">IF(AI322&gt;1.5,1,0)</f>
        <v>1</v>
      </c>
      <c r="AN322" s="4">
        <f t="shared" ref="AN322:AN385" si="55">IF((AND(AI322&gt;1,AI322&lt;1.5)),1,0)</f>
        <v>0</v>
      </c>
      <c r="AO322" s="4">
        <f t="shared" ref="AO322:AO385" si="56">IF(AI322&lt;1,1,0)</f>
        <v>0</v>
      </c>
    </row>
    <row r="323" spans="2:41" x14ac:dyDescent="0.25">
      <c r="B323" t="s">
        <v>166</v>
      </c>
      <c r="C323" s="1" t="s">
        <v>210</v>
      </c>
      <c r="D323" t="s">
        <v>77</v>
      </c>
      <c r="E323" s="15" t="s">
        <v>80</v>
      </c>
      <c r="F323" s="15">
        <v>21.5</v>
      </c>
      <c r="G323" s="15">
        <v>60.68</v>
      </c>
      <c r="H323" s="15">
        <v>67.47</v>
      </c>
      <c r="I323" s="15">
        <f t="shared" si="50"/>
        <v>0.89936267970950057</v>
      </c>
      <c r="J323" s="15">
        <v>21</v>
      </c>
      <c r="K323" s="15">
        <v>44.65</v>
      </c>
      <c r="L323" s="15">
        <v>66.22</v>
      </c>
      <c r="M323" s="15">
        <f t="shared" si="51"/>
        <v>0</v>
      </c>
      <c r="N323" s="15">
        <f t="shared" si="49"/>
        <v>0</v>
      </c>
      <c r="O323" s="15">
        <f t="shared" si="52"/>
        <v>1</v>
      </c>
      <c r="AB323" t="s">
        <v>166</v>
      </c>
      <c r="AC323" s="1" t="s">
        <v>210</v>
      </c>
      <c r="AD323" t="s">
        <v>77</v>
      </c>
      <c r="AE323" t="s">
        <v>78</v>
      </c>
      <c r="AF323">
        <v>24</v>
      </c>
      <c r="AG323">
        <v>137.97999999999999</v>
      </c>
      <c r="AH323">
        <v>73.7</v>
      </c>
      <c r="AI323">
        <f t="shared" si="53"/>
        <v>1.8721845318860242</v>
      </c>
      <c r="AJ323">
        <v>22</v>
      </c>
      <c r="AK323">
        <v>58.89</v>
      </c>
      <c r="AL323">
        <v>68.72</v>
      </c>
      <c r="AM323" s="4">
        <f t="shared" si="54"/>
        <v>1</v>
      </c>
      <c r="AN323" s="4">
        <f t="shared" si="55"/>
        <v>0</v>
      </c>
      <c r="AO323" s="4">
        <f t="shared" si="56"/>
        <v>0</v>
      </c>
    </row>
    <row r="324" spans="2:41" x14ac:dyDescent="0.25">
      <c r="B324" t="s">
        <v>167</v>
      </c>
      <c r="C324" s="1" t="s">
        <v>210</v>
      </c>
      <c r="D324" t="s">
        <v>77</v>
      </c>
      <c r="E324" s="15" t="s">
        <v>80</v>
      </c>
      <c r="F324" s="15">
        <v>22</v>
      </c>
      <c r="G324" s="15">
        <v>46.59</v>
      </c>
      <c r="H324" s="15">
        <v>68.72</v>
      </c>
      <c r="I324" s="15">
        <f t="shared" si="50"/>
        <v>0.67796856810244477</v>
      </c>
      <c r="J324" s="15">
        <v>21.5</v>
      </c>
      <c r="K324" s="15">
        <v>44.52</v>
      </c>
      <c r="L324" s="15">
        <v>67.47</v>
      </c>
      <c r="M324" s="15">
        <f t="shared" si="51"/>
        <v>0</v>
      </c>
      <c r="N324" s="15">
        <f t="shared" si="49"/>
        <v>0</v>
      </c>
      <c r="O324" s="15">
        <f t="shared" si="52"/>
        <v>1</v>
      </c>
      <c r="AB324" t="s">
        <v>167</v>
      </c>
      <c r="AC324" s="1" t="s">
        <v>210</v>
      </c>
      <c r="AD324" t="s">
        <v>77</v>
      </c>
      <c r="AE324" t="s">
        <v>78</v>
      </c>
      <c r="AF324">
        <v>24</v>
      </c>
      <c r="AG324">
        <v>107.33</v>
      </c>
      <c r="AH324">
        <v>73.7</v>
      </c>
      <c r="AI324">
        <f t="shared" si="53"/>
        <v>1.4563093622795114</v>
      </c>
      <c r="AJ324">
        <v>23</v>
      </c>
      <c r="AK324">
        <v>54.77</v>
      </c>
      <c r="AL324">
        <v>71.22</v>
      </c>
      <c r="AM324" s="4">
        <f t="shared" si="54"/>
        <v>0</v>
      </c>
      <c r="AN324" s="4">
        <f t="shared" si="55"/>
        <v>1</v>
      </c>
      <c r="AO324" s="4">
        <f t="shared" si="56"/>
        <v>0</v>
      </c>
    </row>
    <row r="325" spans="2:41" x14ac:dyDescent="0.25">
      <c r="B325" t="s">
        <v>168</v>
      </c>
      <c r="C325" s="1" t="s">
        <v>210</v>
      </c>
      <c r="D325" t="s">
        <v>77</v>
      </c>
      <c r="E325" s="15" t="s">
        <v>80</v>
      </c>
      <c r="F325" s="15">
        <v>22</v>
      </c>
      <c r="G325" s="15">
        <v>37.229999999999997</v>
      </c>
      <c r="H325" s="15">
        <v>68.72</v>
      </c>
      <c r="I325" s="15">
        <f t="shared" si="50"/>
        <v>0.54176367869615827</v>
      </c>
      <c r="J325" s="15">
        <v>21.5</v>
      </c>
      <c r="K325" s="15">
        <v>32.090000000000003</v>
      </c>
      <c r="L325" s="15">
        <v>67.47</v>
      </c>
      <c r="M325" s="15">
        <f t="shared" si="51"/>
        <v>0</v>
      </c>
      <c r="N325" s="15">
        <f t="shared" si="49"/>
        <v>0</v>
      </c>
      <c r="O325" s="15">
        <f t="shared" si="52"/>
        <v>1</v>
      </c>
      <c r="AB325" t="s">
        <v>168</v>
      </c>
      <c r="AC325" s="1" t="s">
        <v>210</v>
      </c>
      <c r="AD325" t="s">
        <v>77</v>
      </c>
      <c r="AE325" t="s">
        <v>78</v>
      </c>
      <c r="AF325">
        <v>24</v>
      </c>
      <c r="AG325">
        <v>115.61</v>
      </c>
      <c r="AH325">
        <v>73.7</v>
      </c>
      <c r="AI325">
        <f t="shared" si="53"/>
        <v>1.5686567164179104</v>
      </c>
      <c r="AJ325">
        <v>22.5</v>
      </c>
      <c r="AK325">
        <v>65.11</v>
      </c>
      <c r="AL325">
        <v>69.97</v>
      </c>
      <c r="AM325" s="4">
        <f t="shared" si="54"/>
        <v>1</v>
      </c>
      <c r="AN325" s="4">
        <f t="shared" si="55"/>
        <v>0</v>
      </c>
      <c r="AO325" s="4">
        <f t="shared" si="56"/>
        <v>0</v>
      </c>
    </row>
    <row r="326" spans="2:41" x14ac:dyDescent="0.25">
      <c r="B326" t="s">
        <v>169</v>
      </c>
      <c r="C326" s="1" t="s">
        <v>210</v>
      </c>
      <c r="D326" t="s">
        <v>77</v>
      </c>
      <c r="E326" s="15" t="s">
        <v>80</v>
      </c>
      <c r="F326" s="15">
        <v>20</v>
      </c>
      <c r="G326" s="15">
        <v>61.92</v>
      </c>
      <c r="H326" s="15">
        <v>63.71</v>
      </c>
      <c r="I326" s="15">
        <f t="shared" si="50"/>
        <v>0.97190393972688749</v>
      </c>
      <c r="J326" s="15">
        <v>19.5</v>
      </c>
      <c r="K326" s="15">
        <v>35.93</v>
      </c>
      <c r="L326" s="15">
        <v>62.44</v>
      </c>
      <c r="M326" s="15">
        <f t="shared" si="51"/>
        <v>0</v>
      </c>
      <c r="N326" s="15">
        <f t="shared" si="49"/>
        <v>0</v>
      </c>
      <c r="O326" s="15">
        <f t="shared" si="52"/>
        <v>1</v>
      </c>
      <c r="AB326" t="s">
        <v>169</v>
      </c>
      <c r="AC326" s="1" t="s">
        <v>210</v>
      </c>
      <c r="AD326" t="s">
        <v>77</v>
      </c>
      <c r="AE326" t="s">
        <v>78</v>
      </c>
      <c r="AF326">
        <v>24</v>
      </c>
      <c r="AG326">
        <v>152.06</v>
      </c>
      <c r="AH326">
        <v>73.7</v>
      </c>
      <c r="AI326">
        <f t="shared" si="53"/>
        <v>2.0632293080054271</v>
      </c>
      <c r="AJ326">
        <v>16</v>
      </c>
      <c r="AK326">
        <v>56.08</v>
      </c>
      <c r="AL326">
        <v>53.5</v>
      </c>
      <c r="AM326" s="4">
        <f t="shared" si="54"/>
        <v>1</v>
      </c>
      <c r="AN326" s="4">
        <f t="shared" si="55"/>
        <v>0</v>
      </c>
      <c r="AO326" s="4">
        <f t="shared" si="56"/>
        <v>0</v>
      </c>
    </row>
    <row r="327" spans="2:41" x14ac:dyDescent="0.25">
      <c r="B327" t="s">
        <v>170</v>
      </c>
      <c r="C327" s="1" t="s">
        <v>210</v>
      </c>
      <c r="D327" t="s">
        <v>77</v>
      </c>
      <c r="E327" t="s">
        <v>80</v>
      </c>
      <c r="F327">
        <v>23.5</v>
      </c>
      <c r="G327">
        <v>72.709999999999994</v>
      </c>
      <c r="H327">
        <v>72.459999999999994</v>
      </c>
      <c r="I327">
        <f t="shared" si="50"/>
        <v>1.0034501794093293</v>
      </c>
      <c r="J327">
        <v>23</v>
      </c>
      <c r="K327">
        <v>56.86</v>
      </c>
      <c r="L327">
        <v>71.22</v>
      </c>
      <c r="M327" s="4">
        <f t="shared" si="51"/>
        <v>0</v>
      </c>
      <c r="N327" s="4">
        <f t="shared" si="49"/>
        <v>1</v>
      </c>
      <c r="O327" s="4">
        <f t="shared" si="52"/>
        <v>0</v>
      </c>
      <c r="AB327" t="s">
        <v>170</v>
      </c>
      <c r="AC327" s="1" t="s">
        <v>210</v>
      </c>
      <c r="AD327" t="s">
        <v>77</v>
      </c>
      <c r="AE327" t="s">
        <v>78</v>
      </c>
      <c r="AF327">
        <v>24</v>
      </c>
      <c r="AG327">
        <v>192.14</v>
      </c>
      <c r="AH327">
        <v>73.7</v>
      </c>
      <c r="AI327">
        <f t="shared" si="53"/>
        <v>2.6070556309362276</v>
      </c>
      <c r="AJ327">
        <v>21.5</v>
      </c>
      <c r="AK327">
        <v>34.200000000000003</v>
      </c>
      <c r="AL327">
        <v>67.47</v>
      </c>
      <c r="AM327" s="4">
        <f t="shared" si="54"/>
        <v>1</v>
      </c>
      <c r="AN327" s="4">
        <f t="shared" si="55"/>
        <v>0</v>
      </c>
      <c r="AO327" s="4">
        <f t="shared" si="56"/>
        <v>0</v>
      </c>
    </row>
    <row r="328" spans="2:41" x14ac:dyDescent="0.25">
      <c r="B328" t="s">
        <v>172</v>
      </c>
      <c r="C328" s="1" t="s">
        <v>210</v>
      </c>
      <c r="D328" t="s">
        <v>77</v>
      </c>
      <c r="E328" s="15" t="s">
        <v>80</v>
      </c>
      <c r="F328" s="15">
        <v>22.5</v>
      </c>
      <c r="G328" s="15">
        <v>45.48</v>
      </c>
      <c r="H328" s="15">
        <v>69.97</v>
      </c>
      <c r="I328" s="15">
        <f t="shared" si="50"/>
        <v>0.64999285408032015</v>
      </c>
      <c r="J328" s="15">
        <v>22</v>
      </c>
      <c r="K328" s="15">
        <v>40.700000000000003</v>
      </c>
      <c r="L328" s="15">
        <v>68.72</v>
      </c>
      <c r="M328" s="15">
        <f t="shared" si="51"/>
        <v>0</v>
      </c>
      <c r="N328" s="15">
        <f t="shared" si="49"/>
        <v>0</v>
      </c>
      <c r="O328" s="15">
        <f t="shared" si="52"/>
        <v>1</v>
      </c>
      <c r="AB328" t="s">
        <v>172</v>
      </c>
      <c r="AC328" s="1" t="s">
        <v>210</v>
      </c>
      <c r="AD328" t="s">
        <v>77</v>
      </c>
      <c r="AE328" t="s">
        <v>78</v>
      </c>
      <c r="AF328">
        <v>24</v>
      </c>
      <c r="AG328">
        <v>139.04</v>
      </c>
      <c r="AH328">
        <v>73.7</v>
      </c>
      <c r="AI328">
        <f t="shared" si="53"/>
        <v>1.8865671641791042</v>
      </c>
      <c r="AJ328">
        <v>22.5</v>
      </c>
      <c r="AK328">
        <v>58.91</v>
      </c>
      <c r="AL328">
        <v>69.97</v>
      </c>
      <c r="AM328" s="4">
        <f t="shared" si="54"/>
        <v>1</v>
      </c>
      <c r="AN328" s="4">
        <f t="shared" si="55"/>
        <v>0</v>
      </c>
      <c r="AO328" s="4">
        <f t="shared" si="56"/>
        <v>0</v>
      </c>
    </row>
    <row r="329" spans="2:41" x14ac:dyDescent="0.25">
      <c r="B329" t="s">
        <v>173</v>
      </c>
      <c r="C329" s="1" t="s">
        <v>210</v>
      </c>
      <c r="D329" t="s">
        <v>77</v>
      </c>
      <c r="E329" s="15" t="s">
        <v>80</v>
      </c>
      <c r="F329" s="15">
        <v>28</v>
      </c>
      <c r="G329" s="15">
        <v>76.73</v>
      </c>
      <c r="H329" s="15">
        <v>83.53</v>
      </c>
      <c r="I329" s="15">
        <f t="shared" si="50"/>
        <v>0.91859212259068601</v>
      </c>
      <c r="J329" s="15">
        <v>27.5</v>
      </c>
      <c r="K329" s="15">
        <v>57.8</v>
      </c>
      <c r="L329" s="15">
        <v>82.3</v>
      </c>
      <c r="M329" s="15">
        <f t="shared" si="51"/>
        <v>0</v>
      </c>
      <c r="N329" s="15">
        <f t="shared" si="49"/>
        <v>0</v>
      </c>
      <c r="O329" s="15">
        <f t="shared" si="52"/>
        <v>1</v>
      </c>
      <c r="AB329" t="s">
        <v>173</v>
      </c>
      <c r="AC329" s="1" t="s">
        <v>210</v>
      </c>
      <c r="AD329" t="s">
        <v>77</v>
      </c>
      <c r="AE329" t="s">
        <v>78</v>
      </c>
      <c r="AF329">
        <v>24</v>
      </c>
      <c r="AG329">
        <v>141.66999999999999</v>
      </c>
      <c r="AH329">
        <v>73.7</v>
      </c>
      <c r="AI329">
        <f t="shared" si="53"/>
        <v>1.9222523744911801</v>
      </c>
      <c r="AJ329">
        <v>22.5</v>
      </c>
      <c r="AK329">
        <v>62.87</v>
      </c>
      <c r="AL329">
        <v>69.97</v>
      </c>
      <c r="AM329" s="4">
        <f t="shared" si="54"/>
        <v>1</v>
      </c>
      <c r="AN329" s="4">
        <f t="shared" si="55"/>
        <v>0</v>
      </c>
      <c r="AO329" s="4">
        <f t="shared" si="56"/>
        <v>0</v>
      </c>
    </row>
    <row r="330" spans="2:41" x14ac:dyDescent="0.25">
      <c r="B330" t="s">
        <v>174</v>
      </c>
      <c r="C330" s="1" t="s">
        <v>210</v>
      </c>
      <c r="D330" t="s">
        <v>77</v>
      </c>
      <c r="E330" t="s">
        <v>80</v>
      </c>
      <c r="F330">
        <v>23</v>
      </c>
      <c r="G330">
        <v>80.37</v>
      </c>
      <c r="H330">
        <v>71.22</v>
      </c>
      <c r="I330">
        <f t="shared" si="50"/>
        <v>1.128475147430497</v>
      </c>
      <c r="J330">
        <v>21.5</v>
      </c>
      <c r="K330">
        <v>61.14</v>
      </c>
      <c r="L330">
        <v>67.47</v>
      </c>
      <c r="M330" s="4">
        <f t="shared" si="51"/>
        <v>0</v>
      </c>
      <c r="N330" s="4">
        <f t="shared" si="49"/>
        <v>1</v>
      </c>
      <c r="O330" s="4">
        <f t="shared" si="52"/>
        <v>0</v>
      </c>
      <c r="AB330" t="s">
        <v>174</v>
      </c>
      <c r="AC330" s="1" t="s">
        <v>210</v>
      </c>
      <c r="AD330" t="s">
        <v>77</v>
      </c>
      <c r="AE330" t="s">
        <v>78</v>
      </c>
      <c r="AF330">
        <v>24</v>
      </c>
      <c r="AG330">
        <v>116.23</v>
      </c>
      <c r="AH330">
        <v>73.7</v>
      </c>
      <c r="AI330">
        <f t="shared" si="53"/>
        <v>1.5770691994572592</v>
      </c>
      <c r="AJ330">
        <v>22.5</v>
      </c>
      <c r="AK330">
        <v>64.67</v>
      </c>
      <c r="AL330">
        <v>69.97</v>
      </c>
      <c r="AM330" s="4">
        <f t="shared" si="54"/>
        <v>1</v>
      </c>
      <c r="AN330" s="4">
        <f t="shared" si="55"/>
        <v>0</v>
      </c>
      <c r="AO330" s="4">
        <f t="shared" si="56"/>
        <v>0</v>
      </c>
    </row>
    <row r="331" spans="2:41" x14ac:dyDescent="0.25">
      <c r="B331" t="s">
        <v>175</v>
      </c>
      <c r="C331" s="1" t="s">
        <v>210</v>
      </c>
      <c r="D331" t="s">
        <v>77</v>
      </c>
      <c r="E331" s="15" t="s">
        <v>80</v>
      </c>
      <c r="F331" s="15">
        <v>22</v>
      </c>
      <c r="G331" s="15">
        <v>57.23</v>
      </c>
      <c r="H331" s="15">
        <v>68.72</v>
      </c>
      <c r="I331" s="15">
        <f t="shared" si="50"/>
        <v>0.83279976717112913</v>
      </c>
      <c r="J331" s="15">
        <v>21.5</v>
      </c>
      <c r="K331" s="15">
        <v>49.62</v>
      </c>
      <c r="L331" s="15">
        <v>67.47</v>
      </c>
      <c r="M331" s="15">
        <f t="shared" si="51"/>
        <v>0</v>
      </c>
      <c r="N331" s="15">
        <f t="shared" si="49"/>
        <v>0</v>
      </c>
      <c r="O331" s="15">
        <f t="shared" si="52"/>
        <v>1</v>
      </c>
      <c r="AB331" t="s">
        <v>175</v>
      </c>
      <c r="AC331" s="1" t="s">
        <v>210</v>
      </c>
      <c r="AD331" t="s">
        <v>77</v>
      </c>
      <c r="AE331" t="s">
        <v>78</v>
      </c>
      <c r="AF331">
        <v>24</v>
      </c>
      <c r="AG331">
        <v>164.37</v>
      </c>
      <c r="AH331">
        <v>73.7</v>
      </c>
      <c r="AI331">
        <f t="shared" si="53"/>
        <v>2.2302578018995929</v>
      </c>
      <c r="AJ331">
        <v>21.5</v>
      </c>
      <c r="AK331">
        <v>46.53</v>
      </c>
      <c r="AL331">
        <v>67.47</v>
      </c>
      <c r="AM331" s="4">
        <f t="shared" si="54"/>
        <v>1</v>
      </c>
      <c r="AN331" s="4">
        <f t="shared" si="55"/>
        <v>0</v>
      </c>
      <c r="AO331" s="4">
        <f t="shared" si="56"/>
        <v>0</v>
      </c>
    </row>
    <row r="332" spans="2:41" x14ac:dyDescent="0.25">
      <c r="B332" t="s">
        <v>176</v>
      </c>
      <c r="C332" s="1" t="s">
        <v>210</v>
      </c>
      <c r="D332" t="s">
        <v>77</v>
      </c>
      <c r="E332" t="s">
        <v>80</v>
      </c>
      <c r="F332">
        <v>33</v>
      </c>
      <c r="G332">
        <v>101.39</v>
      </c>
      <c r="H332">
        <v>95.64</v>
      </c>
      <c r="I332">
        <f t="shared" si="50"/>
        <v>1.0601212881639481</v>
      </c>
      <c r="J332">
        <v>32.5</v>
      </c>
      <c r="K332">
        <v>81.510000000000005</v>
      </c>
      <c r="L332">
        <v>94.43</v>
      </c>
      <c r="M332" s="4">
        <f t="shared" si="51"/>
        <v>0</v>
      </c>
      <c r="N332" s="4">
        <f t="shared" si="49"/>
        <v>1</v>
      </c>
      <c r="O332" s="4">
        <f t="shared" si="52"/>
        <v>0</v>
      </c>
      <c r="AB332" t="s">
        <v>176</v>
      </c>
      <c r="AC332" s="1" t="s">
        <v>210</v>
      </c>
      <c r="AD332" t="s">
        <v>77</v>
      </c>
      <c r="AE332" t="s">
        <v>78</v>
      </c>
      <c r="AF332">
        <v>24</v>
      </c>
      <c r="AG332">
        <v>178.85</v>
      </c>
      <c r="AH332">
        <v>73.7</v>
      </c>
      <c r="AI332">
        <f t="shared" si="53"/>
        <v>2.4267299864314786</v>
      </c>
      <c r="AJ332">
        <v>22</v>
      </c>
      <c r="AK332">
        <v>64.92</v>
      </c>
      <c r="AL332">
        <v>68.72</v>
      </c>
      <c r="AM332" s="4">
        <f t="shared" si="54"/>
        <v>1</v>
      </c>
      <c r="AN332" s="4">
        <f t="shared" si="55"/>
        <v>0</v>
      </c>
      <c r="AO332" s="4">
        <f t="shared" si="56"/>
        <v>0</v>
      </c>
    </row>
    <row r="333" spans="2:41" x14ac:dyDescent="0.25">
      <c r="B333" t="s">
        <v>177</v>
      </c>
      <c r="C333" s="1" t="s">
        <v>210</v>
      </c>
      <c r="D333" t="s">
        <v>77</v>
      </c>
      <c r="E333" t="s">
        <v>80</v>
      </c>
      <c r="F333">
        <v>24</v>
      </c>
      <c r="G333">
        <v>89.62</v>
      </c>
      <c r="H333">
        <v>73.7</v>
      </c>
      <c r="I333">
        <f t="shared" si="50"/>
        <v>1.2160108548168249</v>
      </c>
      <c r="J333">
        <v>21.5</v>
      </c>
      <c r="K333">
        <v>59.5</v>
      </c>
      <c r="L333">
        <v>67.47</v>
      </c>
      <c r="M333" s="4">
        <f t="shared" si="51"/>
        <v>0</v>
      </c>
      <c r="N333" s="4">
        <f t="shared" si="49"/>
        <v>1</v>
      </c>
      <c r="O333" s="4">
        <f t="shared" si="52"/>
        <v>0</v>
      </c>
      <c r="AB333" t="s">
        <v>177</v>
      </c>
      <c r="AC333" s="1" t="s">
        <v>210</v>
      </c>
      <c r="AD333" t="s">
        <v>77</v>
      </c>
      <c r="AE333" t="s">
        <v>78</v>
      </c>
      <c r="AF333">
        <v>24</v>
      </c>
      <c r="AG333">
        <v>139.37</v>
      </c>
      <c r="AH333">
        <v>73.7</v>
      </c>
      <c r="AI333">
        <f t="shared" si="53"/>
        <v>1.8910447761194029</v>
      </c>
      <c r="AJ333">
        <v>22.5</v>
      </c>
      <c r="AK333">
        <v>60.88</v>
      </c>
      <c r="AL333">
        <v>69.97</v>
      </c>
      <c r="AM333" s="4">
        <f t="shared" si="54"/>
        <v>1</v>
      </c>
      <c r="AN333" s="4">
        <f t="shared" si="55"/>
        <v>0</v>
      </c>
      <c r="AO333" s="4">
        <f t="shared" si="56"/>
        <v>0</v>
      </c>
    </row>
    <row r="334" spans="2:41" x14ac:dyDescent="0.25">
      <c r="B334" t="s">
        <v>130</v>
      </c>
      <c r="C334" s="1" t="s">
        <v>210</v>
      </c>
      <c r="D334" t="s">
        <v>77</v>
      </c>
      <c r="E334" s="15" t="s">
        <v>81</v>
      </c>
      <c r="F334" s="15">
        <v>16.5</v>
      </c>
      <c r="G334" s="15">
        <v>38.83</v>
      </c>
      <c r="H334" s="15">
        <v>54.79</v>
      </c>
      <c r="I334" s="15">
        <f t="shared" si="50"/>
        <v>0.70870596824237997</v>
      </c>
      <c r="J334" s="15">
        <v>16</v>
      </c>
      <c r="K334" s="15">
        <v>30.06</v>
      </c>
      <c r="L334" s="15">
        <v>53.5</v>
      </c>
      <c r="M334" s="15">
        <f t="shared" si="51"/>
        <v>0</v>
      </c>
      <c r="N334" s="15">
        <f t="shared" si="49"/>
        <v>0</v>
      </c>
      <c r="O334" s="15">
        <f t="shared" si="52"/>
        <v>1</v>
      </c>
      <c r="AB334" t="s">
        <v>130</v>
      </c>
      <c r="AC334" s="1" t="s">
        <v>210</v>
      </c>
      <c r="AD334" t="s">
        <v>77</v>
      </c>
      <c r="AE334" t="s">
        <v>79</v>
      </c>
      <c r="AF334">
        <v>24</v>
      </c>
      <c r="AG334">
        <v>153.35</v>
      </c>
      <c r="AH334">
        <v>73.7</v>
      </c>
      <c r="AI334">
        <f t="shared" si="53"/>
        <v>2.0807327001356852</v>
      </c>
      <c r="AJ334">
        <v>21.5</v>
      </c>
      <c r="AK334">
        <v>48.04</v>
      </c>
      <c r="AL334">
        <v>67.47</v>
      </c>
      <c r="AM334" s="4">
        <f t="shared" si="54"/>
        <v>1</v>
      </c>
      <c r="AN334" s="4">
        <f t="shared" si="55"/>
        <v>0</v>
      </c>
      <c r="AO334" s="4">
        <f t="shared" si="56"/>
        <v>0</v>
      </c>
    </row>
    <row r="335" spans="2:41" x14ac:dyDescent="0.25">
      <c r="B335" t="s">
        <v>131</v>
      </c>
      <c r="C335" s="1" t="s">
        <v>210</v>
      </c>
      <c r="D335" t="s">
        <v>77</v>
      </c>
      <c r="E335" s="15" t="s">
        <v>81</v>
      </c>
      <c r="F335" s="15">
        <v>23</v>
      </c>
      <c r="G335" s="15">
        <v>68.3</v>
      </c>
      <c r="H335" s="15">
        <v>71.22</v>
      </c>
      <c r="I335" s="15">
        <f t="shared" si="50"/>
        <v>0.95900028081999433</v>
      </c>
      <c r="J335" s="15">
        <v>22.5</v>
      </c>
      <c r="K335" s="15">
        <v>48.21</v>
      </c>
      <c r="L335" s="15">
        <v>69.97</v>
      </c>
      <c r="M335" s="15">
        <f t="shared" si="51"/>
        <v>0</v>
      </c>
      <c r="N335" s="15">
        <f t="shared" si="49"/>
        <v>0</v>
      </c>
      <c r="O335" s="15">
        <f t="shared" si="52"/>
        <v>1</v>
      </c>
      <c r="AB335" t="s">
        <v>131</v>
      </c>
      <c r="AC335" s="1" t="s">
        <v>210</v>
      </c>
      <c r="AD335" t="s">
        <v>77</v>
      </c>
      <c r="AE335" t="s">
        <v>79</v>
      </c>
      <c r="AF335">
        <v>24</v>
      </c>
      <c r="AG335">
        <v>133.80000000000001</v>
      </c>
      <c r="AH335">
        <v>73.7</v>
      </c>
      <c r="AI335">
        <f t="shared" si="53"/>
        <v>1.8154681139755768</v>
      </c>
      <c r="AJ335">
        <v>21.5</v>
      </c>
      <c r="AK335">
        <v>46.25</v>
      </c>
      <c r="AL335">
        <v>67.47</v>
      </c>
      <c r="AM335" s="4">
        <f t="shared" si="54"/>
        <v>1</v>
      </c>
      <c r="AN335" s="4">
        <f t="shared" si="55"/>
        <v>0</v>
      </c>
      <c r="AO335" s="4">
        <f t="shared" si="56"/>
        <v>0</v>
      </c>
    </row>
    <row r="336" spans="2:41" x14ac:dyDescent="0.25">
      <c r="B336" t="s">
        <v>132</v>
      </c>
      <c r="C336" s="1" t="s">
        <v>210</v>
      </c>
      <c r="D336" t="s">
        <v>77</v>
      </c>
      <c r="E336" s="15" t="s">
        <v>81</v>
      </c>
      <c r="F336" s="15">
        <v>30</v>
      </c>
      <c r="G336" s="15">
        <v>62.17</v>
      </c>
      <c r="H336" s="15">
        <v>88.39</v>
      </c>
      <c r="I336" s="15">
        <f t="shared" si="50"/>
        <v>0.70336010860957121</v>
      </c>
      <c r="J336" s="15">
        <v>29.5</v>
      </c>
      <c r="K336" s="15">
        <v>54.96</v>
      </c>
      <c r="L336" s="15">
        <v>87.18</v>
      </c>
      <c r="M336" s="15">
        <f t="shared" si="51"/>
        <v>0</v>
      </c>
      <c r="N336" s="15">
        <f t="shared" si="49"/>
        <v>0</v>
      </c>
      <c r="O336" s="15">
        <f t="shared" si="52"/>
        <v>1</v>
      </c>
      <c r="AB336" t="s">
        <v>132</v>
      </c>
      <c r="AC336" s="1" t="s">
        <v>210</v>
      </c>
      <c r="AD336" t="s">
        <v>77</v>
      </c>
      <c r="AE336" t="s">
        <v>79</v>
      </c>
      <c r="AF336">
        <v>24</v>
      </c>
      <c r="AG336">
        <v>112.2</v>
      </c>
      <c r="AH336">
        <v>73.7</v>
      </c>
      <c r="AI336">
        <f t="shared" si="53"/>
        <v>1.5223880597014925</v>
      </c>
      <c r="AJ336">
        <v>27</v>
      </c>
      <c r="AK336">
        <v>81.16</v>
      </c>
      <c r="AL336">
        <v>81.08</v>
      </c>
      <c r="AM336" s="4">
        <f t="shared" si="54"/>
        <v>1</v>
      </c>
      <c r="AN336" s="4">
        <f t="shared" si="55"/>
        <v>0</v>
      </c>
      <c r="AO336" s="4">
        <f t="shared" si="56"/>
        <v>0</v>
      </c>
    </row>
    <row r="337" spans="2:41" x14ac:dyDescent="0.25">
      <c r="B337" t="s">
        <v>133</v>
      </c>
      <c r="C337" s="1" t="s">
        <v>210</v>
      </c>
      <c r="D337" t="s">
        <v>77</v>
      </c>
      <c r="E337" s="15" t="s">
        <v>81</v>
      </c>
      <c r="F337" s="15">
        <v>35</v>
      </c>
      <c r="G337" s="15">
        <v>93.96</v>
      </c>
      <c r="H337" s="15">
        <v>100.44</v>
      </c>
      <c r="I337" s="15">
        <f t="shared" si="50"/>
        <v>0.93548387096774188</v>
      </c>
      <c r="J337" s="15">
        <v>34.5</v>
      </c>
      <c r="K337" s="15">
        <v>83.6</v>
      </c>
      <c r="L337" s="15">
        <v>99.24</v>
      </c>
      <c r="M337" s="15">
        <f t="shared" si="51"/>
        <v>0</v>
      </c>
      <c r="N337" s="15">
        <f t="shared" si="49"/>
        <v>0</v>
      </c>
      <c r="O337" s="15">
        <f t="shared" si="52"/>
        <v>1</v>
      </c>
      <c r="AB337" t="s">
        <v>133</v>
      </c>
      <c r="AC337" s="1" t="s">
        <v>210</v>
      </c>
      <c r="AD337" t="s">
        <v>77</v>
      </c>
      <c r="AE337" t="s">
        <v>79</v>
      </c>
      <c r="AF337">
        <v>24</v>
      </c>
      <c r="AG337">
        <v>157.81</v>
      </c>
      <c r="AH337">
        <v>73.7</v>
      </c>
      <c r="AI337">
        <f t="shared" si="53"/>
        <v>2.1412483039348711</v>
      </c>
      <c r="AJ337">
        <v>21.5</v>
      </c>
      <c r="AK337">
        <v>58.04</v>
      </c>
      <c r="AL337">
        <v>67.47</v>
      </c>
      <c r="AM337" s="4">
        <f t="shared" si="54"/>
        <v>1</v>
      </c>
      <c r="AN337" s="4">
        <f t="shared" si="55"/>
        <v>0</v>
      </c>
      <c r="AO337" s="4">
        <f t="shared" si="56"/>
        <v>0</v>
      </c>
    </row>
    <row r="338" spans="2:41" x14ac:dyDescent="0.25">
      <c r="B338" t="s">
        <v>135</v>
      </c>
      <c r="C338" s="1" t="s">
        <v>210</v>
      </c>
      <c r="D338" t="s">
        <v>77</v>
      </c>
      <c r="E338" s="15" t="s">
        <v>81</v>
      </c>
      <c r="F338" s="15">
        <v>29</v>
      </c>
      <c r="G338" s="15">
        <v>84.09</v>
      </c>
      <c r="H338" s="15">
        <v>85.96</v>
      </c>
      <c r="I338" s="15">
        <f t="shared" si="50"/>
        <v>0.97824569567240593</v>
      </c>
      <c r="J338" s="15">
        <v>28.5</v>
      </c>
      <c r="K338" s="15">
        <v>56.26</v>
      </c>
      <c r="L338" s="15">
        <v>84.74</v>
      </c>
      <c r="M338" s="15">
        <f t="shared" si="51"/>
        <v>0</v>
      </c>
      <c r="N338" s="15">
        <f t="shared" si="49"/>
        <v>0</v>
      </c>
      <c r="O338" s="15">
        <f t="shared" si="52"/>
        <v>1</v>
      </c>
      <c r="AB338" t="s">
        <v>135</v>
      </c>
      <c r="AC338" s="1" t="s">
        <v>210</v>
      </c>
      <c r="AD338" t="s">
        <v>77</v>
      </c>
      <c r="AE338" t="s">
        <v>79</v>
      </c>
      <c r="AF338">
        <v>24</v>
      </c>
      <c r="AG338">
        <v>127.52</v>
      </c>
      <c r="AH338">
        <v>73.7</v>
      </c>
      <c r="AI338">
        <f t="shared" si="53"/>
        <v>1.7302578018995929</v>
      </c>
      <c r="AJ338">
        <v>22</v>
      </c>
      <c r="AK338">
        <v>57.29</v>
      </c>
      <c r="AL338">
        <v>68.72</v>
      </c>
      <c r="AM338" s="4">
        <f t="shared" si="54"/>
        <v>1</v>
      </c>
      <c r="AN338" s="4">
        <f t="shared" si="55"/>
        <v>0</v>
      </c>
      <c r="AO338" s="4">
        <f t="shared" si="56"/>
        <v>0</v>
      </c>
    </row>
    <row r="339" spans="2:41" x14ac:dyDescent="0.25">
      <c r="B339" t="s">
        <v>136</v>
      </c>
      <c r="C339" s="1" t="s">
        <v>210</v>
      </c>
      <c r="D339" t="s">
        <v>77</v>
      </c>
      <c r="E339" s="15" t="s">
        <v>81</v>
      </c>
      <c r="F339" s="15">
        <v>15.5</v>
      </c>
      <c r="G339" s="15">
        <v>45.66</v>
      </c>
      <c r="H339" s="15">
        <v>52.21</v>
      </c>
      <c r="I339" s="15">
        <f t="shared" si="50"/>
        <v>0.87454510630147475</v>
      </c>
      <c r="J339" s="15">
        <v>15</v>
      </c>
      <c r="K339" s="15">
        <v>25.36</v>
      </c>
      <c r="L339" s="15">
        <v>50.91</v>
      </c>
      <c r="M339" s="15">
        <f t="shared" si="51"/>
        <v>0</v>
      </c>
      <c r="N339" s="15">
        <f t="shared" si="49"/>
        <v>0</v>
      </c>
      <c r="O339" s="15">
        <f t="shared" si="52"/>
        <v>1</v>
      </c>
      <c r="AB339" t="s">
        <v>136</v>
      </c>
      <c r="AC339" s="1" t="s">
        <v>210</v>
      </c>
      <c r="AD339" t="s">
        <v>77</v>
      </c>
      <c r="AE339" t="s">
        <v>79</v>
      </c>
      <c r="AF339">
        <v>24</v>
      </c>
      <c r="AG339">
        <v>126.73</v>
      </c>
      <c r="AH339">
        <v>73.7</v>
      </c>
      <c r="AI339">
        <f t="shared" si="53"/>
        <v>1.7195386702849389</v>
      </c>
      <c r="AJ339">
        <v>21.5</v>
      </c>
      <c r="AK339">
        <v>48.88</v>
      </c>
      <c r="AL339">
        <v>67.47</v>
      </c>
      <c r="AM339" s="4">
        <f t="shared" si="54"/>
        <v>1</v>
      </c>
      <c r="AN339" s="4">
        <f t="shared" si="55"/>
        <v>0</v>
      </c>
      <c r="AO339" s="4">
        <f t="shared" si="56"/>
        <v>0</v>
      </c>
    </row>
    <row r="340" spans="2:41" x14ac:dyDescent="0.25">
      <c r="B340" t="s">
        <v>138</v>
      </c>
      <c r="C340" s="1" t="s">
        <v>210</v>
      </c>
      <c r="D340" t="s">
        <v>77</v>
      </c>
      <c r="E340" s="15" t="s">
        <v>81</v>
      </c>
      <c r="F340" s="15">
        <v>22</v>
      </c>
      <c r="G340" s="15">
        <v>58.57</v>
      </c>
      <c r="H340" s="15">
        <v>68.72</v>
      </c>
      <c r="I340" s="15">
        <f t="shared" si="50"/>
        <v>0.85229918509895231</v>
      </c>
      <c r="J340" s="15">
        <v>21.5</v>
      </c>
      <c r="K340" s="15">
        <v>40.36</v>
      </c>
      <c r="L340" s="15">
        <v>67.47</v>
      </c>
      <c r="M340" s="15">
        <f t="shared" si="51"/>
        <v>0</v>
      </c>
      <c r="N340" s="15">
        <f t="shared" si="49"/>
        <v>0</v>
      </c>
      <c r="O340" s="15">
        <f t="shared" si="52"/>
        <v>1</v>
      </c>
      <c r="AB340" t="s">
        <v>138</v>
      </c>
      <c r="AC340" s="1" t="s">
        <v>210</v>
      </c>
      <c r="AD340" t="s">
        <v>77</v>
      </c>
      <c r="AE340" t="s">
        <v>79</v>
      </c>
      <c r="AF340">
        <v>24</v>
      </c>
      <c r="AG340">
        <v>128.72999999999999</v>
      </c>
      <c r="AH340">
        <v>73.7</v>
      </c>
      <c r="AI340">
        <f t="shared" si="53"/>
        <v>1.746675712347354</v>
      </c>
      <c r="AJ340">
        <v>21.5</v>
      </c>
      <c r="AK340">
        <v>51.14</v>
      </c>
      <c r="AL340">
        <v>67.47</v>
      </c>
      <c r="AM340" s="4">
        <f t="shared" si="54"/>
        <v>1</v>
      </c>
      <c r="AN340" s="4">
        <f t="shared" si="55"/>
        <v>0</v>
      </c>
      <c r="AO340" s="4">
        <f t="shared" si="56"/>
        <v>0</v>
      </c>
    </row>
    <row r="341" spans="2:41" x14ac:dyDescent="0.25">
      <c r="B341" t="s">
        <v>140</v>
      </c>
      <c r="C341" s="1" t="s">
        <v>210</v>
      </c>
      <c r="D341" t="s">
        <v>77</v>
      </c>
      <c r="E341" s="15" t="s">
        <v>81</v>
      </c>
      <c r="F341" s="15">
        <v>23.5</v>
      </c>
      <c r="G341" s="15">
        <v>54.36</v>
      </c>
      <c r="H341" s="15">
        <v>72.459999999999994</v>
      </c>
      <c r="I341" s="15">
        <f t="shared" si="50"/>
        <v>0.75020701076455987</v>
      </c>
      <c r="J341" s="15">
        <v>23</v>
      </c>
      <c r="K341" s="15">
        <v>43.76</v>
      </c>
      <c r="L341" s="15">
        <v>71.22</v>
      </c>
      <c r="M341" s="15">
        <f t="shared" si="51"/>
        <v>0</v>
      </c>
      <c r="N341" s="15">
        <f t="shared" si="49"/>
        <v>0</v>
      </c>
      <c r="O341" s="15">
        <f t="shared" si="52"/>
        <v>1</v>
      </c>
      <c r="AB341" t="s">
        <v>140</v>
      </c>
      <c r="AC341" s="1" t="s">
        <v>210</v>
      </c>
      <c r="AD341" t="s">
        <v>77</v>
      </c>
      <c r="AE341" t="s">
        <v>79</v>
      </c>
      <c r="AF341">
        <v>23.5</v>
      </c>
      <c r="AG341">
        <v>165.42</v>
      </c>
      <c r="AH341">
        <v>72.459999999999994</v>
      </c>
      <c r="AI341">
        <f t="shared" si="53"/>
        <v>2.2829147115650015</v>
      </c>
      <c r="AJ341">
        <v>21</v>
      </c>
      <c r="AK341">
        <v>52.45</v>
      </c>
      <c r="AL341">
        <v>66.22</v>
      </c>
      <c r="AM341" s="4">
        <f t="shared" si="54"/>
        <v>1</v>
      </c>
      <c r="AN341" s="4">
        <f t="shared" si="55"/>
        <v>0</v>
      </c>
      <c r="AO341" s="4">
        <f t="shared" si="56"/>
        <v>0</v>
      </c>
    </row>
    <row r="342" spans="2:41" x14ac:dyDescent="0.25">
      <c r="B342" t="s">
        <v>141</v>
      </c>
      <c r="C342" s="1" t="s">
        <v>210</v>
      </c>
      <c r="D342" t="s">
        <v>77</v>
      </c>
      <c r="E342" s="15" t="s">
        <v>81</v>
      </c>
      <c r="F342" s="15">
        <v>27.5</v>
      </c>
      <c r="G342" s="15">
        <v>79.099999999999994</v>
      </c>
      <c r="H342" s="15">
        <v>82.3</v>
      </c>
      <c r="I342" s="15">
        <f t="shared" si="50"/>
        <v>0.96111786148238154</v>
      </c>
      <c r="J342" s="15">
        <v>27</v>
      </c>
      <c r="K342" s="15">
        <v>45.31</v>
      </c>
      <c r="L342" s="15">
        <v>81.08</v>
      </c>
      <c r="M342" s="15">
        <f t="shared" si="51"/>
        <v>0</v>
      </c>
      <c r="N342" s="15">
        <f t="shared" si="49"/>
        <v>0</v>
      </c>
      <c r="O342" s="15">
        <f t="shared" si="52"/>
        <v>1</v>
      </c>
      <c r="AB342" t="s">
        <v>141</v>
      </c>
      <c r="AC342" s="1" t="s">
        <v>210</v>
      </c>
      <c r="AD342" t="s">
        <v>77</v>
      </c>
      <c r="AE342" t="s">
        <v>79</v>
      </c>
      <c r="AF342">
        <v>24</v>
      </c>
      <c r="AG342">
        <v>112.86</v>
      </c>
      <c r="AH342">
        <v>73.7</v>
      </c>
      <c r="AI342">
        <f t="shared" si="53"/>
        <v>1.5313432835820895</v>
      </c>
      <c r="AJ342">
        <v>22</v>
      </c>
      <c r="AK342">
        <v>61.59</v>
      </c>
      <c r="AL342">
        <v>68.72</v>
      </c>
      <c r="AM342" s="4">
        <f t="shared" si="54"/>
        <v>1</v>
      </c>
      <c r="AN342" s="4">
        <f t="shared" si="55"/>
        <v>0</v>
      </c>
      <c r="AO342" s="4">
        <f t="shared" si="56"/>
        <v>0</v>
      </c>
    </row>
    <row r="343" spans="2:41" x14ac:dyDescent="0.25">
      <c r="B343" t="s">
        <v>142</v>
      </c>
      <c r="C343" s="1" t="s">
        <v>210</v>
      </c>
      <c r="D343" t="s">
        <v>77</v>
      </c>
      <c r="E343" s="15" t="s">
        <v>81</v>
      </c>
      <c r="F343" s="15">
        <v>28.5</v>
      </c>
      <c r="G343" s="15">
        <v>56.07</v>
      </c>
      <c r="H343" s="15">
        <v>84.74</v>
      </c>
      <c r="I343" s="15">
        <f t="shared" si="50"/>
        <v>0.66167099362756676</v>
      </c>
      <c r="J343" s="15">
        <v>28</v>
      </c>
      <c r="K343" s="15">
        <v>46.14</v>
      </c>
      <c r="L343" s="15">
        <v>83.53</v>
      </c>
      <c r="M343" s="15">
        <f t="shared" si="51"/>
        <v>0</v>
      </c>
      <c r="N343" s="15">
        <f t="shared" si="49"/>
        <v>0</v>
      </c>
      <c r="O343" s="15">
        <f t="shared" si="52"/>
        <v>1</v>
      </c>
      <c r="AB343" t="s">
        <v>142</v>
      </c>
      <c r="AC343" s="1" t="s">
        <v>210</v>
      </c>
      <c r="AD343" t="s">
        <v>77</v>
      </c>
      <c r="AE343" t="s">
        <v>79</v>
      </c>
      <c r="AF343">
        <v>24</v>
      </c>
      <c r="AG343">
        <v>101.99</v>
      </c>
      <c r="AH343">
        <v>73.7</v>
      </c>
      <c r="AI343">
        <f t="shared" si="53"/>
        <v>1.3838534599728629</v>
      </c>
      <c r="AJ343">
        <v>21.5</v>
      </c>
      <c r="AK343">
        <v>66.61</v>
      </c>
      <c r="AL343">
        <v>67.47</v>
      </c>
      <c r="AM343" s="4">
        <f t="shared" si="54"/>
        <v>0</v>
      </c>
      <c r="AN343" s="4">
        <f t="shared" si="55"/>
        <v>1</v>
      </c>
      <c r="AO343" s="4">
        <f t="shared" si="56"/>
        <v>0</v>
      </c>
    </row>
    <row r="344" spans="2:41" x14ac:dyDescent="0.25">
      <c r="B344" t="s">
        <v>143</v>
      </c>
      <c r="C344" s="1" t="s">
        <v>210</v>
      </c>
      <c r="D344" t="s">
        <v>77</v>
      </c>
      <c r="E344" s="15" t="s">
        <v>81</v>
      </c>
      <c r="F344" s="15">
        <v>32.5</v>
      </c>
      <c r="G344" s="15">
        <v>77.37</v>
      </c>
      <c r="H344" s="15">
        <v>94.43</v>
      </c>
      <c r="I344" s="15">
        <f t="shared" si="50"/>
        <v>0.81933707508207132</v>
      </c>
      <c r="J344" s="15">
        <v>32</v>
      </c>
      <c r="K344" s="15">
        <v>64.319999999999993</v>
      </c>
      <c r="L344" s="15">
        <v>93.23</v>
      </c>
      <c r="M344" s="15">
        <f t="shared" si="51"/>
        <v>0</v>
      </c>
      <c r="N344" s="15">
        <f t="shared" si="49"/>
        <v>0</v>
      </c>
      <c r="O344" s="15">
        <f t="shared" si="52"/>
        <v>1</v>
      </c>
      <c r="AB344" t="s">
        <v>143</v>
      </c>
      <c r="AC344" s="1" t="s">
        <v>210</v>
      </c>
      <c r="AD344" t="s">
        <v>77</v>
      </c>
      <c r="AE344" t="s">
        <v>79</v>
      </c>
      <c r="AF344">
        <v>24</v>
      </c>
      <c r="AG344">
        <v>153.28</v>
      </c>
      <c r="AH344">
        <v>73.7</v>
      </c>
      <c r="AI344">
        <f t="shared" si="53"/>
        <v>2.0797829036635007</v>
      </c>
      <c r="AJ344">
        <v>21.5</v>
      </c>
      <c r="AK344">
        <v>61.88</v>
      </c>
      <c r="AL344">
        <v>67.47</v>
      </c>
      <c r="AM344" s="4">
        <f t="shared" si="54"/>
        <v>1</v>
      </c>
      <c r="AN344" s="4">
        <f t="shared" si="55"/>
        <v>0</v>
      </c>
      <c r="AO344" s="4">
        <f t="shared" si="56"/>
        <v>0</v>
      </c>
    </row>
    <row r="345" spans="2:41" x14ac:dyDescent="0.25">
      <c r="B345" t="s">
        <v>145</v>
      </c>
      <c r="C345" s="1" t="s">
        <v>210</v>
      </c>
      <c r="D345" t="s">
        <v>77</v>
      </c>
      <c r="E345" s="15" t="s">
        <v>81</v>
      </c>
      <c r="F345" s="15">
        <v>31</v>
      </c>
      <c r="G345" s="15">
        <v>82.69</v>
      </c>
      <c r="H345" s="15">
        <v>90.81</v>
      </c>
      <c r="I345" s="15">
        <f t="shared" si="50"/>
        <v>0.9105825349631097</v>
      </c>
      <c r="J345" s="15">
        <v>30.5</v>
      </c>
      <c r="K345" s="15">
        <v>65.930000000000007</v>
      </c>
      <c r="L345" s="15">
        <v>89.6</v>
      </c>
      <c r="M345" s="15">
        <f t="shared" si="51"/>
        <v>0</v>
      </c>
      <c r="N345" s="15">
        <f t="shared" si="49"/>
        <v>0</v>
      </c>
      <c r="O345" s="15">
        <f t="shared" si="52"/>
        <v>1</v>
      </c>
      <c r="AB345" t="s">
        <v>145</v>
      </c>
      <c r="AC345" s="1" t="s">
        <v>210</v>
      </c>
      <c r="AD345" t="s">
        <v>77</v>
      </c>
      <c r="AE345" t="s">
        <v>79</v>
      </c>
      <c r="AF345">
        <v>23</v>
      </c>
      <c r="AG345">
        <v>89.21</v>
      </c>
      <c r="AH345">
        <v>71.22</v>
      </c>
      <c r="AI345">
        <f t="shared" si="53"/>
        <v>1.2525975849480482</v>
      </c>
      <c r="AJ345">
        <v>25</v>
      </c>
      <c r="AK345">
        <v>80.290000000000006</v>
      </c>
      <c r="AL345">
        <v>76.17</v>
      </c>
      <c r="AM345" s="4">
        <f t="shared" si="54"/>
        <v>0</v>
      </c>
      <c r="AN345" s="4">
        <f t="shared" si="55"/>
        <v>1</v>
      </c>
      <c r="AO345" s="4">
        <f t="shared" si="56"/>
        <v>0</v>
      </c>
    </row>
    <row r="346" spans="2:41" x14ac:dyDescent="0.25">
      <c r="B346" t="s">
        <v>194</v>
      </c>
      <c r="C346" s="1" t="s">
        <v>210</v>
      </c>
      <c r="D346" t="s">
        <v>77</v>
      </c>
      <c r="E346" s="15" t="s">
        <v>81</v>
      </c>
      <c r="F346" s="15">
        <v>15.5</v>
      </c>
      <c r="G346" s="15">
        <v>18.78</v>
      </c>
      <c r="H346" s="15">
        <v>52.21</v>
      </c>
      <c r="I346" s="15">
        <f t="shared" si="50"/>
        <v>0.35970120666538979</v>
      </c>
      <c r="J346" s="15">
        <v>15</v>
      </c>
      <c r="K346" s="15">
        <v>10.11</v>
      </c>
      <c r="L346" s="15">
        <v>50.91</v>
      </c>
      <c r="M346" s="15">
        <f t="shared" si="51"/>
        <v>0</v>
      </c>
      <c r="N346" s="15">
        <f t="shared" si="49"/>
        <v>0</v>
      </c>
      <c r="O346" s="15">
        <f t="shared" si="52"/>
        <v>1</v>
      </c>
      <c r="AB346" t="s">
        <v>194</v>
      </c>
      <c r="AC346" s="1" t="s">
        <v>210</v>
      </c>
      <c r="AD346" t="s">
        <v>77</v>
      </c>
      <c r="AE346" t="s">
        <v>79</v>
      </c>
      <c r="AF346">
        <v>24</v>
      </c>
      <c r="AG346">
        <v>89.3</v>
      </c>
      <c r="AH346">
        <v>73.7</v>
      </c>
      <c r="AI346">
        <f t="shared" si="53"/>
        <v>1.2116689280868385</v>
      </c>
      <c r="AJ346">
        <v>23.5</v>
      </c>
      <c r="AK346">
        <v>59.53</v>
      </c>
      <c r="AL346">
        <v>72.459999999999994</v>
      </c>
      <c r="AM346" s="4">
        <f t="shared" si="54"/>
        <v>0</v>
      </c>
      <c r="AN346" s="4">
        <f t="shared" si="55"/>
        <v>1</v>
      </c>
      <c r="AO346" s="4">
        <f t="shared" si="56"/>
        <v>0</v>
      </c>
    </row>
    <row r="347" spans="2:41" x14ac:dyDescent="0.25">
      <c r="B347" t="s">
        <v>195</v>
      </c>
      <c r="C347" s="1" t="s">
        <v>210</v>
      </c>
      <c r="D347" t="s">
        <v>77</v>
      </c>
      <c r="E347" s="15" t="s">
        <v>81</v>
      </c>
      <c r="F347" s="15">
        <v>15</v>
      </c>
      <c r="G347" s="15">
        <v>11.01</v>
      </c>
      <c r="H347" s="15">
        <v>50.91</v>
      </c>
      <c r="I347" s="15">
        <f t="shared" si="50"/>
        <v>0.21626399528579848</v>
      </c>
      <c r="J347" s="15">
        <v>15</v>
      </c>
      <c r="K347" s="15">
        <v>11.01</v>
      </c>
      <c r="L347" s="15">
        <v>50.91</v>
      </c>
      <c r="M347" s="15">
        <f t="shared" si="51"/>
        <v>0</v>
      </c>
      <c r="N347" s="15">
        <f t="shared" si="49"/>
        <v>0</v>
      </c>
      <c r="O347" s="15">
        <f t="shared" si="52"/>
        <v>1</v>
      </c>
      <c r="AB347" t="s">
        <v>195</v>
      </c>
      <c r="AC347" s="1" t="s">
        <v>210</v>
      </c>
      <c r="AD347" t="s">
        <v>77</v>
      </c>
      <c r="AE347" t="s">
        <v>79</v>
      </c>
      <c r="AF347" s="15">
        <v>23</v>
      </c>
      <c r="AG347" s="15">
        <v>63.23</v>
      </c>
      <c r="AH347" s="15">
        <v>71.22</v>
      </c>
      <c r="AI347" s="15">
        <f t="shared" si="53"/>
        <v>0.88781241224375174</v>
      </c>
      <c r="AJ347" s="15">
        <v>22.5</v>
      </c>
      <c r="AK347" s="15">
        <v>51.85</v>
      </c>
      <c r="AL347" s="15">
        <v>69.97</v>
      </c>
      <c r="AM347" s="15">
        <f t="shared" si="54"/>
        <v>0</v>
      </c>
      <c r="AN347" s="15">
        <f t="shared" si="55"/>
        <v>0</v>
      </c>
      <c r="AO347" s="15">
        <f t="shared" si="56"/>
        <v>1</v>
      </c>
    </row>
    <row r="348" spans="2:41" x14ac:dyDescent="0.25">
      <c r="B348" t="s">
        <v>198</v>
      </c>
      <c r="C348" s="1" t="s">
        <v>210</v>
      </c>
      <c r="D348" t="s">
        <v>77</v>
      </c>
      <c r="E348" s="15" t="s">
        <v>81</v>
      </c>
      <c r="F348" s="15">
        <v>17.5</v>
      </c>
      <c r="G348" s="15">
        <v>45.96</v>
      </c>
      <c r="H348" s="15">
        <v>57.36</v>
      </c>
      <c r="I348" s="15">
        <f t="shared" si="50"/>
        <v>0.80125523012552302</v>
      </c>
      <c r="J348" s="15">
        <v>17</v>
      </c>
      <c r="K348" s="15">
        <v>31.02</v>
      </c>
      <c r="L348" s="15">
        <v>56.08</v>
      </c>
      <c r="M348" s="15">
        <f t="shared" si="51"/>
        <v>0</v>
      </c>
      <c r="N348" s="15">
        <f t="shared" si="49"/>
        <v>0</v>
      </c>
      <c r="O348" s="15">
        <f t="shared" si="52"/>
        <v>1</v>
      </c>
      <c r="AB348" t="s">
        <v>198</v>
      </c>
      <c r="AC348" s="1" t="s">
        <v>210</v>
      </c>
      <c r="AD348" t="s">
        <v>77</v>
      </c>
      <c r="AE348" t="s">
        <v>79</v>
      </c>
      <c r="AF348">
        <v>24</v>
      </c>
      <c r="AG348">
        <v>120.13</v>
      </c>
      <c r="AH348">
        <v>73.7</v>
      </c>
      <c r="AI348">
        <f t="shared" si="53"/>
        <v>1.6299864314789687</v>
      </c>
      <c r="AJ348">
        <v>21.5</v>
      </c>
      <c r="AK348">
        <v>62.14</v>
      </c>
      <c r="AL348">
        <v>67.47</v>
      </c>
      <c r="AM348" s="4">
        <f t="shared" si="54"/>
        <v>1</v>
      </c>
      <c r="AN348" s="4">
        <f t="shared" si="55"/>
        <v>0</v>
      </c>
      <c r="AO348" s="4">
        <f t="shared" si="56"/>
        <v>0</v>
      </c>
    </row>
    <row r="349" spans="2:41" x14ac:dyDescent="0.25">
      <c r="B349" t="s">
        <v>200</v>
      </c>
      <c r="C349" s="1" t="s">
        <v>210</v>
      </c>
      <c r="D349" t="s">
        <v>77</v>
      </c>
      <c r="E349" s="15" t="s">
        <v>81</v>
      </c>
      <c r="F349" s="15">
        <v>17</v>
      </c>
      <c r="G349" s="15">
        <v>41.75</v>
      </c>
      <c r="H349" s="15">
        <v>56.08</v>
      </c>
      <c r="I349" s="15">
        <f t="shared" si="50"/>
        <v>0.744472182596291</v>
      </c>
      <c r="J349" s="15">
        <v>16.5</v>
      </c>
      <c r="K349" s="15">
        <v>25.65</v>
      </c>
      <c r="L349" s="15">
        <v>54.79</v>
      </c>
      <c r="M349" s="15">
        <f t="shared" si="51"/>
        <v>0</v>
      </c>
      <c r="N349" s="15">
        <f t="shared" si="49"/>
        <v>0</v>
      </c>
      <c r="O349" s="15">
        <f t="shared" si="52"/>
        <v>1</v>
      </c>
      <c r="AB349" t="s">
        <v>200</v>
      </c>
      <c r="AC349" s="1" t="s">
        <v>210</v>
      </c>
      <c r="AD349" t="s">
        <v>77</v>
      </c>
      <c r="AE349" t="s">
        <v>79</v>
      </c>
      <c r="AF349">
        <v>25</v>
      </c>
      <c r="AG349">
        <v>119.86</v>
      </c>
      <c r="AH349">
        <v>76.17</v>
      </c>
      <c r="AI349">
        <f t="shared" si="53"/>
        <v>1.5735854010765393</v>
      </c>
      <c r="AJ349">
        <v>27.5</v>
      </c>
      <c r="AK349">
        <v>82.4</v>
      </c>
      <c r="AL349">
        <v>82.3</v>
      </c>
      <c r="AM349" s="4">
        <f t="shared" si="54"/>
        <v>1</v>
      </c>
      <c r="AN349" s="4">
        <f t="shared" si="55"/>
        <v>0</v>
      </c>
      <c r="AO349" s="4">
        <f t="shared" si="56"/>
        <v>0</v>
      </c>
    </row>
    <row r="350" spans="2:41" x14ac:dyDescent="0.25">
      <c r="B350" t="s">
        <v>201</v>
      </c>
      <c r="C350" s="1" t="s">
        <v>210</v>
      </c>
      <c r="D350" t="s">
        <v>77</v>
      </c>
      <c r="E350" s="15" t="s">
        <v>81</v>
      </c>
      <c r="F350" s="15">
        <v>29</v>
      </c>
      <c r="G350" s="15">
        <v>76.430000000000007</v>
      </c>
      <c r="H350" s="15">
        <v>85.96</v>
      </c>
      <c r="I350" s="15">
        <f t="shared" si="50"/>
        <v>0.88913448115402527</v>
      </c>
      <c r="J350" s="15">
        <v>28.5</v>
      </c>
      <c r="K350" s="15">
        <v>69.72</v>
      </c>
      <c r="L350" s="15">
        <v>84.74</v>
      </c>
      <c r="M350" s="15">
        <f t="shared" si="51"/>
        <v>0</v>
      </c>
      <c r="N350" s="15">
        <f t="shared" si="49"/>
        <v>0</v>
      </c>
      <c r="O350" s="15">
        <f t="shared" si="52"/>
        <v>1</v>
      </c>
      <c r="AB350" t="s">
        <v>201</v>
      </c>
      <c r="AC350" s="1" t="s">
        <v>210</v>
      </c>
      <c r="AD350" t="s">
        <v>77</v>
      </c>
      <c r="AE350" t="s">
        <v>79</v>
      </c>
      <c r="AF350">
        <v>24</v>
      </c>
      <c r="AG350">
        <v>81.5</v>
      </c>
      <c r="AH350">
        <v>73.7</v>
      </c>
      <c r="AI350">
        <f t="shared" si="53"/>
        <v>1.1058344640434192</v>
      </c>
      <c r="AJ350">
        <v>23.5</v>
      </c>
      <c r="AK350">
        <v>56.08</v>
      </c>
      <c r="AL350">
        <v>72.459999999999994</v>
      </c>
      <c r="AM350" s="4">
        <f t="shared" si="54"/>
        <v>0</v>
      </c>
      <c r="AN350" s="4">
        <f t="shared" si="55"/>
        <v>1</v>
      </c>
      <c r="AO350" s="4">
        <f t="shared" si="56"/>
        <v>0</v>
      </c>
    </row>
    <row r="351" spans="2:41" x14ac:dyDescent="0.25">
      <c r="B351" t="s">
        <v>202</v>
      </c>
      <c r="C351" s="1" t="s">
        <v>210</v>
      </c>
      <c r="D351" t="s">
        <v>77</v>
      </c>
      <c r="E351" s="15" t="s">
        <v>81</v>
      </c>
      <c r="F351" s="15">
        <v>15.5</v>
      </c>
      <c r="G351" s="15">
        <v>22.07</v>
      </c>
      <c r="H351" s="15">
        <v>52.21</v>
      </c>
      <c r="I351" s="15">
        <f t="shared" si="50"/>
        <v>0.42271595479793145</v>
      </c>
      <c r="J351" s="15">
        <v>15</v>
      </c>
      <c r="K351" s="15">
        <v>17.86</v>
      </c>
      <c r="L351" s="15">
        <v>50.91</v>
      </c>
      <c r="M351" s="15">
        <f t="shared" si="51"/>
        <v>0</v>
      </c>
      <c r="N351" s="15">
        <f t="shared" si="49"/>
        <v>0</v>
      </c>
      <c r="O351" s="15">
        <f t="shared" si="52"/>
        <v>1</v>
      </c>
      <c r="AB351" t="s">
        <v>202</v>
      </c>
      <c r="AC351" s="1" t="s">
        <v>210</v>
      </c>
      <c r="AD351" t="s">
        <v>77</v>
      </c>
      <c r="AE351" t="s">
        <v>79</v>
      </c>
      <c r="AF351">
        <v>24</v>
      </c>
      <c r="AG351">
        <v>85.73</v>
      </c>
      <c r="AH351">
        <v>73.7</v>
      </c>
      <c r="AI351">
        <f t="shared" si="53"/>
        <v>1.1632293080054275</v>
      </c>
      <c r="AJ351">
        <v>21.5</v>
      </c>
      <c r="AK351">
        <v>56.41</v>
      </c>
      <c r="AL351">
        <v>67.47</v>
      </c>
      <c r="AM351" s="4">
        <f t="shared" si="54"/>
        <v>0</v>
      </c>
      <c r="AN351" s="4">
        <f t="shared" si="55"/>
        <v>1</v>
      </c>
      <c r="AO351" s="4">
        <f t="shared" si="56"/>
        <v>0</v>
      </c>
    </row>
    <row r="352" spans="2:41" x14ac:dyDescent="0.25">
      <c r="B352" t="s">
        <v>203</v>
      </c>
      <c r="C352" s="1" t="s">
        <v>210</v>
      </c>
      <c r="D352" t="s">
        <v>77</v>
      </c>
      <c r="E352" s="15" t="s">
        <v>81</v>
      </c>
      <c r="F352" s="15">
        <v>17</v>
      </c>
      <c r="G352" s="15">
        <v>41.94</v>
      </c>
      <c r="H352" s="15">
        <v>56.08</v>
      </c>
      <c r="I352" s="15">
        <f t="shared" si="50"/>
        <v>0.74786019971469331</v>
      </c>
      <c r="J352" s="15">
        <v>16.5</v>
      </c>
      <c r="K352" s="15">
        <v>25.73</v>
      </c>
      <c r="L352" s="15">
        <v>54.79</v>
      </c>
      <c r="M352" s="15">
        <f t="shared" si="51"/>
        <v>0</v>
      </c>
      <c r="N352" s="15">
        <f t="shared" si="49"/>
        <v>0</v>
      </c>
      <c r="O352" s="15">
        <f t="shared" si="52"/>
        <v>1</v>
      </c>
      <c r="AB352" t="s">
        <v>203</v>
      </c>
      <c r="AC352" s="1" t="s">
        <v>210</v>
      </c>
      <c r="AD352" t="s">
        <v>77</v>
      </c>
      <c r="AE352" t="s">
        <v>79</v>
      </c>
      <c r="AF352">
        <v>24</v>
      </c>
      <c r="AG352">
        <v>90.16</v>
      </c>
      <c r="AH352">
        <v>73.7</v>
      </c>
      <c r="AI352">
        <f t="shared" si="53"/>
        <v>1.223337856173677</v>
      </c>
      <c r="AJ352">
        <v>23</v>
      </c>
      <c r="AK352">
        <v>67.19</v>
      </c>
      <c r="AL352">
        <v>71.22</v>
      </c>
      <c r="AM352" s="4">
        <f t="shared" si="54"/>
        <v>0</v>
      </c>
      <c r="AN352" s="4">
        <f t="shared" si="55"/>
        <v>1</v>
      </c>
      <c r="AO352" s="4">
        <f t="shared" si="56"/>
        <v>0</v>
      </c>
    </row>
    <row r="353" spans="2:41" x14ac:dyDescent="0.25">
      <c r="B353" t="s">
        <v>205</v>
      </c>
      <c r="C353" s="1" t="s">
        <v>210</v>
      </c>
      <c r="D353" t="s">
        <v>77</v>
      </c>
      <c r="E353" s="15" t="s">
        <v>81</v>
      </c>
      <c r="F353" s="15">
        <v>22</v>
      </c>
      <c r="G353" s="15">
        <v>48.47</v>
      </c>
      <c r="H353" s="15">
        <v>68.72</v>
      </c>
      <c r="I353" s="15">
        <f t="shared" si="50"/>
        <v>0.70532596041909201</v>
      </c>
      <c r="J353" s="15">
        <v>21.5</v>
      </c>
      <c r="K353" s="15">
        <v>33.22</v>
      </c>
      <c r="L353" s="15">
        <v>67.47</v>
      </c>
      <c r="M353" s="15">
        <f t="shared" si="51"/>
        <v>0</v>
      </c>
      <c r="N353" s="15">
        <f t="shared" si="49"/>
        <v>0</v>
      </c>
      <c r="O353" s="15">
        <f t="shared" si="52"/>
        <v>1</v>
      </c>
      <c r="AB353" t="s">
        <v>205</v>
      </c>
      <c r="AC353" s="1" t="s">
        <v>210</v>
      </c>
      <c r="AD353" t="s">
        <v>77</v>
      </c>
      <c r="AE353" t="s">
        <v>79</v>
      </c>
      <c r="AF353">
        <v>22.5</v>
      </c>
      <c r="AG353">
        <v>70.739999999999995</v>
      </c>
      <c r="AH353">
        <v>69.97</v>
      </c>
      <c r="AI353">
        <f t="shared" si="53"/>
        <v>1.0110047163069886</v>
      </c>
      <c r="AJ353">
        <v>22</v>
      </c>
      <c r="AK353">
        <v>60.64</v>
      </c>
      <c r="AL353">
        <v>68.72</v>
      </c>
      <c r="AM353" s="4">
        <f t="shared" si="54"/>
        <v>0</v>
      </c>
      <c r="AN353" s="4">
        <f t="shared" si="55"/>
        <v>1</v>
      </c>
      <c r="AO353" s="4">
        <f t="shared" si="56"/>
        <v>0</v>
      </c>
    </row>
    <row r="354" spans="2:41" x14ac:dyDescent="0.25">
      <c r="B354" t="s">
        <v>208</v>
      </c>
      <c r="C354" s="1" t="s">
        <v>210</v>
      </c>
      <c r="D354" t="s">
        <v>77</v>
      </c>
      <c r="E354" s="15" t="s">
        <v>81</v>
      </c>
      <c r="F354" s="15">
        <v>23.5</v>
      </c>
      <c r="G354" s="15">
        <v>64.290000000000006</v>
      </c>
      <c r="H354" s="15">
        <v>72.459999999999994</v>
      </c>
      <c r="I354" s="15">
        <f t="shared" si="50"/>
        <v>0.8872481369031191</v>
      </c>
      <c r="J354" s="15">
        <v>23</v>
      </c>
      <c r="K354" s="15">
        <v>45.97</v>
      </c>
      <c r="L354" s="15">
        <v>71.22</v>
      </c>
      <c r="M354" s="15">
        <f t="shared" si="51"/>
        <v>0</v>
      </c>
      <c r="N354" s="15">
        <f t="shared" si="49"/>
        <v>0</v>
      </c>
      <c r="O354" s="15">
        <f t="shared" si="52"/>
        <v>1</v>
      </c>
      <c r="AB354" t="s">
        <v>208</v>
      </c>
      <c r="AC354" s="1" t="s">
        <v>210</v>
      </c>
      <c r="AD354" t="s">
        <v>77</v>
      </c>
      <c r="AE354" t="s">
        <v>79</v>
      </c>
      <c r="AF354">
        <v>24</v>
      </c>
      <c r="AG354">
        <v>115.61</v>
      </c>
      <c r="AH354">
        <v>73.7</v>
      </c>
      <c r="AI354">
        <f t="shared" si="53"/>
        <v>1.5686567164179104</v>
      </c>
      <c r="AJ354">
        <v>21.5</v>
      </c>
      <c r="AK354">
        <v>66.84</v>
      </c>
      <c r="AL354">
        <v>67.47</v>
      </c>
      <c r="AM354" s="4">
        <f t="shared" si="54"/>
        <v>1</v>
      </c>
      <c r="AN354" s="4">
        <f t="shared" si="55"/>
        <v>0</v>
      </c>
      <c r="AO354" s="4">
        <f t="shared" si="56"/>
        <v>0</v>
      </c>
    </row>
    <row r="355" spans="2:41" x14ac:dyDescent="0.25">
      <c r="B355" t="s">
        <v>209</v>
      </c>
      <c r="C355" s="1" t="s">
        <v>210</v>
      </c>
      <c r="D355" t="s">
        <v>77</v>
      </c>
      <c r="E355" s="15" t="s">
        <v>81</v>
      </c>
      <c r="F355" s="15">
        <v>15.5</v>
      </c>
      <c r="G355" s="15">
        <v>26.68</v>
      </c>
      <c r="H355" s="15">
        <v>52.21</v>
      </c>
      <c r="I355" s="15">
        <f t="shared" si="50"/>
        <v>0.51101321585903081</v>
      </c>
      <c r="J355" s="15">
        <v>15</v>
      </c>
      <c r="K355" s="15">
        <v>19.16</v>
      </c>
      <c r="L355" s="15">
        <v>50.91</v>
      </c>
      <c r="M355" s="15">
        <f t="shared" si="51"/>
        <v>0</v>
      </c>
      <c r="N355" s="15">
        <f t="shared" si="49"/>
        <v>0</v>
      </c>
      <c r="O355" s="15">
        <f t="shared" si="52"/>
        <v>1</v>
      </c>
      <c r="AB355" t="s">
        <v>209</v>
      </c>
      <c r="AC355" s="1" t="s">
        <v>210</v>
      </c>
      <c r="AD355" t="s">
        <v>77</v>
      </c>
      <c r="AE355" t="s">
        <v>79</v>
      </c>
      <c r="AF355">
        <v>24</v>
      </c>
      <c r="AG355">
        <v>135.83000000000001</v>
      </c>
      <c r="AH355">
        <v>73.7</v>
      </c>
      <c r="AI355">
        <f t="shared" si="53"/>
        <v>1.8430122116689283</v>
      </c>
      <c r="AJ355">
        <v>22</v>
      </c>
      <c r="AK355">
        <v>61.24</v>
      </c>
      <c r="AL355">
        <v>68.72</v>
      </c>
      <c r="AM355" s="4">
        <f t="shared" si="54"/>
        <v>1</v>
      </c>
      <c r="AN355" s="4">
        <f t="shared" si="55"/>
        <v>0</v>
      </c>
      <c r="AO355" s="4">
        <f t="shared" si="56"/>
        <v>0</v>
      </c>
    </row>
    <row r="356" spans="2:41" x14ac:dyDescent="0.25">
      <c r="B356" t="s">
        <v>498</v>
      </c>
      <c r="C356" s="1" t="s">
        <v>562</v>
      </c>
      <c r="D356" t="s">
        <v>76</v>
      </c>
      <c r="E356" t="s">
        <v>565</v>
      </c>
      <c r="F356">
        <v>24</v>
      </c>
      <c r="G356">
        <v>134.19</v>
      </c>
      <c r="H356">
        <v>73.7</v>
      </c>
      <c r="I356">
        <f t="shared" si="50"/>
        <v>1.8207598371777476</v>
      </c>
      <c r="J356">
        <v>22</v>
      </c>
      <c r="K356">
        <v>41</v>
      </c>
      <c r="L356">
        <v>68.72</v>
      </c>
      <c r="M356" s="4">
        <f t="shared" si="51"/>
        <v>1</v>
      </c>
      <c r="N356" s="4">
        <f t="shared" ref="N356:N419" si="57">IF((AND(I356&gt;1,I356&lt;1.5)),1,0)</f>
        <v>0</v>
      </c>
      <c r="O356" s="4">
        <f t="shared" si="52"/>
        <v>0</v>
      </c>
      <c r="AB356" t="s">
        <v>498</v>
      </c>
      <c r="AC356" s="1" t="s">
        <v>562</v>
      </c>
      <c r="AD356" t="s">
        <v>76</v>
      </c>
      <c r="AE356" t="s">
        <v>563</v>
      </c>
      <c r="AF356">
        <v>24</v>
      </c>
      <c r="AG356">
        <v>143.13999999999999</v>
      </c>
      <c r="AH356">
        <v>73.7</v>
      </c>
      <c r="AI356">
        <f t="shared" si="53"/>
        <v>1.9421981004070554</v>
      </c>
      <c r="AJ356">
        <v>22.5</v>
      </c>
      <c r="AK356">
        <v>59.12</v>
      </c>
      <c r="AL356">
        <v>69.97</v>
      </c>
      <c r="AM356" s="4">
        <f t="shared" si="54"/>
        <v>1</v>
      </c>
      <c r="AN356" s="4">
        <f t="shared" si="55"/>
        <v>0</v>
      </c>
      <c r="AO356" s="4">
        <f t="shared" si="56"/>
        <v>0</v>
      </c>
    </row>
    <row r="357" spans="2:41" x14ac:dyDescent="0.25">
      <c r="B357" t="s">
        <v>501</v>
      </c>
      <c r="C357" s="1" t="s">
        <v>562</v>
      </c>
      <c r="D357" t="s">
        <v>76</v>
      </c>
      <c r="E357" s="15" t="s">
        <v>565</v>
      </c>
      <c r="F357" s="15">
        <v>22.5</v>
      </c>
      <c r="G357" s="15">
        <v>63.43</v>
      </c>
      <c r="H357" s="15">
        <v>69.97</v>
      </c>
      <c r="I357" s="15">
        <f t="shared" si="50"/>
        <v>0.90653137058739464</v>
      </c>
      <c r="J357" s="15">
        <v>22</v>
      </c>
      <c r="K357" s="15">
        <v>59.77</v>
      </c>
      <c r="L357" s="15">
        <v>68.72</v>
      </c>
      <c r="M357" s="15">
        <f t="shared" si="51"/>
        <v>0</v>
      </c>
      <c r="N357" s="15">
        <f t="shared" si="57"/>
        <v>0</v>
      </c>
      <c r="O357" s="15">
        <f t="shared" si="52"/>
        <v>1</v>
      </c>
      <c r="AB357" t="s">
        <v>501</v>
      </c>
      <c r="AC357" s="1" t="s">
        <v>562</v>
      </c>
      <c r="AD357" t="s">
        <v>76</v>
      </c>
      <c r="AE357" t="s">
        <v>563</v>
      </c>
      <c r="AF357">
        <v>24</v>
      </c>
      <c r="AG357">
        <v>120.84</v>
      </c>
      <c r="AH357">
        <v>73.7</v>
      </c>
      <c r="AI357">
        <f t="shared" si="53"/>
        <v>1.6396200814111261</v>
      </c>
      <c r="AJ357">
        <v>23</v>
      </c>
      <c r="AK357">
        <v>55.82</v>
      </c>
      <c r="AL357">
        <v>71.22</v>
      </c>
      <c r="AM357" s="4">
        <f t="shared" si="54"/>
        <v>1</v>
      </c>
      <c r="AN357" s="4">
        <f t="shared" si="55"/>
        <v>0</v>
      </c>
      <c r="AO357" s="4">
        <f t="shared" si="56"/>
        <v>0</v>
      </c>
    </row>
    <row r="358" spans="2:41" x14ac:dyDescent="0.25">
      <c r="B358" t="s">
        <v>502</v>
      </c>
      <c r="C358" s="1" t="s">
        <v>562</v>
      </c>
      <c r="D358" t="s">
        <v>76</v>
      </c>
      <c r="E358" t="s">
        <v>565</v>
      </c>
      <c r="F358">
        <v>23</v>
      </c>
      <c r="G358">
        <v>102.15</v>
      </c>
      <c r="H358">
        <v>71.22</v>
      </c>
      <c r="I358">
        <f t="shared" si="50"/>
        <v>1.4342881213142378</v>
      </c>
      <c r="J358">
        <v>25</v>
      </c>
      <c r="K358">
        <v>81.680000000000007</v>
      </c>
      <c r="L358">
        <v>76.17</v>
      </c>
      <c r="M358" s="4">
        <f t="shared" si="51"/>
        <v>0</v>
      </c>
      <c r="N358" s="4">
        <f t="shared" si="57"/>
        <v>1</v>
      </c>
      <c r="O358" s="4">
        <f t="shared" si="52"/>
        <v>0</v>
      </c>
      <c r="AB358" t="s">
        <v>502</v>
      </c>
      <c r="AC358" s="1" t="s">
        <v>562</v>
      </c>
      <c r="AD358" t="s">
        <v>76</v>
      </c>
      <c r="AE358" t="s">
        <v>563</v>
      </c>
      <c r="AF358">
        <v>24</v>
      </c>
      <c r="AG358">
        <v>170.41</v>
      </c>
      <c r="AH358">
        <v>73.7</v>
      </c>
      <c r="AI358">
        <f t="shared" si="53"/>
        <v>2.3122116689280867</v>
      </c>
      <c r="AJ358">
        <v>22.5</v>
      </c>
      <c r="AK358">
        <v>50.47</v>
      </c>
      <c r="AL358">
        <v>69.97</v>
      </c>
      <c r="AM358" s="4">
        <f t="shared" si="54"/>
        <v>1</v>
      </c>
      <c r="AN358" s="4">
        <f t="shared" si="55"/>
        <v>0</v>
      </c>
      <c r="AO358" s="4">
        <f t="shared" si="56"/>
        <v>0</v>
      </c>
    </row>
    <row r="359" spans="2:41" x14ac:dyDescent="0.25">
      <c r="B359" t="s">
        <v>504</v>
      </c>
      <c r="C359" s="1" t="s">
        <v>562</v>
      </c>
      <c r="D359" t="s">
        <v>76</v>
      </c>
      <c r="E359" t="s">
        <v>565</v>
      </c>
      <c r="F359">
        <v>23</v>
      </c>
      <c r="G359">
        <v>85.03</v>
      </c>
      <c r="H359">
        <v>71.22</v>
      </c>
      <c r="I359">
        <f t="shared" si="50"/>
        <v>1.1939062061218759</v>
      </c>
      <c r="J359">
        <v>22</v>
      </c>
      <c r="K359">
        <v>46.49</v>
      </c>
      <c r="L359">
        <v>68.72</v>
      </c>
      <c r="M359" s="4">
        <f t="shared" si="51"/>
        <v>0</v>
      </c>
      <c r="N359" s="4">
        <f t="shared" si="57"/>
        <v>1</v>
      </c>
      <c r="O359" s="4">
        <f t="shared" si="52"/>
        <v>0</v>
      </c>
      <c r="AB359" t="s">
        <v>504</v>
      </c>
      <c r="AC359" s="1" t="s">
        <v>562</v>
      </c>
      <c r="AD359" t="s">
        <v>76</v>
      </c>
      <c r="AE359" t="s">
        <v>563</v>
      </c>
      <c r="AF359">
        <v>24</v>
      </c>
      <c r="AG359">
        <v>102.58</v>
      </c>
      <c r="AH359">
        <v>73.7</v>
      </c>
      <c r="AI359">
        <f t="shared" si="53"/>
        <v>1.3918588873812754</v>
      </c>
      <c r="AJ359">
        <v>23</v>
      </c>
      <c r="AK359">
        <v>49.13</v>
      </c>
      <c r="AL359">
        <v>71.22</v>
      </c>
      <c r="AM359" s="4">
        <f t="shared" si="54"/>
        <v>0</v>
      </c>
      <c r="AN359" s="4">
        <f t="shared" si="55"/>
        <v>1</v>
      </c>
      <c r="AO359" s="4">
        <f t="shared" si="56"/>
        <v>0</v>
      </c>
    </row>
    <row r="360" spans="2:41" x14ac:dyDescent="0.25">
      <c r="B360" t="s">
        <v>505</v>
      </c>
      <c r="C360" s="1" t="s">
        <v>562</v>
      </c>
      <c r="D360" t="s">
        <v>76</v>
      </c>
      <c r="E360" t="s">
        <v>565</v>
      </c>
      <c r="F360">
        <v>24</v>
      </c>
      <c r="G360">
        <v>211.61</v>
      </c>
      <c r="H360">
        <v>73.7</v>
      </c>
      <c r="I360">
        <f t="shared" si="50"/>
        <v>2.8712347354138399</v>
      </c>
      <c r="J360">
        <v>22</v>
      </c>
      <c r="K360">
        <v>49.48</v>
      </c>
      <c r="L360">
        <v>68.72</v>
      </c>
      <c r="M360" s="4">
        <f t="shared" si="51"/>
        <v>1</v>
      </c>
      <c r="N360" s="4">
        <f t="shared" si="57"/>
        <v>0</v>
      </c>
      <c r="O360" s="4">
        <f t="shared" si="52"/>
        <v>0</v>
      </c>
      <c r="AB360" t="s">
        <v>505</v>
      </c>
      <c r="AC360" s="1" t="s">
        <v>562</v>
      </c>
      <c r="AD360" t="s">
        <v>76</v>
      </c>
      <c r="AE360" t="s">
        <v>563</v>
      </c>
      <c r="AF360">
        <v>24</v>
      </c>
      <c r="AG360">
        <v>162.15</v>
      </c>
      <c r="AH360">
        <v>73.7</v>
      </c>
      <c r="AI360">
        <f t="shared" si="53"/>
        <v>2.200135685210312</v>
      </c>
      <c r="AJ360">
        <v>22.5</v>
      </c>
      <c r="AK360">
        <v>65.010000000000005</v>
      </c>
      <c r="AL360">
        <v>69.97</v>
      </c>
      <c r="AM360" s="4">
        <f t="shared" si="54"/>
        <v>1</v>
      </c>
      <c r="AN360" s="4">
        <f t="shared" si="55"/>
        <v>0</v>
      </c>
      <c r="AO360" s="4">
        <f t="shared" si="56"/>
        <v>0</v>
      </c>
    </row>
    <row r="361" spans="2:41" x14ac:dyDescent="0.25">
      <c r="B361" t="s">
        <v>508</v>
      </c>
      <c r="C361" s="1" t="s">
        <v>562</v>
      </c>
      <c r="D361" t="s">
        <v>76</v>
      </c>
      <c r="E361" t="s">
        <v>565</v>
      </c>
      <c r="F361">
        <v>24</v>
      </c>
      <c r="G361">
        <v>79.53</v>
      </c>
      <c r="H361">
        <v>73.7</v>
      </c>
      <c r="I361">
        <f t="shared" si="50"/>
        <v>1.0791044776119403</v>
      </c>
      <c r="J361">
        <v>22.5</v>
      </c>
      <c r="K361">
        <v>74.45</v>
      </c>
      <c r="L361">
        <v>69.97</v>
      </c>
      <c r="M361" s="4">
        <f t="shared" si="51"/>
        <v>0</v>
      </c>
      <c r="N361" s="4">
        <f t="shared" si="57"/>
        <v>1</v>
      </c>
      <c r="O361" s="4">
        <f t="shared" si="52"/>
        <v>0</v>
      </c>
      <c r="AB361" t="s">
        <v>508</v>
      </c>
      <c r="AC361" s="1" t="s">
        <v>562</v>
      </c>
      <c r="AD361" t="s">
        <v>76</v>
      </c>
      <c r="AE361" t="s">
        <v>563</v>
      </c>
      <c r="AF361">
        <v>24</v>
      </c>
      <c r="AG361">
        <v>152.26</v>
      </c>
      <c r="AH361">
        <v>73.7</v>
      </c>
      <c r="AI361">
        <f t="shared" si="53"/>
        <v>2.0659430122116689</v>
      </c>
      <c r="AJ361">
        <v>23.5</v>
      </c>
      <c r="AK361">
        <v>72.37</v>
      </c>
      <c r="AL361">
        <v>72.459999999999994</v>
      </c>
      <c r="AM361" s="4">
        <f t="shared" si="54"/>
        <v>1</v>
      </c>
      <c r="AN361" s="4">
        <f t="shared" si="55"/>
        <v>0</v>
      </c>
      <c r="AO361" s="4">
        <f t="shared" si="56"/>
        <v>0</v>
      </c>
    </row>
    <row r="362" spans="2:41" x14ac:dyDescent="0.25">
      <c r="B362" t="s">
        <v>509</v>
      </c>
      <c r="C362" s="1" t="s">
        <v>562</v>
      </c>
      <c r="D362" t="s">
        <v>76</v>
      </c>
      <c r="E362" t="s">
        <v>565</v>
      </c>
      <c r="F362">
        <v>28.5</v>
      </c>
      <c r="G362">
        <v>86.42</v>
      </c>
      <c r="H362">
        <v>84.74</v>
      </c>
      <c r="I362">
        <f t="shared" si="50"/>
        <v>1.0198253481236725</v>
      </c>
      <c r="J362">
        <v>28</v>
      </c>
      <c r="K362">
        <v>71.989999999999995</v>
      </c>
      <c r="L362">
        <v>83.53</v>
      </c>
      <c r="M362" s="4">
        <f t="shared" si="51"/>
        <v>0</v>
      </c>
      <c r="N362" s="4">
        <f t="shared" si="57"/>
        <v>1</v>
      </c>
      <c r="O362" s="4">
        <f t="shared" si="52"/>
        <v>0</v>
      </c>
      <c r="AB362" t="s">
        <v>509</v>
      </c>
      <c r="AC362" s="1" t="s">
        <v>562</v>
      </c>
      <c r="AD362" t="s">
        <v>76</v>
      </c>
      <c r="AE362" t="s">
        <v>563</v>
      </c>
      <c r="AF362">
        <v>24</v>
      </c>
      <c r="AG362">
        <v>166.9</v>
      </c>
      <c r="AH362">
        <v>73.7</v>
      </c>
      <c r="AI362">
        <f t="shared" si="53"/>
        <v>2.2645861601085482</v>
      </c>
      <c r="AJ362">
        <v>22.5</v>
      </c>
      <c r="AK362">
        <v>66.64</v>
      </c>
      <c r="AL362">
        <v>69.97</v>
      </c>
      <c r="AM362" s="4">
        <f t="shared" si="54"/>
        <v>1</v>
      </c>
      <c r="AN362" s="4">
        <f t="shared" si="55"/>
        <v>0</v>
      </c>
      <c r="AO362" s="4">
        <f t="shared" si="56"/>
        <v>0</v>
      </c>
    </row>
    <row r="363" spans="2:41" x14ac:dyDescent="0.25">
      <c r="B363" t="s">
        <v>510</v>
      </c>
      <c r="C363" s="1" t="s">
        <v>562</v>
      </c>
      <c r="D363" t="s">
        <v>76</v>
      </c>
      <c r="E363" t="s">
        <v>565</v>
      </c>
      <c r="F363">
        <v>23</v>
      </c>
      <c r="G363">
        <v>71.290000000000006</v>
      </c>
      <c r="H363">
        <v>71.22</v>
      </c>
      <c r="I363">
        <f t="shared" si="50"/>
        <v>1.0009828699803427</v>
      </c>
      <c r="J363">
        <v>22.5</v>
      </c>
      <c r="K363">
        <v>54.54</v>
      </c>
      <c r="L363">
        <v>69.97</v>
      </c>
      <c r="M363" s="4">
        <f t="shared" si="51"/>
        <v>0</v>
      </c>
      <c r="N363" s="4">
        <f t="shared" si="57"/>
        <v>1</v>
      </c>
      <c r="O363" s="4">
        <f t="shared" si="52"/>
        <v>0</v>
      </c>
      <c r="AB363" t="s">
        <v>510</v>
      </c>
      <c r="AC363" s="1" t="s">
        <v>562</v>
      </c>
      <c r="AD363" t="s">
        <v>76</v>
      </c>
      <c r="AE363" t="s">
        <v>563</v>
      </c>
      <c r="AF363">
        <v>24</v>
      </c>
      <c r="AG363">
        <v>145.54</v>
      </c>
      <c r="AH363">
        <v>73.7</v>
      </c>
      <c r="AI363">
        <f t="shared" si="53"/>
        <v>1.9747625508819537</v>
      </c>
      <c r="AJ363">
        <v>22</v>
      </c>
      <c r="AK363">
        <v>58.15</v>
      </c>
      <c r="AL363">
        <v>68.72</v>
      </c>
      <c r="AM363" s="4">
        <f t="shared" si="54"/>
        <v>1</v>
      </c>
      <c r="AN363" s="4">
        <f t="shared" si="55"/>
        <v>0</v>
      </c>
      <c r="AO363" s="4">
        <f t="shared" si="56"/>
        <v>0</v>
      </c>
    </row>
    <row r="364" spans="2:41" x14ac:dyDescent="0.25">
      <c r="B364" t="s">
        <v>511</v>
      </c>
      <c r="C364" s="1" t="s">
        <v>562</v>
      </c>
      <c r="D364" t="s">
        <v>76</v>
      </c>
      <c r="E364" t="s">
        <v>565</v>
      </c>
      <c r="F364">
        <v>23.5</v>
      </c>
      <c r="G364">
        <v>188.9</v>
      </c>
      <c r="H364">
        <v>72.459999999999994</v>
      </c>
      <c r="I364">
        <f t="shared" si="50"/>
        <v>2.6069555616892082</v>
      </c>
      <c r="J364">
        <v>21.5</v>
      </c>
      <c r="K364">
        <v>48.25</v>
      </c>
      <c r="L364">
        <v>67.47</v>
      </c>
      <c r="M364" s="4">
        <f t="shared" si="51"/>
        <v>1</v>
      </c>
      <c r="N364" s="4">
        <f t="shared" si="57"/>
        <v>0</v>
      </c>
      <c r="O364" s="4">
        <f t="shared" si="52"/>
        <v>0</v>
      </c>
      <c r="AB364" t="s">
        <v>511</v>
      </c>
      <c r="AC364" s="1" t="s">
        <v>562</v>
      </c>
      <c r="AD364" t="s">
        <v>76</v>
      </c>
      <c r="AE364" t="s">
        <v>563</v>
      </c>
      <c r="AF364">
        <v>24</v>
      </c>
      <c r="AG364">
        <v>180.69</v>
      </c>
      <c r="AH364">
        <v>73.7</v>
      </c>
      <c r="AI364">
        <f t="shared" si="53"/>
        <v>2.451696065128901</v>
      </c>
      <c r="AJ364">
        <v>22.5</v>
      </c>
      <c r="AK364">
        <v>61.56</v>
      </c>
      <c r="AL364">
        <v>69.97</v>
      </c>
      <c r="AM364" s="4">
        <f t="shared" si="54"/>
        <v>1</v>
      </c>
      <c r="AN364" s="4">
        <f t="shared" si="55"/>
        <v>0</v>
      </c>
      <c r="AO364" s="4">
        <f t="shared" si="56"/>
        <v>0</v>
      </c>
    </row>
    <row r="365" spans="2:41" x14ac:dyDescent="0.25">
      <c r="B365" t="s">
        <v>517</v>
      </c>
      <c r="C365" s="1" t="s">
        <v>562</v>
      </c>
      <c r="D365" t="s">
        <v>77</v>
      </c>
      <c r="E365" t="s">
        <v>565</v>
      </c>
      <c r="F365">
        <v>24</v>
      </c>
      <c r="G365">
        <v>183.24</v>
      </c>
      <c r="H365">
        <v>73.7</v>
      </c>
      <c r="I365">
        <f t="shared" si="50"/>
        <v>2.4862957937584804</v>
      </c>
      <c r="J365">
        <v>21.5</v>
      </c>
      <c r="K365">
        <v>45.31</v>
      </c>
      <c r="L365">
        <v>67.47</v>
      </c>
      <c r="M365" s="4">
        <f t="shared" si="51"/>
        <v>1</v>
      </c>
      <c r="N365" s="4">
        <f t="shared" si="57"/>
        <v>0</v>
      </c>
      <c r="O365" s="4">
        <f t="shared" si="52"/>
        <v>0</v>
      </c>
      <c r="AB365" t="s">
        <v>517</v>
      </c>
      <c r="AC365" s="1" t="s">
        <v>562</v>
      </c>
      <c r="AD365" t="s">
        <v>77</v>
      </c>
      <c r="AE365" t="s">
        <v>563</v>
      </c>
      <c r="AF365">
        <v>24</v>
      </c>
      <c r="AG365">
        <v>150.87</v>
      </c>
      <c r="AH365">
        <v>73.7</v>
      </c>
      <c r="AI365">
        <f t="shared" si="53"/>
        <v>2.0470827679782904</v>
      </c>
      <c r="AJ365">
        <v>22.5</v>
      </c>
      <c r="AK365">
        <v>53.79</v>
      </c>
      <c r="AL365">
        <v>69.97</v>
      </c>
      <c r="AM365" s="4">
        <f t="shared" si="54"/>
        <v>1</v>
      </c>
      <c r="AN365" s="4">
        <f t="shared" si="55"/>
        <v>0</v>
      </c>
      <c r="AO365" s="4">
        <f t="shared" si="56"/>
        <v>0</v>
      </c>
    </row>
    <row r="366" spans="2:41" x14ac:dyDescent="0.25">
      <c r="B366" t="s">
        <v>518</v>
      </c>
      <c r="C366" s="1" t="s">
        <v>562</v>
      </c>
      <c r="D366" t="s">
        <v>77</v>
      </c>
      <c r="E366" s="15" t="s">
        <v>565</v>
      </c>
      <c r="F366" s="15">
        <v>21</v>
      </c>
      <c r="G366" s="15">
        <v>64.989999999999995</v>
      </c>
      <c r="H366" s="15">
        <v>66.22</v>
      </c>
      <c r="I366" s="15">
        <f t="shared" si="50"/>
        <v>0.98142555119299302</v>
      </c>
      <c r="J366" s="15">
        <v>20.5</v>
      </c>
      <c r="K366" s="15">
        <v>45.6</v>
      </c>
      <c r="L366" s="15">
        <v>64.97</v>
      </c>
      <c r="M366" s="15">
        <f t="shared" si="51"/>
        <v>0</v>
      </c>
      <c r="N366" s="15">
        <f t="shared" si="57"/>
        <v>0</v>
      </c>
      <c r="O366" s="15">
        <f t="shared" si="52"/>
        <v>1</v>
      </c>
      <c r="AB366" t="s">
        <v>518</v>
      </c>
      <c r="AC366" s="1" t="s">
        <v>562</v>
      </c>
      <c r="AD366" t="s">
        <v>77</v>
      </c>
      <c r="AE366" t="s">
        <v>563</v>
      </c>
      <c r="AF366">
        <v>24</v>
      </c>
      <c r="AG366">
        <v>104.92</v>
      </c>
      <c r="AH366">
        <v>73.7</v>
      </c>
      <c r="AI366">
        <f t="shared" si="53"/>
        <v>1.4236092265943012</v>
      </c>
      <c r="AJ366">
        <v>23</v>
      </c>
      <c r="AK366">
        <v>71.099999999999994</v>
      </c>
      <c r="AL366">
        <v>71.22</v>
      </c>
      <c r="AM366" s="4">
        <f t="shared" si="54"/>
        <v>0</v>
      </c>
      <c r="AN366" s="4">
        <f t="shared" si="55"/>
        <v>1</v>
      </c>
      <c r="AO366" s="4">
        <f t="shared" si="56"/>
        <v>0</v>
      </c>
    </row>
    <row r="367" spans="2:41" x14ac:dyDescent="0.25">
      <c r="B367" t="s">
        <v>519</v>
      </c>
      <c r="C367" s="1" t="s">
        <v>562</v>
      </c>
      <c r="D367" t="s">
        <v>77</v>
      </c>
      <c r="E367" t="s">
        <v>565</v>
      </c>
      <c r="F367">
        <v>24</v>
      </c>
      <c r="G367">
        <v>154.80000000000001</v>
      </c>
      <c r="H367">
        <v>73.7</v>
      </c>
      <c r="I367">
        <f t="shared" si="50"/>
        <v>2.1004070556309364</v>
      </c>
      <c r="J367">
        <v>21.5</v>
      </c>
      <c r="K367">
        <v>51.88</v>
      </c>
      <c r="L367">
        <v>67.47</v>
      </c>
      <c r="M367" s="4">
        <f t="shared" si="51"/>
        <v>1</v>
      </c>
      <c r="N367" s="4">
        <f t="shared" si="57"/>
        <v>0</v>
      </c>
      <c r="O367" s="4">
        <f t="shared" si="52"/>
        <v>0</v>
      </c>
      <c r="AB367" t="s">
        <v>519</v>
      </c>
      <c r="AC367" s="1" t="s">
        <v>562</v>
      </c>
      <c r="AD367" t="s">
        <v>77</v>
      </c>
      <c r="AE367" t="s">
        <v>563</v>
      </c>
      <c r="AF367">
        <v>24</v>
      </c>
      <c r="AG367">
        <v>122.21</v>
      </c>
      <c r="AH367">
        <v>73.7</v>
      </c>
      <c r="AI367">
        <f t="shared" si="53"/>
        <v>1.6582089552238803</v>
      </c>
      <c r="AJ367">
        <v>23</v>
      </c>
      <c r="AK367">
        <v>70.75</v>
      </c>
      <c r="AL367">
        <v>71.22</v>
      </c>
      <c r="AM367" s="4">
        <f t="shared" si="54"/>
        <v>1</v>
      </c>
      <c r="AN367" s="4">
        <f t="shared" si="55"/>
        <v>0</v>
      </c>
      <c r="AO367" s="4">
        <f t="shared" si="56"/>
        <v>0</v>
      </c>
    </row>
    <row r="368" spans="2:41" x14ac:dyDescent="0.25">
      <c r="B368" t="s">
        <v>520</v>
      </c>
      <c r="C368" s="1" t="s">
        <v>562</v>
      </c>
      <c r="D368" t="s">
        <v>77</v>
      </c>
      <c r="E368" t="s">
        <v>565</v>
      </c>
      <c r="F368">
        <v>23.5</v>
      </c>
      <c r="G368">
        <v>153.19999999999999</v>
      </c>
      <c r="H368">
        <v>72.459999999999994</v>
      </c>
      <c r="I368">
        <f t="shared" si="50"/>
        <v>2.1142699420369859</v>
      </c>
      <c r="J368">
        <v>22</v>
      </c>
      <c r="K368">
        <v>67.38</v>
      </c>
      <c r="L368">
        <v>68.72</v>
      </c>
      <c r="M368" s="4">
        <f t="shared" si="51"/>
        <v>1</v>
      </c>
      <c r="N368" s="4">
        <f t="shared" si="57"/>
        <v>0</v>
      </c>
      <c r="O368" s="4">
        <f t="shared" si="52"/>
        <v>0</v>
      </c>
      <c r="AB368" t="s">
        <v>520</v>
      </c>
      <c r="AC368" s="1" t="s">
        <v>562</v>
      </c>
      <c r="AD368" t="s">
        <v>77</v>
      </c>
      <c r="AE368" t="s">
        <v>563</v>
      </c>
      <c r="AF368">
        <v>24</v>
      </c>
      <c r="AG368">
        <v>150.34</v>
      </c>
      <c r="AH368">
        <v>73.7</v>
      </c>
      <c r="AI368">
        <f t="shared" si="53"/>
        <v>2.0398914518317501</v>
      </c>
      <c r="AJ368">
        <v>22.5</v>
      </c>
      <c r="AK368">
        <v>61.73</v>
      </c>
      <c r="AL368">
        <v>69.97</v>
      </c>
      <c r="AM368" s="4">
        <f t="shared" si="54"/>
        <v>1</v>
      </c>
      <c r="AN368" s="4">
        <f t="shared" si="55"/>
        <v>0</v>
      </c>
      <c r="AO368" s="4">
        <f t="shared" si="56"/>
        <v>0</v>
      </c>
    </row>
    <row r="369" spans="2:41" x14ac:dyDescent="0.25">
      <c r="B369" t="s">
        <v>521</v>
      </c>
      <c r="C369" s="1" t="s">
        <v>562</v>
      </c>
      <c r="D369" t="s">
        <v>77</v>
      </c>
      <c r="E369" t="s">
        <v>565</v>
      </c>
      <c r="F369">
        <v>24</v>
      </c>
      <c r="G369">
        <v>238.88</v>
      </c>
      <c r="H369">
        <v>73.7</v>
      </c>
      <c r="I369">
        <f t="shared" si="50"/>
        <v>3.2412483039348707</v>
      </c>
      <c r="J369">
        <v>22</v>
      </c>
      <c r="K369">
        <v>48.17</v>
      </c>
      <c r="L369">
        <v>68.72</v>
      </c>
      <c r="M369" s="4">
        <f t="shared" si="51"/>
        <v>1</v>
      </c>
      <c r="N369" s="4">
        <f t="shared" si="57"/>
        <v>0</v>
      </c>
      <c r="O369" s="4">
        <f t="shared" si="52"/>
        <v>0</v>
      </c>
      <c r="AB369" t="s">
        <v>521</v>
      </c>
      <c r="AC369" s="1" t="s">
        <v>562</v>
      </c>
      <c r="AD369" t="s">
        <v>77</v>
      </c>
      <c r="AE369" t="s">
        <v>563</v>
      </c>
      <c r="AF369">
        <v>24</v>
      </c>
      <c r="AG369">
        <v>163.63999999999999</v>
      </c>
      <c r="AH369">
        <v>73.7</v>
      </c>
      <c r="AI369">
        <f t="shared" si="53"/>
        <v>2.2203527815468109</v>
      </c>
      <c r="AJ369">
        <v>22</v>
      </c>
      <c r="AK369">
        <v>54.12</v>
      </c>
      <c r="AL369">
        <v>68.72</v>
      </c>
      <c r="AM369" s="4">
        <f t="shared" si="54"/>
        <v>1</v>
      </c>
      <c r="AN369" s="4">
        <f t="shared" si="55"/>
        <v>0</v>
      </c>
      <c r="AO369" s="4">
        <f t="shared" si="56"/>
        <v>0</v>
      </c>
    </row>
    <row r="370" spans="2:41" x14ac:dyDescent="0.25">
      <c r="B370" t="s">
        <v>524</v>
      </c>
      <c r="C370" s="1" t="s">
        <v>562</v>
      </c>
      <c r="D370" t="s">
        <v>77</v>
      </c>
      <c r="E370" t="s">
        <v>565</v>
      </c>
      <c r="F370">
        <v>23.5</v>
      </c>
      <c r="G370">
        <v>99.8</v>
      </c>
      <c r="H370">
        <v>72.459999999999994</v>
      </c>
      <c r="I370">
        <f t="shared" si="50"/>
        <v>1.3773116202042508</v>
      </c>
      <c r="J370">
        <v>22.5</v>
      </c>
      <c r="K370">
        <v>57.7</v>
      </c>
      <c r="L370">
        <v>69.97</v>
      </c>
      <c r="M370" s="4">
        <f t="shared" si="51"/>
        <v>0</v>
      </c>
      <c r="N370" s="4">
        <f t="shared" si="57"/>
        <v>1</v>
      </c>
      <c r="O370" s="4">
        <f t="shared" si="52"/>
        <v>0</v>
      </c>
      <c r="AB370" t="s">
        <v>524</v>
      </c>
      <c r="AC370" s="1" t="s">
        <v>562</v>
      </c>
      <c r="AD370" t="s">
        <v>77</v>
      </c>
      <c r="AE370" t="s">
        <v>563</v>
      </c>
      <c r="AF370">
        <v>24</v>
      </c>
      <c r="AG370">
        <v>159.31</v>
      </c>
      <c r="AH370">
        <v>73.7</v>
      </c>
      <c r="AI370">
        <f t="shared" si="53"/>
        <v>2.1616010854816823</v>
      </c>
      <c r="AJ370">
        <v>22</v>
      </c>
      <c r="AK370">
        <v>48.96</v>
      </c>
      <c r="AL370">
        <v>68.72</v>
      </c>
      <c r="AM370" s="4">
        <f t="shared" si="54"/>
        <v>1</v>
      </c>
      <c r="AN370" s="4">
        <f t="shared" si="55"/>
        <v>0</v>
      </c>
      <c r="AO370" s="4">
        <f t="shared" si="56"/>
        <v>0</v>
      </c>
    </row>
    <row r="371" spans="2:41" x14ac:dyDescent="0.25">
      <c r="B371" t="s">
        <v>525</v>
      </c>
      <c r="C371" s="1" t="s">
        <v>562</v>
      </c>
      <c r="D371" t="s">
        <v>77</v>
      </c>
      <c r="E371" t="s">
        <v>565</v>
      </c>
      <c r="F371">
        <v>23.5</v>
      </c>
      <c r="G371">
        <v>75.91</v>
      </c>
      <c r="H371">
        <v>72.459999999999994</v>
      </c>
      <c r="I371">
        <f t="shared" si="50"/>
        <v>1.0476124758487442</v>
      </c>
      <c r="J371">
        <v>23</v>
      </c>
      <c r="K371">
        <v>61.64</v>
      </c>
      <c r="L371">
        <v>71.22</v>
      </c>
      <c r="M371" s="4">
        <f t="shared" si="51"/>
        <v>0</v>
      </c>
      <c r="N371" s="4">
        <f t="shared" si="57"/>
        <v>1</v>
      </c>
      <c r="O371" s="4">
        <f t="shared" si="52"/>
        <v>0</v>
      </c>
      <c r="AB371" t="s">
        <v>525</v>
      </c>
      <c r="AC371" s="1" t="s">
        <v>562</v>
      </c>
      <c r="AD371" t="s">
        <v>77</v>
      </c>
      <c r="AE371" t="s">
        <v>563</v>
      </c>
      <c r="AF371">
        <v>24</v>
      </c>
      <c r="AG371">
        <v>122.23</v>
      </c>
      <c r="AH371">
        <v>73.7</v>
      </c>
      <c r="AI371">
        <f t="shared" si="53"/>
        <v>1.6584803256445046</v>
      </c>
      <c r="AJ371">
        <v>22</v>
      </c>
      <c r="AK371">
        <v>63.67</v>
      </c>
      <c r="AL371">
        <v>68.72</v>
      </c>
      <c r="AM371" s="4">
        <f t="shared" si="54"/>
        <v>1</v>
      </c>
      <c r="AN371" s="4">
        <f t="shared" si="55"/>
        <v>0</v>
      </c>
      <c r="AO371" s="4">
        <f t="shared" si="56"/>
        <v>0</v>
      </c>
    </row>
    <row r="372" spans="2:41" x14ac:dyDescent="0.25">
      <c r="B372" t="s">
        <v>527</v>
      </c>
      <c r="C372" s="1" t="s">
        <v>562</v>
      </c>
      <c r="D372" t="s">
        <v>77</v>
      </c>
      <c r="E372" t="s">
        <v>565</v>
      </c>
      <c r="F372">
        <v>24</v>
      </c>
      <c r="G372">
        <v>136.52000000000001</v>
      </c>
      <c r="H372">
        <v>73.7</v>
      </c>
      <c r="I372">
        <f t="shared" si="50"/>
        <v>1.8523744911804614</v>
      </c>
      <c r="J372">
        <v>22.5</v>
      </c>
      <c r="K372">
        <v>60.41</v>
      </c>
      <c r="L372">
        <v>69.97</v>
      </c>
      <c r="M372" s="4">
        <f t="shared" si="51"/>
        <v>1</v>
      </c>
      <c r="N372" s="4">
        <f t="shared" si="57"/>
        <v>0</v>
      </c>
      <c r="O372" s="4">
        <f t="shared" si="52"/>
        <v>0</v>
      </c>
      <c r="AB372" t="s">
        <v>527</v>
      </c>
      <c r="AC372" s="1" t="s">
        <v>562</v>
      </c>
      <c r="AD372" t="s">
        <v>77</v>
      </c>
      <c r="AE372" t="s">
        <v>563</v>
      </c>
      <c r="AF372">
        <v>24</v>
      </c>
      <c r="AG372">
        <v>165.8</v>
      </c>
      <c r="AH372">
        <v>73.7</v>
      </c>
      <c r="AI372">
        <f t="shared" si="53"/>
        <v>2.24966078697422</v>
      </c>
      <c r="AJ372">
        <v>22.5</v>
      </c>
      <c r="AK372">
        <v>67.92</v>
      </c>
      <c r="AL372">
        <v>69.97</v>
      </c>
      <c r="AM372" s="4">
        <f t="shared" si="54"/>
        <v>1</v>
      </c>
      <c r="AN372" s="4">
        <f t="shared" si="55"/>
        <v>0</v>
      </c>
      <c r="AO372" s="4">
        <f t="shared" si="56"/>
        <v>0</v>
      </c>
    </row>
    <row r="373" spans="2:41" x14ac:dyDescent="0.25">
      <c r="B373" t="s">
        <v>528</v>
      </c>
      <c r="C373" s="1" t="s">
        <v>562</v>
      </c>
      <c r="D373" t="s">
        <v>77</v>
      </c>
      <c r="E373" s="15" t="s">
        <v>565</v>
      </c>
      <c r="F373" s="15">
        <v>24</v>
      </c>
      <c r="G373" s="15">
        <v>65.44</v>
      </c>
      <c r="H373" s="15">
        <v>73.7</v>
      </c>
      <c r="I373" s="15">
        <f t="shared" si="50"/>
        <v>0.88792401628222517</v>
      </c>
      <c r="J373" s="15">
        <v>23.5</v>
      </c>
      <c r="K373" s="15">
        <v>43.28</v>
      </c>
      <c r="L373" s="15">
        <v>72.459999999999994</v>
      </c>
      <c r="M373" s="15">
        <f t="shared" si="51"/>
        <v>0</v>
      </c>
      <c r="N373" s="15">
        <f t="shared" si="57"/>
        <v>0</v>
      </c>
      <c r="O373" s="15">
        <f t="shared" si="52"/>
        <v>1</v>
      </c>
      <c r="AB373" t="s">
        <v>528</v>
      </c>
      <c r="AC373" s="1" t="s">
        <v>562</v>
      </c>
      <c r="AD373" t="s">
        <v>77</v>
      </c>
      <c r="AE373" t="s">
        <v>563</v>
      </c>
      <c r="AF373">
        <v>24</v>
      </c>
      <c r="AG373">
        <v>170.11</v>
      </c>
      <c r="AH373">
        <v>73.7</v>
      </c>
      <c r="AI373">
        <f t="shared" si="53"/>
        <v>2.3081411126187246</v>
      </c>
      <c r="AJ373">
        <v>22</v>
      </c>
      <c r="AK373">
        <v>64.91</v>
      </c>
      <c r="AL373">
        <v>68.72</v>
      </c>
      <c r="AM373" s="4">
        <f t="shared" si="54"/>
        <v>1</v>
      </c>
      <c r="AN373" s="4">
        <f t="shared" si="55"/>
        <v>0</v>
      </c>
      <c r="AO373" s="4">
        <f t="shared" si="56"/>
        <v>0</v>
      </c>
    </row>
    <row r="374" spans="2:41" x14ac:dyDescent="0.25">
      <c r="B374" t="s">
        <v>529</v>
      </c>
      <c r="C374" s="1" t="s">
        <v>562</v>
      </c>
      <c r="D374" t="s">
        <v>77</v>
      </c>
      <c r="E374" t="s">
        <v>565</v>
      </c>
      <c r="F374">
        <v>23</v>
      </c>
      <c r="G374">
        <v>96.85</v>
      </c>
      <c r="H374">
        <v>71.22</v>
      </c>
      <c r="I374">
        <f t="shared" si="50"/>
        <v>1.3598708228025835</v>
      </c>
      <c r="J374">
        <v>22</v>
      </c>
      <c r="K374">
        <v>63.3</v>
      </c>
      <c r="L374">
        <v>68.72</v>
      </c>
      <c r="M374" s="4">
        <f t="shared" si="51"/>
        <v>0</v>
      </c>
      <c r="N374" s="4">
        <f t="shared" si="57"/>
        <v>1</v>
      </c>
      <c r="O374" s="4">
        <f t="shared" si="52"/>
        <v>0</v>
      </c>
      <c r="AB374" t="s">
        <v>529</v>
      </c>
      <c r="AC374" s="1" t="s">
        <v>562</v>
      </c>
      <c r="AD374" t="s">
        <v>77</v>
      </c>
      <c r="AE374" t="s">
        <v>563</v>
      </c>
      <c r="AF374">
        <v>24</v>
      </c>
      <c r="AG374">
        <v>164.83</v>
      </c>
      <c r="AH374">
        <v>73.7</v>
      </c>
      <c r="AI374">
        <f t="shared" si="53"/>
        <v>2.2364993215739486</v>
      </c>
      <c r="AJ374">
        <v>22</v>
      </c>
      <c r="AK374">
        <v>54.51</v>
      </c>
      <c r="AL374">
        <v>68.72</v>
      </c>
      <c r="AM374" s="4">
        <f t="shared" si="54"/>
        <v>1</v>
      </c>
      <c r="AN374" s="4">
        <f t="shared" si="55"/>
        <v>0</v>
      </c>
      <c r="AO374" s="4">
        <f t="shared" si="56"/>
        <v>0</v>
      </c>
    </row>
    <row r="375" spans="2:41" x14ac:dyDescent="0.25">
      <c r="B375" t="s">
        <v>530</v>
      </c>
      <c r="C375" s="1" t="s">
        <v>562</v>
      </c>
      <c r="D375" t="s">
        <v>76</v>
      </c>
      <c r="E375" s="15" t="s">
        <v>566</v>
      </c>
      <c r="F375" s="15">
        <v>22.5</v>
      </c>
      <c r="G375" s="15">
        <v>62.87</v>
      </c>
      <c r="H375" s="15">
        <v>69.97</v>
      </c>
      <c r="I375" s="15">
        <f t="shared" si="50"/>
        <v>0.8985279405459482</v>
      </c>
      <c r="J375" s="15">
        <v>22</v>
      </c>
      <c r="K375" s="15">
        <v>47.22</v>
      </c>
      <c r="L375" s="15">
        <v>68.72</v>
      </c>
      <c r="M375" s="15">
        <f t="shared" si="51"/>
        <v>0</v>
      </c>
      <c r="N375" s="15">
        <f t="shared" si="57"/>
        <v>0</v>
      </c>
      <c r="O375" s="15">
        <f t="shared" si="52"/>
        <v>1</v>
      </c>
      <c r="AB375" t="s">
        <v>530</v>
      </c>
      <c r="AC375" s="1" t="s">
        <v>562</v>
      </c>
      <c r="AD375" t="s">
        <v>76</v>
      </c>
      <c r="AE375" t="s">
        <v>564</v>
      </c>
      <c r="AF375">
        <v>24</v>
      </c>
      <c r="AG375">
        <v>110.47</v>
      </c>
      <c r="AH375">
        <v>73.7</v>
      </c>
      <c r="AI375">
        <f t="shared" si="53"/>
        <v>1.4989145183175032</v>
      </c>
      <c r="AJ375">
        <v>27</v>
      </c>
      <c r="AK375">
        <v>82.75</v>
      </c>
      <c r="AL375">
        <v>81.08</v>
      </c>
      <c r="AM375" s="4">
        <f t="shared" si="54"/>
        <v>0</v>
      </c>
      <c r="AN375" s="4">
        <f t="shared" si="55"/>
        <v>1</v>
      </c>
      <c r="AO375" s="4">
        <f t="shared" si="56"/>
        <v>0</v>
      </c>
    </row>
    <row r="376" spans="2:41" x14ac:dyDescent="0.25">
      <c r="B376" t="s">
        <v>532</v>
      </c>
      <c r="C376" s="1" t="s">
        <v>562</v>
      </c>
      <c r="D376" t="s">
        <v>76</v>
      </c>
      <c r="E376" t="s">
        <v>566</v>
      </c>
      <c r="F376">
        <v>23.5</v>
      </c>
      <c r="G376">
        <v>173.37</v>
      </c>
      <c r="H376">
        <v>72.459999999999994</v>
      </c>
      <c r="I376">
        <f t="shared" si="50"/>
        <v>2.3926304167816728</v>
      </c>
      <c r="J376">
        <v>21.5</v>
      </c>
      <c r="K376">
        <v>55.81</v>
      </c>
      <c r="L376">
        <v>67.47</v>
      </c>
      <c r="M376" s="4">
        <f t="shared" si="51"/>
        <v>1</v>
      </c>
      <c r="N376" s="4">
        <f t="shared" si="57"/>
        <v>0</v>
      </c>
      <c r="O376" s="4">
        <f t="shared" si="52"/>
        <v>0</v>
      </c>
      <c r="AB376" t="s">
        <v>532</v>
      </c>
      <c r="AC376" s="1" t="s">
        <v>562</v>
      </c>
      <c r="AD376" t="s">
        <v>76</v>
      </c>
      <c r="AE376" t="s">
        <v>564</v>
      </c>
      <c r="AF376">
        <v>24</v>
      </c>
      <c r="AG376">
        <v>180.5</v>
      </c>
      <c r="AH376">
        <v>73.7</v>
      </c>
      <c r="AI376">
        <f t="shared" si="53"/>
        <v>2.4491180461329716</v>
      </c>
      <c r="AJ376">
        <v>22</v>
      </c>
      <c r="AK376">
        <v>63.81</v>
      </c>
      <c r="AL376">
        <v>68.72</v>
      </c>
      <c r="AM376" s="4">
        <f t="shared" si="54"/>
        <v>1</v>
      </c>
      <c r="AN376" s="4">
        <f t="shared" si="55"/>
        <v>0</v>
      </c>
      <c r="AO376" s="4">
        <f t="shared" si="56"/>
        <v>0</v>
      </c>
    </row>
    <row r="377" spans="2:41" x14ac:dyDescent="0.25">
      <c r="B377" t="s">
        <v>533</v>
      </c>
      <c r="C377" s="1" t="s">
        <v>562</v>
      </c>
      <c r="D377" t="s">
        <v>76</v>
      </c>
      <c r="E377" t="s">
        <v>566</v>
      </c>
      <c r="F377">
        <v>23</v>
      </c>
      <c r="G377">
        <v>107.03</v>
      </c>
      <c r="H377">
        <v>71.22</v>
      </c>
      <c r="I377">
        <f t="shared" si="50"/>
        <v>1.5028081999438361</v>
      </c>
      <c r="J377">
        <v>22</v>
      </c>
      <c r="K377">
        <v>60.1</v>
      </c>
      <c r="L377">
        <v>68.72</v>
      </c>
      <c r="M377" s="4">
        <f t="shared" si="51"/>
        <v>1</v>
      </c>
      <c r="N377" s="4">
        <f t="shared" si="57"/>
        <v>0</v>
      </c>
      <c r="O377" s="4">
        <f t="shared" si="52"/>
        <v>0</v>
      </c>
      <c r="AB377" t="s">
        <v>533</v>
      </c>
      <c r="AC377" s="1" t="s">
        <v>562</v>
      </c>
      <c r="AD377" t="s">
        <v>76</v>
      </c>
      <c r="AE377" t="s">
        <v>564</v>
      </c>
      <c r="AF377">
        <v>24</v>
      </c>
      <c r="AG377">
        <v>176.68</v>
      </c>
      <c r="AH377">
        <v>73.7</v>
      </c>
      <c r="AI377">
        <f t="shared" si="53"/>
        <v>2.3972862957937586</v>
      </c>
      <c r="AJ377">
        <v>22</v>
      </c>
      <c r="AK377">
        <v>66.16</v>
      </c>
      <c r="AL377">
        <v>68.72</v>
      </c>
      <c r="AM377" s="4">
        <f t="shared" si="54"/>
        <v>1</v>
      </c>
      <c r="AN377" s="4">
        <f t="shared" si="55"/>
        <v>0</v>
      </c>
      <c r="AO377" s="4">
        <f t="shared" si="56"/>
        <v>0</v>
      </c>
    </row>
    <row r="378" spans="2:41" x14ac:dyDescent="0.25">
      <c r="B378" t="s">
        <v>536</v>
      </c>
      <c r="C378" s="1" t="s">
        <v>562</v>
      </c>
      <c r="D378" t="s">
        <v>76</v>
      </c>
      <c r="E378" t="s">
        <v>566</v>
      </c>
      <c r="F378">
        <v>23</v>
      </c>
      <c r="G378">
        <v>97.71</v>
      </c>
      <c r="H378">
        <v>71.22</v>
      </c>
      <c r="I378">
        <f t="shared" si="50"/>
        <v>1.3719460825610783</v>
      </c>
      <c r="J378">
        <v>22</v>
      </c>
      <c r="K378">
        <v>58.12</v>
      </c>
      <c r="L378">
        <v>68.72</v>
      </c>
      <c r="M378" s="4">
        <f t="shared" si="51"/>
        <v>0</v>
      </c>
      <c r="N378" s="4">
        <f t="shared" si="57"/>
        <v>1</v>
      </c>
      <c r="O378" s="4">
        <f t="shared" si="52"/>
        <v>0</v>
      </c>
      <c r="AB378" t="s">
        <v>536</v>
      </c>
      <c r="AC378" s="1" t="s">
        <v>562</v>
      </c>
      <c r="AD378" t="s">
        <v>76</v>
      </c>
      <c r="AE378" t="s">
        <v>564</v>
      </c>
      <c r="AF378">
        <v>24</v>
      </c>
      <c r="AG378">
        <v>134.87</v>
      </c>
      <c r="AH378">
        <v>73.7</v>
      </c>
      <c r="AI378">
        <f t="shared" si="53"/>
        <v>1.8299864314789689</v>
      </c>
      <c r="AJ378">
        <v>22</v>
      </c>
      <c r="AK378">
        <v>64.77</v>
      </c>
      <c r="AL378">
        <v>68.72</v>
      </c>
      <c r="AM378" s="4">
        <f t="shared" si="54"/>
        <v>1</v>
      </c>
      <c r="AN378" s="4">
        <f t="shared" si="55"/>
        <v>0</v>
      </c>
      <c r="AO378" s="4">
        <f t="shared" si="56"/>
        <v>0</v>
      </c>
    </row>
    <row r="379" spans="2:41" x14ac:dyDescent="0.25">
      <c r="B379" t="s">
        <v>538</v>
      </c>
      <c r="C379" s="1" t="s">
        <v>562</v>
      </c>
      <c r="D379" t="s">
        <v>76</v>
      </c>
      <c r="E379" t="s">
        <v>566</v>
      </c>
      <c r="F379">
        <v>24</v>
      </c>
      <c r="G379">
        <v>172.26</v>
      </c>
      <c r="H379">
        <v>73.7</v>
      </c>
      <c r="I379">
        <f t="shared" si="50"/>
        <v>2.3373134328358205</v>
      </c>
      <c r="J379">
        <v>22</v>
      </c>
      <c r="K379">
        <v>63.16</v>
      </c>
      <c r="L379">
        <v>68.72</v>
      </c>
      <c r="M379" s="4">
        <f t="shared" si="51"/>
        <v>1</v>
      </c>
      <c r="N379" s="4">
        <f t="shared" si="57"/>
        <v>0</v>
      </c>
      <c r="O379" s="4">
        <f t="shared" si="52"/>
        <v>0</v>
      </c>
      <c r="AB379" t="s">
        <v>538</v>
      </c>
      <c r="AC379" s="1" t="s">
        <v>562</v>
      </c>
      <c r="AD379" t="s">
        <v>76</v>
      </c>
      <c r="AE379" t="s">
        <v>564</v>
      </c>
      <c r="AF379">
        <v>24</v>
      </c>
      <c r="AG379">
        <v>177.2</v>
      </c>
      <c r="AH379">
        <v>73.7</v>
      </c>
      <c r="AI379">
        <f t="shared" si="53"/>
        <v>2.4043419267299861</v>
      </c>
      <c r="AJ379">
        <v>22</v>
      </c>
      <c r="AK379">
        <v>62.48</v>
      </c>
      <c r="AL379">
        <v>68.72</v>
      </c>
      <c r="AM379" s="4">
        <f t="shared" si="54"/>
        <v>1</v>
      </c>
      <c r="AN379" s="4">
        <f t="shared" si="55"/>
        <v>0</v>
      </c>
      <c r="AO379" s="4">
        <f t="shared" si="56"/>
        <v>0</v>
      </c>
    </row>
    <row r="380" spans="2:41" x14ac:dyDescent="0.25">
      <c r="B380" t="s">
        <v>539</v>
      </c>
      <c r="C380" s="1" t="s">
        <v>562</v>
      </c>
      <c r="D380" t="s">
        <v>76</v>
      </c>
      <c r="E380" t="s">
        <v>566</v>
      </c>
      <c r="F380">
        <v>23.5</v>
      </c>
      <c r="G380">
        <v>144.83000000000001</v>
      </c>
      <c r="H380">
        <v>72.459999999999994</v>
      </c>
      <c r="I380">
        <f t="shared" si="50"/>
        <v>1.9987579354126419</v>
      </c>
      <c r="J380">
        <v>22</v>
      </c>
      <c r="K380">
        <v>66.02</v>
      </c>
      <c r="L380">
        <v>68.72</v>
      </c>
      <c r="M380" s="4">
        <f t="shared" si="51"/>
        <v>1</v>
      </c>
      <c r="N380" s="4">
        <f t="shared" si="57"/>
        <v>0</v>
      </c>
      <c r="O380" s="4">
        <f t="shared" si="52"/>
        <v>0</v>
      </c>
      <c r="AB380" t="s">
        <v>539</v>
      </c>
      <c r="AC380" s="1" t="s">
        <v>562</v>
      </c>
      <c r="AD380" t="s">
        <v>76</v>
      </c>
      <c r="AE380" t="s">
        <v>564</v>
      </c>
      <c r="AF380">
        <v>24</v>
      </c>
      <c r="AG380">
        <v>122.04</v>
      </c>
      <c r="AH380">
        <v>73.7</v>
      </c>
      <c r="AI380">
        <f t="shared" si="53"/>
        <v>1.6559023066485754</v>
      </c>
      <c r="AJ380">
        <v>23</v>
      </c>
      <c r="AK380">
        <v>68.569999999999993</v>
      </c>
      <c r="AL380">
        <v>71.22</v>
      </c>
      <c r="AM380" s="4">
        <f t="shared" si="54"/>
        <v>1</v>
      </c>
      <c r="AN380" s="4">
        <f t="shared" si="55"/>
        <v>0</v>
      </c>
      <c r="AO380" s="4">
        <f t="shared" si="56"/>
        <v>0</v>
      </c>
    </row>
    <row r="381" spans="2:41" x14ac:dyDescent="0.25">
      <c r="B381" t="s">
        <v>541</v>
      </c>
      <c r="C381" s="1" t="s">
        <v>562</v>
      </c>
      <c r="D381" t="s">
        <v>76</v>
      </c>
      <c r="E381" t="s">
        <v>566</v>
      </c>
      <c r="F381">
        <v>24.5</v>
      </c>
      <c r="G381">
        <v>79.52</v>
      </c>
      <c r="H381">
        <v>74.930000000000007</v>
      </c>
      <c r="I381">
        <f t="shared" si="50"/>
        <v>1.0612571733618041</v>
      </c>
      <c r="J381">
        <v>23</v>
      </c>
      <c r="K381">
        <v>65.010000000000005</v>
      </c>
      <c r="L381">
        <v>71.22</v>
      </c>
      <c r="M381" s="4">
        <f t="shared" si="51"/>
        <v>0</v>
      </c>
      <c r="N381" s="4">
        <f t="shared" si="57"/>
        <v>1</v>
      </c>
      <c r="O381" s="4">
        <f t="shared" si="52"/>
        <v>0</v>
      </c>
      <c r="AB381" t="s">
        <v>541</v>
      </c>
      <c r="AC381" s="1" t="s">
        <v>562</v>
      </c>
      <c r="AD381" t="s">
        <v>76</v>
      </c>
      <c r="AE381" t="s">
        <v>564</v>
      </c>
      <c r="AF381">
        <v>24</v>
      </c>
      <c r="AG381">
        <v>122.34</v>
      </c>
      <c r="AH381">
        <v>73.7</v>
      </c>
      <c r="AI381">
        <f t="shared" si="53"/>
        <v>1.6599728629579376</v>
      </c>
      <c r="AJ381">
        <v>26.5</v>
      </c>
      <c r="AK381">
        <v>82.39</v>
      </c>
      <c r="AL381">
        <v>79.86</v>
      </c>
      <c r="AM381" s="4">
        <f t="shared" si="54"/>
        <v>1</v>
      </c>
      <c r="AN381" s="4">
        <f t="shared" si="55"/>
        <v>0</v>
      </c>
      <c r="AO381" s="4">
        <f t="shared" si="56"/>
        <v>0</v>
      </c>
    </row>
    <row r="382" spans="2:41" x14ac:dyDescent="0.25">
      <c r="B382" t="s">
        <v>542</v>
      </c>
      <c r="C382" s="1" t="s">
        <v>562</v>
      </c>
      <c r="D382" t="s">
        <v>76</v>
      </c>
      <c r="E382" t="s">
        <v>566</v>
      </c>
      <c r="F382">
        <v>23</v>
      </c>
      <c r="G382">
        <v>106.03</v>
      </c>
      <c r="H382">
        <v>71.22</v>
      </c>
      <c r="I382">
        <f t="shared" si="50"/>
        <v>1.4887672002246561</v>
      </c>
      <c r="J382">
        <v>22</v>
      </c>
      <c r="K382">
        <v>64.81</v>
      </c>
      <c r="L382">
        <v>68.72</v>
      </c>
      <c r="M382" s="4">
        <f t="shared" si="51"/>
        <v>0</v>
      </c>
      <c r="N382" s="4">
        <f t="shared" si="57"/>
        <v>1</v>
      </c>
      <c r="O382" s="4">
        <f t="shared" si="52"/>
        <v>0</v>
      </c>
      <c r="AB382" t="s">
        <v>542</v>
      </c>
      <c r="AC382" s="1" t="s">
        <v>562</v>
      </c>
      <c r="AD382" t="s">
        <v>76</v>
      </c>
      <c r="AE382" t="s">
        <v>564</v>
      </c>
      <c r="AF382">
        <v>24</v>
      </c>
      <c r="AG382">
        <v>154.31</v>
      </c>
      <c r="AH382">
        <v>73.7</v>
      </c>
      <c r="AI382">
        <f t="shared" si="53"/>
        <v>2.0937584803256444</v>
      </c>
      <c r="AJ382">
        <v>22.5</v>
      </c>
      <c r="AK382">
        <v>63.98</v>
      </c>
      <c r="AL382">
        <v>69.97</v>
      </c>
      <c r="AM382" s="4">
        <f t="shared" si="54"/>
        <v>1</v>
      </c>
      <c r="AN382" s="4">
        <f t="shared" si="55"/>
        <v>0</v>
      </c>
      <c r="AO382" s="4">
        <f t="shared" si="56"/>
        <v>0</v>
      </c>
    </row>
    <row r="383" spans="2:41" x14ac:dyDescent="0.25">
      <c r="B383" t="s">
        <v>543</v>
      </c>
      <c r="C383" s="1" t="s">
        <v>562</v>
      </c>
      <c r="D383" t="s">
        <v>76</v>
      </c>
      <c r="E383" t="s">
        <v>566</v>
      </c>
      <c r="F383">
        <v>24</v>
      </c>
      <c r="G383">
        <v>182.15</v>
      </c>
      <c r="H383">
        <v>73.7</v>
      </c>
      <c r="I383">
        <f t="shared" si="50"/>
        <v>2.4715061058344641</v>
      </c>
      <c r="J383">
        <v>22.5</v>
      </c>
      <c r="K383">
        <v>57.12</v>
      </c>
      <c r="L383">
        <v>69.97</v>
      </c>
      <c r="M383" s="4">
        <f t="shared" si="51"/>
        <v>1</v>
      </c>
      <c r="N383" s="4">
        <f t="shared" si="57"/>
        <v>0</v>
      </c>
      <c r="O383" s="4">
        <f t="shared" si="52"/>
        <v>0</v>
      </c>
      <c r="AB383" t="s">
        <v>543</v>
      </c>
      <c r="AC383" s="1" t="s">
        <v>562</v>
      </c>
      <c r="AD383" t="s">
        <v>76</v>
      </c>
      <c r="AE383" t="s">
        <v>564</v>
      </c>
      <c r="AF383">
        <v>24</v>
      </c>
      <c r="AG383">
        <v>155.03</v>
      </c>
      <c r="AH383">
        <v>73.7</v>
      </c>
      <c r="AI383">
        <f t="shared" si="53"/>
        <v>2.1035278154681141</v>
      </c>
      <c r="AJ383">
        <v>22</v>
      </c>
      <c r="AK383">
        <v>57.99</v>
      </c>
      <c r="AL383">
        <v>68.72</v>
      </c>
      <c r="AM383" s="4">
        <f t="shared" si="54"/>
        <v>1</v>
      </c>
      <c r="AN383" s="4">
        <f t="shared" si="55"/>
        <v>0</v>
      </c>
      <c r="AO383" s="4">
        <f t="shared" si="56"/>
        <v>0</v>
      </c>
    </row>
    <row r="384" spans="2:41" x14ac:dyDescent="0.25">
      <c r="B384" t="s">
        <v>544</v>
      </c>
      <c r="C384" s="1" t="s">
        <v>562</v>
      </c>
      <c r="D384" t="s">
        <v>76</v>
      </c>
      <c r="E384" s="15" t="s">
        <v>566</v>
      </c>
      <c r="F384" s="15">
        <v>24</v>
      </c>
      <c r="G384" s="15">
        <v>73.47</v>
      </c>
      <c r="H384" s="15">
        <v>73.7</v>
      </c>
      <c r="I384" s="15">
        <f t="shared" si="50"/>
        <v>0.99687924016282214</v>
      </c>
      <c r="J384" s="15">
        <v>23.5</v>
      </c>
      <c r="K384" s="15">
        <v>64.27</v>
      </c>
      <c r="L384" s="15">
        <v>72.459999999999994</v>
      </c>
      <c r="M384" s="15">
        <f t="shared" si="51"/>
        <v>0</v>
      </c>
      <c r="N384" s="15">
        <f t="shared" si="57"/>
        <v>0</v>
      </c>
      <c r="O384" s="15">
        <f t="shared" si="52"/>
        <v>1</v>
      </c>
      <c r="AB384" t="s">
        <v>544</v>
      </c>
      <c r="AC384" s="1" t="s">
        <v>562</v>
      </c>
      <c r="AD384" t="s">
        <v>76</v>
      </c>
      <c r="AE384" t="s">
        <v>564</v>
      </c>
      <c r="AF384">
        <v>24</v>
      </c>
      <c r="AG384">
        <v>74.650000000000006</v>
      </c>
      <c r="AH384">
        <v>73.7</v>
      </c>
      <c r="AI384">
        <f t="shared" si="53"/>
        <v>1.0128900949796473</v>
      </c>
      <c r="AJ384">
        <v>23.5</v>
      </c>
      <c r="AK384">
        <v>46.84</v>
      </c>
      <c r="AL384">
        <v>72.459999999999994</v>
      </c>
      <c r="AM384" s="4">
        <f t="shared" si="54"/>
        <v>0</v>
      </c>
      <c r="AN384" s="4">
        <f t="shared" si="55"/>
        <v>1</v>
      </c>
      <c r="AO384" s="4">
        <f t="shared" si="56"/>
        <v>0</v>
      </c>
    </row>
    <row r="385" spans="2:41" x14ac:dyDescent="0.25">
      <c r="B385" t="s">
        <v>545</v>
      </c>
      <c r="C385" s="1" t="s">
        <v>562</v>
      </c>
      <c r="D385" t="s">
        <v>76</v>
      </c>
      <c r="E385" s="15" t="s">
        <v>566</v>
      </c>
      <c r="F385" s="15">
        <v>23.5</v>
      </c>
      <c r="G385" s="15">
        <v>66.7</v>
      </c>
      <c r="H385" s="15">
        <v>72.459999999999994</v>
      </c>
      <c r="I385" s="15">
        <f t="shared" si="50"/>
        <v>0.92050786640905335</v>
      </c>
      <c r="J385" s="15">
        <v>23</v>
      </c>
      <c r="K385" s="15">
        <v>52.43</v>
      </c>
      <c r="L385" s="15">
        <v>71.22</v>
      </c>
      <c r="M385" s="15">
        <f t="shared" si="51"/>
        <v>0</v>
      </c>
      <c r="N385" s="15">
        <f t="shared" si="57"/>
        <v>0</v>
      </c>
      <c r="O385" s="15">
        <f t="shared" si="52"/>
        <v>1</v>
      </c>
      <c r="AB385" t="s">
        <v>545</v>
      </c>
      <c r="AC385" s="1" t="s">
        <v>562</v>
      </c>
      <c r="AD385" t="s">
        <v>76</v>
      </c>
      <c r="AE385" t="s">
        <v>564</v>
      </c>
      <c r="AF385">
        <v>24</v>
      </c>
      <c r="AG385">
        <v>98.04</v>
      </c>
      <c r="AH385">
        <v>73.7</v>
      </c>
      <c r="AI385">
        <f t="shared" si="53"/>
        <v>1.330257801899593</v>
      </c>
      <c r="AJ385">
        <v>25</v>
      </c>
      <c r="AK385">
        <v>82.82</v>
      </c>
      <c r="AL385">
        <v>76.17</v>
      </c>
      <c r="AM385" s="4">
        <f t="shared" si="54"/>
        <v>0</v>
      </c>
      <c r="AN385" s="4">
        <f t="shared" si="55"/>
        <v>1</v>
      </c>
      <c r="AO385" s="4">
        <f t="shared" si="56"/>
        <v>0</v>
      </c>
    </row>
    <row r="386" spans="2:41" x14ac:dyDescent="0.25">
      <c r="B386" t="s">
        <v>547</v>
      </c>
      <c r="C386" s="1" t="s">
        <v>562</v>
      </c>
      <c r="D386" t="s">
        <v>77</v>
      </c>
      <c r="E386" t="s">
        <v>566</v>
      </c>
      <c r="F386">
        <v>23.5</v>
      </c>
      <c r="G386">
        <v>150.63999999999999</v>
      </c>
      <c r="H386">
        <v>72.459999999999994</v>
      </c>
      <c r="I386">
        <f t="shared" ref="I386:I437" si="58">G386/H386</f>
        <v>2.0789401048854539</v>
      </c>
      <c r="J386">
        <v>21.5</v>
      </c>
      <c r="K386">
        <v>64.930000000000007</v>
      </c>
      <c r="L386">
        <v>67.47</v>
      </c>
      <c r="M386" s="4">
        <f t="shared" ref="M386:M437" si="59">IF(I386&gt;1.5,1,0)</f>
        <v>1</v>
      </c>
      <c r="N386" s="4">
        <f t="shared" si="57"/>
        <v>0</v>
      </c>
      <c r="O386" s="4">
        <f t="shared" ref="O386:O437" si="60">IF(I386&lt;1,1,0)</f>
        <v>0</v>
      </c>
      <c r="AB386" t="s">
        <v>547</v>
      </c>
      <c r="AC386" s="1" t="s">
        <v>562</v>
      </c>
      <c r="AD386" t="s">
        <v>77</v>
      </c>
      <c r="AE386" t="s">
        <v>564</v>
      </c>
      <c r="AF386">
        <v>24</v>
      </c>
      <c r="AG386">
        <v>148.75</v>
      </c>
      <c r="AH386">
        <v>73.7</v>
      </c>
      <c r="AI386">
        <f t="shared" ref="AI386:AI437" si="61">AG386/AH386</f>
        <v>2.0183175033921303</v>
      </c>
      <c r="AJ386">
        <v>22</v>
      </c>
      <c r="AK386">
        <v>67.13</v>
      </c>
      <c r="AL386">
        <v>68.72</v>
      </c>
      <c r="AM386" s="4">
        <f t="shared" ref="AM386:AM437" si="62">IF(AI386&gt;1.5,1,0)</f>
        <v>1</v>
      </c>
      <c r="AN386" s="4">
        <f t="shared" ref="AN386:AN437" si="63">IF((AND(AI386&gt;1,AI386&lt;1.5)),1,0)</f>
        <v>0</v>
      </c>
      <c r="AO386" s="4">
        <f t="shared" ref="AO386:AO437" si="64">IF(AI386&lt;1,1,0)</f>
        <v>0</v>
      </c>
    </row>
    <row r="387" spans="2:41" x14ac:dyDescent="0.25">
      <c r="B387" t="s">
        <v>548</v>
      </c>
      <c r="C387" s="1" t="s">
        <v>562</v>
      </c>
      <c r="D387" t="s">
        <v>77</v>
      </c>
      <c r="E387" t="s">
        <v>566</v>
      </c>
      <c r="F387">
        <v>24</v>
      </c>
      <c r="G387">
        <v>171.58</v>
      </c>
      <c r="H387">
        <v>73.7</v>
      </c>
      <c r="I387">
        <f t="shared" si="58"/>
        <v>2.3280868385345999</v>
      </c>
      <c r="J387">
        <v>22.5</v>
      </c>
      <c r="K387">
        <v>56.93</v>
      </c>
      <c r="L387">
        <v>69.97</v>
      </c>
      <c r="M387" s="4">
        <f t="shared" si="59"/>
        <v>1</v>
      </c>
      <c r="N387" s="4">
        <f t="shared" si="57"/>
        <v>0</v>
      </c>
      <c r="O387" s="4">
        <f t="shared" si="60"/>
        <v>0</v>
      </c>
      <c r="AB387" t="s">
        <v>548</v>
      </c>
      <c r="AC387" s="1" t="s">
        <v>562</v>
      </c>
      <c r="AD387" t="s">
        <v>77</v>
      </c>
      <c r="AE387" t="s">
        <v>564</v>
      </c>
      <c r="AF387">
        <v>24</v>
      </c>
      <c r="AG387">
        <v>167.89</v>
      </c>
      <c r="AH387">
        <v>73.7</v>
      </c>
      <c r="AI387">
        <f t="shared" si="61"/>
        <v>2.2780189959294432</v>
      </c>
      <c r="AJ387">
        <v>22</v>
      </c>
      <c r="AK387">
        <v>56.86</v>
      </c>
      <c r="AL387">
        <v>68.72</v>
      </c>
      <c r="AM387" s="4">
        <f t="shared" si="62"/>
        <v>1</v>
      </c>
      <c r="AN387" s="4">
        <f t="shared" si="63"/>
        <v>0</v>
      </c>
      <c r="AO387" s="4">
        <f t="shared" si="64"/>
        <v>0</v>
      </c>
    </row>
    <row r="388" spans="2:41" x14ac:dyDescent="0.25">
      <c r="B388" t="s">
        <v>549</v>
      </c>
      <c r="C388" s="1" t="s">
        <v>562</v>
      </c>
      <c r="D388" t="s">
        <v>77</v>
      </c>
      <c r="E388" t="s">
        <v>566</v>
      </c>
      <c r="F388">
        <v>24</v>
      </c>
      <c r="G388">
        <v>80.64</v>
      </c>
      <c r="H388">
        <v>73.7</v>
      </c>
      <c r="I388">
        <f t="shared" si="58"/>
        <v>1.0941655359565807</v>
      </c>
      <c r="J388">
        <v>23.5</v>
      </c>
      <c r="K388">
        <v>59.19</v>
      </c>
      <c r="L388">
        <v>72.459999999999994</v>
      </c>
      <c r="M388" s="4">
        <f t="shared" si="59"/>
        <v>0</v>
      </c>
      <c r="N388" s="4">
        <f t="shared" si="57"/>
        <v>1</v>
      </c>
      <c r="O388" s="4">
        <f t="shared" si="60"/>
        <v>0</v>
      </c>
      <c r="AB388" t="s">
        <v>549</v>
      </c>
      <c r="AC388" s="1" t="s">
        <v>562</v>
      </c>
      <c r="AD388" t="s">
        <v>77</v>
      </c>
      <c r="AE388" t="s">
        <v>564</v>
      </c>
      <c r="AF388">
        <v>24</v>
      </c>
      <c r="AG388">
        <v>106.89</v>
      </c>
      <c r="AH388">
        <v>73.7</v>
      </c>
      <c r="AI388">
        <f t="shared" si="61"/>
        <v>1.4503392130257802</v>
      </c>
      <c r="AJ388">
        <v>23</v>
      </c>
      <c r="AK388">
        <v>67.540000000000006</v>
      </c>
      <c r="AL388">
        <v>71.22</v>
      </c>
      <c r="AM388" s="4">
        <f t="shared" si="62"/>
        <v>0</v>
      </c>
      <c r="AN388" s="4">
        <f t="shared" si="63"/>
        <v>1</v>
      </c>
      <c r="AO388" s="4">
        <f t="shared" si="64"/>
        <v>0</v>
      </c>
    </row>
    <row r="389" spans="2:41" x14ac:dyDescent="0.25">
      <c r="B389" t="s">
        <v>550</v>
      </c>
      <c r="C389" s="1" t="s">
        <v>562</v>
      </c>
      <c r="D389" t="s">
        <v>77</v>
      </c>
      <c r="E389" t="s">
        <v>566</v>
      </c>
      <c r="F389">
        <v>23.5</v>
      </c>
      <c r="G389">
        <v>86.67</v>
      </c>
      <c r="H389">
        <v>72.459999999999994</v>
      </c>
      <c r="I389">
        <f t="shared" si="58"/>
        <v>1.1961081976262766</v>
      </c>
      <c r="J389">
        <v>23</v>
      </c>
      <c r="K389">
        <v>67.58</v>
      </c>
      <c r="L389">
        <v>71.22</v>
      </c>
      <c r="M389" s="4">
        <f t="shared" si="59"/>
        <v>0</v>
      </c>
      <c r="N389" s="4">
        <f t="shared" si="57"/>
        <v>1</v>
      </c>
      <c r="O389" s="4">
        <f t="shared" si="60"/>
        <v>0</v>
      </c>
      <c r="AB389" t="s">
        <v>550</v>
      </c>
      <c r="AC389" s="1" t="s">
        <v>562</v>
      </c>
      <c r="AD389" t="s">
        <v>77</v>
      </c>
      <c r="AE389" t="s">
        <v>564</v>
      </c>
      <c r="AF389">
        <v>24</v>
      </c>
      <c r="AG389">
        <v>147.06</v>
      </c>
      <c r="AH389">
        <v>73.7</v>
      </c>
      <c r="AI389">
        <f t="shared" si="61"/>
        <v>1.9953867028493895</v>
      </c>
      <c r="AJ389">
        <v>22.5</v>
      </c>
      <c r="AK389">
        <v>65.260000000000005</v>
      </c>
      <c r="AL389">
        <v>69.97</v>
      </c>
      <c r="AM389" s="4">
        <f t="shared" si="62"/>
        <v>1</v>
      </c>
      <c r="AN389" s="4">
        <f t="shared" si="63"/>
        <v>0</v>
      </c>
      <c r="AO389" s="4">
        <f t="shared" si="64"/>
        <v>0</v>
      </c>
    </row>
    <row r="390" spans="2:41" x14ac:dyDescent="0.25">
      <c r="B390" t="s">
        <v>552</v>
      </c>
      <c r="C390" s="1" t="s">
        <v>562</v>
      </c>
      <c r="D390" t="s">
        <v>77</v>
      </c>
      <c r="E390" s="15" t="s">
        <v>566</v>
      </c>
      <c r="F390" s="15">
        <v>24.5</v>
      </c>
      <c r="G390" s="15">
        <v>71.33</v>
      </c>
      <c r="H390" s="15">
        <v>74.930000000000007</v>
      </c>
      <c r="I390" s="15">
        <f t="shared" si="58"/>
        <v>0.95195515814760434</v>
      </c>
      <c r="J390" s="15">
        <v>24</v>
      </c>
      <c r="K390" s="15">
        <v>58.86</v>
      </c>
      <c r="L390" s="15">
        <v>73.7</v>
      </c>
      <c r="M390" s="15">
        <f t="shared" si="59"/>
        <v>0</v>
      </c>
      <c r="N390" s="15">
        <f t="shared" si="57"/>
        <v>0</v>
      </c>
      <c r="O390" s="15">
        <f t="shared" si="60"/>
        <v>1</v>
      </c>
      <c r="AB390" t="s">
        <v>552</v>
      </c>
      <c r="AC390" s="1" t="s">
        <v>562</v>
      </c>
      <c r="AD390" t="s">
        <v>77</v>
      </c>
      <c r="AE390" t="s">
        <v>564</v>
      </c>
      <c r="AF390">
        <v>24</v>
      </c>
      <c r="AG390">
        <v>149.68</v>
      </c>
      <c r="AH390">
        <v>73.7</v>
      </c>
      <c r="AI390">
        <f t="shared" si="61"/>
        <v>2.0309362279511531</v>
      </c>
      <c r="AJ390">
        <v>22.5</v>
      </c>
      <c r="AK390">
        <v>63.56</v>
      </c>
      <c r="AL390">
        <v>69.97</v>
      </c>
      <c r="AM390" s="4">
        <f t="shared" si="62"/>
        <v>1</v>
      </c>
      <c r="AN390" s="4">
        <f t="shared" si="63"/>
        <v>0</v>
      </c>
      <c r="AO390" s="4">
        <f t="shared" si="64"/>
        <v>0</v>
      </c>
    </row>
    <row r="391" spans="2:41" x14ac:dyDescent="0.25">
      <c r="B391" t="s">
        <v>554</v>
      </c>
      <c r="C391" s="1" t="s">
        <v>562</v>
      </c>
      <c r="D391" t="s">
        <v>77</v>
      </c>
      <c r="E391" t="s">
        <v>566</v>
      </c>
      <c r="F391">
        <v>24</v>
      </c>
      <c r="G391">
        <v>147.88</v>
      </c>
      <c r="H391">
        <v>73.7</v>
      </c>
      <c r="I391">
        <f t="shared" si="58"/>
        <v>2.0065128900949794</v>
      </c>
      <c r="J391">
        <v>22.5</v>
      </c>
      <c r="K391">
        <v>63.75</v>
      </c>
      <c r="L391">
        <v>69.97</v>
      </c>
      <c r="M391" s="4">
        <f t="shared" si="59"/>
        <v>1</v>
      </c>
      <c r="N391" s="4">
        <f t="shared" si="57"/>
        <v>0</v>
      </c>
      <c r="O391" s="4">
        <f t="shared" si="60"/>
        <v>0</v>
      </c>
      <c r="AB391" t="s">
        <v>554</v>
      </c>
      <c r="AC391" s="1" t="s">
        <v>562</v>
      </c>
      <c r="AD391" t="s">
        <v>77</v>
      </c>
      <c r="AE391" t="s">
        <v>564</v>
      </c>
      <c r="AF391">
        <v>24</v>
      </c>
      <c r="AG391">
        <v>187.81</v>
      </c>
      <c r="AH391">
        <v>73.7</v>
      </c>
      <c r="AI391">
        <f t="shared" si="61"/>
        <v>2.548303934871099</v>
      </c>
      <c r="AJ391">
        <v>21.5</v>
      </c>
      <c r="AK391">
        <v>49.34</v>
      </c>
      <c r="AL391">
        <v>67.47</v>
      </c>
      <c r="AM391" s="4">
        <f t="shared" si="62"/>
        <v>1</v>
      </c>
      <c r="AN391" s="4">
        <f t="shared" si="63"/>
        <v>0</v>
      </c>
      <c r="AO391" s="4">
        <f t="shared" si="64"/>
        <v>0</v>
      </c>
    </row>
    <row r="392" spans="2:41" x14ac:dyDescent="0.25">
      <c r="B392" t="s">
        <v>555</v>
      </c>
      <c r="C392" s="1" t="s">
        <v>562</v>
      </c>
      <c r="D392" t="s">
        <v>77</v>
      </c>
      <c r="E392" t="s">
        <v>566</v>
      </c>
      <c r="F392">
        <v>24</v>
      </c>
      <c r="G392">
        <v>199.52</v>
      </c>
      <c r="H392">
        <v>73.7</v>
      </c>
      <c r="I392">
        <f t="shared" si="58"/>
        <v>2.70719131614654</v>
      </c>
      <c r="J392">
        <v>22</v>
      </c>
      <c r="K392">
        <v>68.39</v>
      </c>
      <c r="L392">
        <v>68.72</v>
      </c>
      <c r="M392" s="4">
        <f t="shared" si="59"/>
        <v>1</v>
      </c>
      <c r="N392" s="4">
        <f t="shared" si="57"/>
        <v>0</v>
      </c>
      <c r="O392" s="4">
        <f t="shared" si="60"/>
        <v>0</v>
      </c>
      <c r="AB392" t="s">
        <v>555</v>
      </c>
      <c r="AC392" s="1" t="s">
        <v>562</v>
      </c>
      <c r="AD392" t="s">
        <v>77</v>
      </c>
      <c r="AE392" t="s">
        <v>564</v>
      </c>
      <c r="AF392">
        <v>24</v>
      </c>
      <c r="AG392">
        <v>193.02</v>
      </c>
      <c r="AH392">
        <v>73.7</v>
      </c>
      <c r="AI392">
        <f t="shared" si="61"/>
        <v>2.6189959294436909</v>
      </c>
      <c r="AJ392">
        <v>21.5</v>
      </c>
      <c r="AK392">
        <v>48.05</v>
      </c>
      <c r="AL392">
        <v>67.47</v>
      </c>
      <c r="AM392" s="4">
        <f t="shared" si="62"/>
        <v>1</v>
      </c>
      <c r="AN392" s="4">
        <f t="shared" si="63"/>
        <v>0</v>
      </c>
      <c r="AO392" s="4">
        <f t="shared" si="64"/>
        <v>0</v>
      </c>
    </row>
    <row r="393" spans="2:41" x14ac:dyDescent="0.25">
      <c r="B393" t="s">
        <v>558</v>
      </c>
      <c r="C393" s="1" t="s">
        <v>562</v>
      </c>
      <c r="D393" t="s">
        <v>77</v>
      </c>
      <c r="E393" t="s">
        <v>566</v>
      </c>
      <c r="F393">
        <v>25</v>
      </c>
      <c r="G393">
        <v>85.96</v>
      </c>
      <c r="H393">
        <v>76.17</v>
      </c>
      <c r="I393">
        <f t="shared" si="58"/>
        <v>1.1285282919784692</v>
      </c>
      <c r="J393">
        <v>24.5</v>
      </c>
      <c r="K393">
        <v>61.38</v>
      </c>
      <c r="L393">
        <v>74.930000000000007</v>
      </c>
      <c r="M393" s="4">
        <f t="shared" si="59"/>
        <v>0</v>
      </c>
      <c r="N393" s="4">
        <f t="shared" si="57"/>
        <v>1</v>
      </c>
      <c r="O393" s="4">
        <f t="shared" si="60"/>
        <v>0</v>
      </c>
      <c r="AB393" t="s">
        <v>558</v>
      </c>
      <c r="AC393" s="1" t="s">
        <v>562</v>
      </c>
      <c r="AD393" t="s">
        <v>77</v>
      </c>
      <c r="AE393" t="s">
        <v>564</v>
      </c>
      <c r="AF393" s="15">
        <v>22.5</v>
      </c>
      <c r="AG393" s="15">
        <v>66.040000000000006</v>
      </c>
      <c r="AH393" s="15">
        <v>69.97</v>
      </c>
      <c r="AI393" s="15">
        <f t="shared" si="61"/>
        <v>0.94383307131627847</v>
      </c>
      <c r="AJ393" s="15">
        <v>22</v>
      </c>
      <c r="AK393" s="15">
        <v>44.57</v>
      </c>
      <c r="AL393" s="15">
        <v>68.72</v>
      </c>
      <c r="AM393" s="15">
        <f t="shared" si="62"/>
        <v>0</v>
      </c>
      <c r="AN393" s="15">
        <f t="shared" si="63"/>
        <v>0</v>
      </c>
      <c r="AO393" s="15">
        <f t="shared" si="64"/>
        <v>1</v>
      </c>
    </row>
    <row r="394" spans="2:41" x14ac:dyDescent="0.25">
      <c r="B394" t="s">
        <v>559</v>
      </c>
      <c r="C394" s="1" t="s">
        <v>562</v>
      </c>
      <c r="D394" t="s">
        <v>77</v>
      </c>
      <c r="E394" t="s">
        <v>566</v>
      </c>
      <c r="F394">
        <v>24.5</v>
      </c>
      <c r="G394">
        <v>151.72</v>
      </c>
      <c r="H394">
        <v>74.930000000000007</v>
      </c>
      <c r="I394">
        <f t="shared" si="58"/>
        <v>2.0248231682904043</v>
      </c>
      <c r="J394">
        <v>22.5</v>
      </c>
      <c r="K394">
        <v>69.03</v>
      </c>
      <c r="L394">
        <v>69.97</v>
      </c>
      <c r="M394" s="4">
        <f t="shared" si="59"/>
        <v>1</v>
      </c>
      <c r="N394" s="4">
        <f t="shared" si="57"/>
        <v>0</v>
      </c>
      <c r="O394" s="4">
        <f t="shared" si="60"/>
        <v>0</v>
      </c>
      <c r="AB394" t="s">
        <v>559</v>
      </c>
      <c r="AC394" s="1" t="s">
        <v>562</v>
      </c>
      <c r="AD394" t="s">
        <v>77</v>
      </c>
      <c r="AE394" t="s">
        <v>564</v>
      </c>
      <c r="AF394">
        <v>24</v>
      </c>
      <c r="AG394">
        <v>142.82</v>
      </c>
      <c r="AH394">
        <v>73.7</v>
      </c>
      <c r="AI394">
        <f t="shared" si="61"/>
        <v>1.937856173677069</v>
      </c>
      <c r="AJ394">
        <v>22</v>
      </c>
      <c r="AK394">
        <v>63.66</v>
      </c>
      <c r="AL394">
        <v>68.72</v>
      </c>
      <c r="AM394" s="4">
        <f t="shared" si="62"/>
        <v>1</v>
      </c>
      <c r="AN394" s="4">
        <f t="shared" si="63"/>
        <v>0</v>
      </c>
      <c r="AO394" s="4">
        <f t="shared" si="64"/>
        <v>0</v>
      </c>
    </row>
    <row r="395" spans="2:41" x14ac:dyDescent="0.25">
      <c r="B395" t="s">
        <v>561</v>
      </c>
      <c r="C395" s="1" t="s">
        <v>562</v>
      </c>
      <c r="D395" t="s">
        <v>77</v>
      </c>
      <c r="E395" t="s">
        <v>566</v>
      </c>
      <c r="F395">
        <v>24</v>
      </c>
      <c r="G395">
        <v>135.41999999999999</v>
      </c>
      <c r="H395">
        <v>73.7</v>
      </c>
      <c r="I395">
        <f t="shared" si="58"/>
        <v>1.8374491180461328</v>
      </c>
      <c r="J395">
        <v>22.5</v>
      </c>
      <c r="K395">
        <v>69.36</v>
      </c>
      <c r="L395">
        <v>69.97</v>
      </c>
      <c r="M395" s="4">
        <f t="shared" si="59"/>
        <v>1</v>
      </c>
      <c r="N395" s="4">
        <f t="shared" si="57"/>
        <v>0</v>
      </c>
      <c r="O395" s="4">
        <f t="shared" si="60"/>
        <v>0</v>
      </c>
      <c r="AB395" t="s">
        <v>561</v>
      </c>
      <c r="AC395" s="1" t="s">
        <v>562</v>
      </c>
      <c r="AD395" t="s">
        <v>77</v>
      </c>
      <c r="AE395" t="s">
        <v>564</v>
      </c>
      <c r="AF395">
        <v>24</v>
      </c>
      <c r="AG395">
        <v>171.84</v>
      </c>
      <c r="AH395">
        <v>73.7</v>
      </c>
      <c r="AI395">
        <f t="shared" si="61"/>
        <v>2.3316146540027138</v>
      </c>
      <c r="AJ395">
        <v>22</v>
      </c>
      <c r="AK395">
        <v>55.57</v>
      </c>
      <c r="AL395">
        <v>68.72</v>
      </c>
      <c r="AM395" s="4">
        <f t="shared" si="62"/>
        <v>1</v>
      </c>
      <c r="AN395" s="4">
        <f t="shared" si="63"/>
        <v>0</v>
      </c>
      <c r="AO395" s="4">
        <f t="shared" si="64"/>
        <v>0</v>
      </c>
    </row>
    <row r="396" spans="2:41" x14ac:dyDescent="0.25">
      <c r="B396" t="s">
        <v>568</v>
      </c>
      <c r="C396" s="1" t="s">
        <v>1786</v>
      </c>
      <c r="D396" t="s">
        <v>76</v>
      </c>
      <c r="E396" t="s">
        <v>565</v>
      </c>
      <c r="F396">
        <v>23.5</v>
      </c>
      <c r="G396">
        <v>72.709999999999994</v>
      </c>
      <c r="H396">
        <v>72.459999999999994</v>
      </c>
      <c r="I396">
        <f t="shared" si="58"/>
        <v>1.0034501794093293</v>
      </c>
      <c r="J396">
        <v>23</v>
      </c>
      <c r="K396">
        <v>45.66</v>
      </c>
      <c r="L396">
        <v>71.22</v>
      </c>
      <c r="M396" s="4">
        <f t="shared" si="59"/>
        <v>0</v>
      </c>
      <c r="N396" s="4">
        <f t="shared" si="57"/>
        <v>1</v>
      </c>
      <c r="O396" s="4">
        <f t="shared" si="60"/>
        <v>0</v>
      </c>
      <c r="AB396" t="s">
        <v>568</v>
      </c>
      <c r="AC396" s="1" t="s">
        <v>631</v>
      </c>
      <c r="AD396" t="s">
        <v>76</v>
      </c>
      <c r="AE396" t="s">
        <v>563</v>
      </c>
      <c r="AF396">
        <v>24</v>
      </c>
      <c r="AG396">
        <v>104.25</v>
      </c>
      <c r="AH396">
        <v>73.7</v>
      </c>
      <c r="AI396">
        <f t="shared" si="61"/>
        <v>1.4145183175033922</v>
      </c>
      <c r="AJ396">
        <v>23.5</v>
      </c>
      <c r="AK396">
        <v>71.489999999999995</v>
      </c>
      <c r="AL396">
        <v>72.459999999999994</v>
      </c>
      <c r="AM396" s="4">
        <f t="shared" si="62"/>
        <v>0</v>
      </c>
      <c r="AN396" s="4">
        <f t="shared" si="63"/>
        <v>1</v>
      </c>
      <c r="AO396" s="4">
        <f t="shared" si="64"/>
        <v>0</v>
      </c>
    </row>
    <row r="397" spans="2:41" x14ac:dyDescent="0.25">
      <c r="B397" t="s">
        <v>569</v>
      </c>
      <c r="C397" s="1" t="s">
        <v>1786</v>
      </c>
      <c r="D397" t="s">
        <v>76</v>
      </c>
      <c r="E397" s="15" t="s">
        <v>565</v>
      </c>
      <c r="F397" s="15">
        <v>23.5</v>
      </c>
      <c r="G397" s="15">
        <v>70.12</v>
      </c>
      <c r="H397" s="15">
        <v>72.459999999999994</v>
      </c>
      <c r="I397" s="15">
        <f t="shared" si="58"/>
        <v>0.96770632072867802</v>
      </c>
      <c r="J397" s="15">
        <v>23</v>
      </c>
      <c r="K397" s="15">
        <v>57.07</v>
      </c>
      <c r="L397" s="15">
        <v>71.22</v>
      </c>
      <c r="M397" s="15">
        <f t="shared" si="59"/>
        <v>0</v>
      </c>
      <c r="N397" s="15">
        <f t="shared" si="57"/>
        <v>0</v>
      </c>
      <c r="O397" s="15">
        <f t="shared" si="60"/>
        <v>1</v>
      </c>
      <c r="AB397" t="s">
        <v>569</v>
      </c>
      <c r="AC397" s="1" t="s">
        <v>631</v>
      </c>
      <c r="AD397" t="s">
        <v>76</v>
      </c>
      <c r="AE397" t="s">
        <v>563</v>
      </c>
      <c r="AF397">
        <v>24</v>
      </c>
      <c r="AG397">
        <v>148.99</v>
      </c>
      <c r="AH397">
        <v>73.7</v>
      </c>
      <c r="AI397">
        <f t="shared" si="61"/>
        <v>2.0215739484396202</v>
      </c>
      <c r="AJ397">
        <v>23</v>
      </c>
      <c r="AK397">
        <v>62.34</v>
      </c>
      <c r="AL397">
        <v>71.22</v>
      </c>
      <c r="AM397" s="4">
        <f t="shared" si="62"/>
        <v>1</v>
      </c>
      <c r="AN397" s="4">
        <f t="shared" si="63"/>
        <v>0</v>
      </c>
      <c r="AO397" s="4">
        <f t="shared" si="64"/>
        <v>0</v>
      </c>
    </row>
    <row r="398" spans="2:41" x14ac:dyDescent="0.25">
      <c r="B398" t="s">
        <v>570</v>
      </c>
      <c r="C398" s="1" t="s">
        <v>1786</v>
      </c>
      <c r="D398" t="s">
        <v>76</v>
      </c>
      <c r="E398" t="s">
        <v>565</v>
      </c>
      <c r="F398">
        <v>23</v>
      </c>
      <c r="G398">
        <v>83.85</v>
      </c>
      <c r="H398">
        <v>71.22</v>
      </c>
      <c r="I398">
        <f t="shared" si="58"/>
        <v>1.1773378264532435</v>
      </c>
      <c r="J398">
        <v>22.5</v>
      </c>
      <c r="K398">
        <v>50.44</v>
      </c>
      <c r="L398">
        <v>69.97</v>
      </c>
      <c r="M398" s="4">
        <f t="shared" si="59"/>
        <v>0</v>
      </c>
      <c r="N398" s="4">
        <f t="shared" si="57"/>
        <v>1</v>
      </c>
      <c r="O398" s="4">
        <f t="shared" si="60"/>
        <v>0</v>
      </c>
      <c r="AB398" t="s">
        <v>570</v>
      </c>
      <c r="AC398" s="1" t="s">
        <v>631</v>
      </c>
      <c r="AD398" t="s">
        <v>76</v>
      </c>
      <c r="AE398" t="s">
        <v>563</v>
      </c>
      <c r="AF398">
        <v>23.5</v>
      </c>
      <c r="AG398">
        <v>75.64</v>
      </c>
      <c r="AH398">
        <v>72.459999999999994</v>
      </c>
      <c r="AI398">
        <f t="shared" si="61"/>
        <v>1.0438862820866686</v>
      </c>
      <c r="AJ398">
        <v>23</v>
      </c>
      <c r="AK398">
        <v>50.7</v>
      </c>
      <c r="AL398">
        <v>71.22</v>
      </c>
      <c r="AM398" s="4">
        <f t="shared" si="62"/>
        <v>0</v>
      </c>
      <c r="AN398" s="4">
        <f t="shared" si="63"/>
        <v>1</v>
      </c>
      <c r="AO398" s="4">
        <f t="shared" si="64"/>
        <v>0</v>
      </c>
    </row>
    <row r="399" spans="2:41" x14ac:dyDescent="0.25">
      <c r="B399" t="s">
        <v>571</v>
      </c>
      <c r="C399" s="1" t="s">
        <v>1786</v>
      </c>
      <c r="D399" t="s">
        <v>76</v>
      </c>
      <c r="E399" s="15" t="s">
        <v>565</v>
      </c>
      <c r="F399" s="15">
        <v>25.5</v>
      </c>
      <c r="G399" s="15">
        <v>70.87</v>
      </c>
      <c r="H399" s="15">
        <v>77.400000000000006</v>
      </c>
      <c r="I399" s="15">
        <f t="shared" si="58"/>
        <v>0.91563307493540047</v>
      </c>
      <c r="J399" s="15">
        <v>25</v>
      </c>
      <c r="K399" s="15">
        <v>56.43</v>
      </c>
      <c r="L399" s="15">
        <v>76.17</v>
      </c>
      <c r="M399" s="15">
        <f t="shared" si="59"/>
        <v>0</v>
      </c>
      <c r="N399" s="15">
        <f t="shared" si="57"/>
        <v>0</v>
      </c>
      <c r="O399" s="15">
        <f t="shared" si="60"/>
        <v>1</v>
      </c>
      <c r="AB399" t="s">
        <v>571</v>
      </c>
      <c r="AC399" s="1" t="s">
        <v>631</v>
      </c>
      <c r="AD399" t="s">
        <v>76</v>
      </c>
      <c r="AE399" t="s">
        <v>563</v>
      </c>
      <c r="AF399">
        <v>24</v>
      </c>
      <c r="AG399">
        <v>113.23</v>
      </c>
      <c r="AH399">
        <v>73.7</v>
      </c>
      <c r="AI399">
        <f t="shared" si="61"/>
        <v>1.5363636363636364</v>
      </c>
      <c r="AJ399">
        <v>23.5</v>
      </c>
      <c r="AK399">
        <v>71.91</v>
      </c>
      <c r="AL399">
        <v>72.459999999999994</v>
      </c>
      <c r="AM399" s="4">
        <f t="shared" si="62"/>
        <v>1</v>
      </c>
      <c r="AN399" s="4">
        <f t="shared" si="63"/>
        <v>0</v>
      </c>
      <c r="AO399" s="4">
        <f t="shared" si="64"/>
        <v>0</v>
      </c>
    </row>
    <row r="400" spans="2:41" x14ac:dyDescent="0.25">
      <c r="B400" t="s">
        <v>572</v>
      </c>
      <c r="C400" s="1" t="s">
        <v>1786</v>
      </c>
      <c r="D400" t="s">
        <v>76</v>
      </c>
      <c r="E400" s="15" t="s">
        <v>565</v>
      </c>
      <c r="F400" s="15">
        <v>15</v>
      </c>
      <c r="G400" s="15">
        <v>41.46</v>
      </c>
      <c r="H400" s="15">
        <v>50.91</v>
      </c>
      <c r="I400" s="15">
        <f t="shared" si="58"/>
        <v>0.8143783146729523</v>
      </c>
      <c r="J400" s="15">
        <v>15</v>
      </c>
      <c r="K400" s="15">
        <v>41.46</v>
      </c>
      <c r="L400" s="15">
        <v>50.91</v>
      </c>
      <c r="M400" s="15">
        <f t="shared" si="59"/>
        <v>0</v>
      </c>
      <c r="N400" s="15">
        <f t="shared" si="57"/>
        <v>0</v>
      </c>
      <c r="O400" s="15">
        <f t="shared" si="60"/>
        <v>1</v>
      </c>
      <c r="AB400" t="s">
        <v>572</v>
      </c>
      <c r="AC400" s="1" t="s">
        <v>631</v>
      </c>
      <c r="AD400" t="s">
        <v>76</v>
      </c>
      <c r="AE400" t="s">
        <v>563</v>
      </c>
      <c r="AF400">
        <v>24</v>
      </c>
      <c r="AG400">
        <v>113.14</v>
      </c>
      <c r="AH400">
        <v>73.7</v>
      </c>
      <c r="AI400">
        <f t="shared" si="61"/>
        <v>1.5351424694708276</v>
      </c>
      <c r="AJ400">
        <v>18</v>
      </c>
      <c r="AK400">
        <v>59.43</v>
      </c>
      <c r="AL400">
        <v>58.64</v>
      </c>
      <c r="AM400" s="4">
        <f t="shared" si="62"/>
        <v>1</v>
      </c>
      <c r="AN400" s="4">
        <f t="shared" si="63"/>
        <v>0</v>
      </c>
      <c r="AO400" s="4">
        <f t="shared" si="64"/>
        <v>0</v>
      </c>
    </row>
    <row r="401" spans="2:41" x14ac:dyDescent="0.25">
      <c r="B401" t="s">
        <v>573</v>
      </c>
      <c r="C401" s="1" t="s">
        <v>1786</v>
      </c>
      <c r="D401" t="s">
        <v>76</v>
      </c>
      <c r="E401" t="s">
        <v>565</v>
      </c>
      <c r="F401">
        <v>24</v>
      </c>
      <c r="G401">
        <v>76.349999999999994</v>
      </c>
      <c r="H401">
        <v>73.7</v>
      </c>
      <c r="I401">
        <f t="shared" si="58"/>
        <v>1.0359565807327</v>
      </c>
      <c r="J401">
        <v>23.5</v>
      </c>
      <c r="K401">
        <v>48.39</v>
      </c>
      <c r="L401">
        <v>72.459999999999994</v>
      </c>
      <c r="M401" s="4">
        <f t="shared" si="59"/>
        <v>0</v>
      </c>
      <c r="N401" s="4">
        <f t="shared" si="57"/>
        <v>1</v>
      </c>
      <c r="O401" s="4">
        <f t="shared" si="60"/>
        <v>0</v>
      </c>
      <c r="AB401" t="s">
        <v>573</v>
      </c>
      <c r="AC401" s="1" t="s">
        <v>631</v>
      </c>
      <c r="AD401" t="s">
        <v>76</v>
      </c>
      <c r="AE401" t="s">
        <v>563</v>
      </c>
      <c r="AF401">
        <v>24</v>
      </c>
      <c r="AG401">
        <v>88</v>
      </c>
      <c r="AH401">
        <v>73.7</v>
      </c>
      <c r="AI401">
        <f t="shared" si="61"/>
        <v>1.1940298507462686</v>
      </c>
      <c r="AJ401">
        <v>23</v>
      </c>
      <c r="AK401">
        <v>46.2</v>
      </c>
      <c r="AL401">
        <v>71.22</v>
      </c>
      <c r="AM401" s="4">
        <f t="shared" si="62"/>
        <v>0</v>
      </c>
      <c r="AN401" s="4">
        <f t="shared" si="63"/>
        <v>1</v>
      </c>
      <c r="AO401" s="4">
        <f t="shared" si="64"/>
        <v>0</v>
      </c>
    </row>
    <row r="402" spans="2:41" x14ac:dyDescent="0.25">
      <c r="B402" t="s">
        <v>574</v>
      </c>
      <c r="C402" s="1" t="s">
        <v>1786</v>
      </c>
      <c r="D402" t="s">
        <v>76</v>
      </c>
      <c r="E402" s="15" t="s">
        <v>565</v>
      </c>
      <c r="F402" s="15">
        <v>22.5</v>
      </c>
      <c r="G402" s="15">
        <v>66.3</v>
      </c>
      <c r="H402" s="15">
        <v>69.97</v>
      </c>
      <c r="I402" s="15">
        <f t="shared" si="58"/>
        <v>0.94754894954980706</v>
      </c>
      <c r="J402" s="15">
        <v>22</v>
      </c>
      <c r="K402" s="15">
        <v>50.33</v>
      </c>
      <c r="L402" s="15">
        <v>68.72</v>
      </c>
      <c r="M402" s="15">
        <f t="shared" si="59"/>
        <v>0</v>
      </c>
      <c r="N402" s="15">
        <f t="shared" si="57"/>
        <v>0</v>
      </c>
      <c r="O402" s="15">
        <f t="shared" si="60"/>
        <v>1</v>
      </c>
      <c r="AB402" t="s">
        <v>574</v>
      </c>
      <c r="AC402" s="1" t="s">
        <v>631</v>
      </c>
      <c r="AD402" t="s">
        <v>76</v>
      </c>
      <c r="AE402" t="s">
        <v>563</v>
      </c>
      <c r="AF402">
        <v>24</v>
      </c>
      <c r="AG402">
        <v>149.72</v>
      </c>
      <c r="AH402">
        <v>73.7</v>
      </c>
      <c r="AI402">
        <f t="shared" si="61"/>
        <v>2.0314789687924018</v>
      </c>
      <c r="AJ402">
        <v>18</v>
      </c>
      <c r="AK402">
        <v>65.89</v>
      </c>
      <c r="AL402">
        <v>58.64</v>
      </c>
      <c r="AM402" s="4">
        <f t="shared" si="62"/>
        <v>1</v>
      </c>
      <c r="AN402" s="4">
        <f t="shared" si="63"/>
        <v>0</v>
      </c>
      <c r="AO402" s="4">
        <f t="shared" si="64"/>
        <v>0</v>
      </c>
    </row>
    <row r="403" spans="2:41" x14ac:dyDescent="0.25">
      <c r="B403" t="s">
        <v>576</v>
      </c>
      <c r="C403" s="1" t="s">
        <v>1786</v>
      </c>
      <c r="D403" t="s">
        <v>76</v>
      </c>
      <c r="E403" t="s">
        <v>565</v>
      </c>
      <c r="F403">
        <v>24</v>
      </c>
      <c r="G403">
        <v>91.76</v>
      </c>
      <c r="H403">
        <v>73.7</v>
      </c>
      <c r="I403">
        <f t="shared" si="58"/>
        <v>1.2450474898236092</v>
      </c>
      <c r="J403">
        <v>22.5</v>
      </c>
      <c r="K403">
        <v>67.55</v>
      </c>
      <c r="L403">
        <v>69.97</v>
      </c>
      <c r="M403" s="4">
        <f t="shared" si="59"/>
        <v>0</v>
      </c>
      <c r="N403" s="4">
        <f t="shared" si="57"/>
        <v>1</v>
      </c>
      <c r="O403" s="4">
        <f t="shared" si="60"/>
        <v>0</v>
      </c>
      <c r="AB403" t="s">
        <v>576</v>
      </c>
      <c r="AC403" s="1" t="s">
        <v>631</v>
      </c>
      <c r="AD403" t="s">
        <v>76</v>
      </c>
      <c r="AE403" t="s">
        <v>563</v>
      </c>
      <c r="AF403">
        <v>24</v>
      </c>
      <c r="AG403">
        <v>184.25</v>
      </c>
      <c r="AH403">
        <v>73.7</v>
      </c>
      <c r="AI403">
        <f t="shared" si="61"/>
        <v>2.5</v>
      </c>
      <c r="AJ403">
        <v>23</v>
      </c>
      <c r="AK403">
        <v>70.069999999999993</v>
      </c>
      <c r="AL403">
        <v>71.22</v>
      </c>
      <c r="AM403" s="4">
        <f t="shared" si="62"/>
        <v>1</v>
      </c>
      <c r="AN403" s="4">
        <f t="shared" si="63"/>
        <v>0</v>
      </c>
      <c r="AO403" s="4">
        <f t="shared" si="64"/>
        <v>0</v>
      </c>
    </row>
    <row r="404" spans="2:41" x14ac:dyDescent="0.25">
      <c r="B404" t="s">
        <v>577</v>
      </c>
      <c r="C404" s="1" t="s">
        <v>1786</v>
      </c>
      <c r="D404" t="s">
        <v>76</v>
      </c>
      <c r="E404" s="15" t="s">
        <v>565</v>
      </c>
      <c r="F404" s="15">
        <v>23.5</v>
      </c>
      <c r="G404" s="15">
        <v>69.08</v>
      </c>
      <c r="H404" s="15">
        <v>72.459999999999994</v>
      </c>
      <c r="I404" s="15">
        <f t="shared" si="58"/>
        <v>0.9533535743858681</v>
      </c>
      <c r="J404" s="15">
        <v>23</v>
      </c>
      <c r="K404" s="15">
        <v>48.74</v>
      </c>
      <c r="L404" s="15">
        <v>71.22</v>
      </c>
      <c r="M404" s="15">
        <f t="shared" si="59"/>
        <v>0</v>
      </c>
      <c r="N404" s="15">
        <f t="shared" si="57"/>
        <v>0</v>
      </c>
      <c r="O404" s="15">
        <f t="shared" si="60"/>
        <v>1</v>
      </c>
      <c r="AB404" t="s">
        <v>577</v>
      </c>
      <c r="AC404" s="1" t="s">
        <v>631</v>
      </c>
      <c r="AD404" t="s">
        <v>76</v>
      </c>
      <c r="AE404" t="s">
        <v>563</v>
      </c>
      <c r="AF404">
        <v>24</v>
      </c>
      <c r="AG404">
        <v>164.31</v>
      </c>
      <c r="AH404">
        <v>73.7</v>
      </c>
      <c r="AI404">
        <f t="shared" si="61"/>
        <v>2.2294436906377206</v>
      </c>
      <c r="AJ404">
        <v>18</v>
      </c>
      <c r="AK404">
        <v>63.86</v>
      </c>
      <c r="AL404">
        <v>58.64</v>
      </c>
      <c r="AM404" s="4">
        <f t="shared" si="62"/>
        <v>1</v>
      </c>
      <c r="AN404" s="4">
        <f t="shared" si="63"/>
        <v>0</v>
      </c>
      <c r="AO404" s="4">
        <f t="shared" si="64"/>
        <v>0</v>
      </c>
    </row>
    <row r="405" spans="2:41" x14ac:dyDescent="0.25">
      <c r="B405" t="s">
        <v>578</v>
      </c>
      <c r="C405" s="1" t="s">
        <v>1786</v>
      </c>
      <c r="D405" t="s">
        <v>76</v>
      </c>
      <c r="E405" s="15" t="s">
        <v>565</v>
      </c>
      <c r="F405" s="15">
        <v>29.5</v>
      </c>
      <c r="G405" s="15">
        <v>81.59</v>
      </c>
      <c r="H405" s="15">
        <v>87.18</v>
      </c>
      <c r="I405" s="15">
        <f t="shared" si="58"/>
        <v>0.93587978894241797</v>
      </c>
      <c r="J405" s="15">
        <v>29</v>
      </c>
      <c r="K405" s="15">
        <v>52.66</v>
      </c>
      <c r="L405" s="15">
        <v>85.96</v>
      </c>
      <c r="M405" s="15">
        <f t="shared" si="59"/>
        <v>0</v>
      </c>
      <c r="N405" s="15">
        <f t="shared" si="57"/>
        <v>0</v>
      </c>
      <c r="O405" s="15">
        <f t="shared" si="60"/>
        <v>1</v>
      </c>
      <c r="AB405" t="s">
        <v>578</v>
      </c>
      <c r="AC405" s="1" t="s">
        <v>631</v>
      </c>
      <c r="AD405" t="s">
        <v>76</v>
      </c>
      <c r="AE405" t="s">
        <v>563</v>
      </c>
      <c r="AF405">
        <v>24</v>
      </c>
      <c r="AG405">
        <v>123.46</v>
      </c>
      <c r="AH405">
        <v>73.7</v>
      </c>
      <c r="AI405">
        <f t="shared" si="61"/>
        <v>1.67516960651289</v>
      </c>
      <c r="AJ405">
        <v>23</v>
      </c>
      <c r="AK405">
        <v>48.6</v>
      </c>
      <c r="AL405">
        <v>71.22</v>
      </c>
      <c r="AM405" s="4">
        <f t="shared" si="62"/>
        <v>1</v>
      </c>
      <c r="AN405" s="4">
        <f t="shared" si="63"/>
        <v>0</v>
      </c>
      <c r="AO405" s="4">
        <f t="shared" si="64"/>
        <v>0</v>
      </c>
    </row>
    <row r="406" spans="2:41" x14ac:dyDescent="0.25">
      <c r="B406" t="s">
        <v>580</v>
      </c>
      <c r="C406" s="1" t="s">
        <v>1786</v>
      </c>
      <c r="D406" t="s">
        <v>76</v>
      </c>
      <c r="E406" t="s">
        <v>565</v>
      </c>
      <c r="F406">
        <v>24</v>
      </c>
      <c r="G406">
        <v>78.67</v>
      </c>
      <c r="H406">
        <v>73.7</v>
      </c>
      <c r="I406">
        <f t="shared" si="58"/>
        <v>1.0674355495251018</v>
      </c>
      <c r="J406">
        <v>23.5</v>
      </c>
      <c r="K406">
        <v>54.17</v>
      </c>
      <c r="L406">
        <v>72.459999999999994</v>
      </c>
      <c r="M406" s="4">
        <f t="shared" si="59"/>
        <v>0</v>
      </c>
      <c r="N406" s="4">
        <f t="shared" si="57"/>
        <v>1</v>
      </c>
      <c r="O406" s="4">
        <f t="shared" si="60"/>
        <v>0</v>
      </c>
      <c r="AB406" t="s">
        <v>580</v>
      </c>
      <c r="AC406" s="1" t="s">
        <v>631</v>
      </c>
      <c r="AD406" t="s">
        <v>76</v>
      </c>
      <c r="AE406" t="s">
        <v>563</v>
      </c>
      <c r="AF406">
        <v>24</v>
      </c>
      <c r="AG406">
        <v>117.27</v>
      </c>
      <c r="AH406">
        <v>73.7</v>
      </c>
      <c r="AI406">
        <f t="shared" si="61"/>
        <v>1.5911804613297149</v>
      </c>
      <c r="AJ406">
        <v>35</v>
      </c>
      <c r="AK406">
        <v>102.68</v>
      </c>
      <c r="AL406">
        <v>100.44</v>
      </c>
      <c r="AM406" s="4">
        <f t="shared" si="62"/>
        <v>1</v>
      </c>
      <c r="AN406" s="4">
        <f t="shared" si="63"/>
        <v>0</v>
      </c>
      <c r="AO406" s="4">
        <f t="shared" si="64"/>
        <v>0</v>
      </c>
    </row>
    <row r="407" spans="2:41" x14ac:dyDescent="0.25">
      <c r="B407" t="s">
        <v>581</v>
      </c>
      <c r="C407" s="1" t="s">
        <v>1786</v>
      </c>
      <c r="D407" t="s">
        <v>76</v>
      </c>
      <c r="E407" t="s">
        <v>565</v>
      </c>
      <c r="F407">
        <v>25</v>
      </c>
      <c r="G407">
        <v>83.62</v>
      </c>
      <c r="H407">
        <v>76.17</v>
      </c>
      <c r="I407">
        <f t="shared" si="58"/>
        <v>1.0978075357752397</v>
      </c>
      <c r="J407">
        <v>24</v>
      </c>
      <c r="K407">
        <v>74.8</v>
      </c>
      <c r="L407">
        <v>73.7</v>
      </c>
      <c r="M407" s="4">
        <f t="shared" si="59"/>
        <v>0</v>
      </c>
      <c r="N407" s="4">
        <f t="shared" si="57"/>
        <v>1</v>
      </c>
      <c r="O407" s="4">
        <f t="shared" si="60"/>
        <v>0</v>
      </c>
      <c r="AB407" t="s">
        <v>581</v>
      </c>
      <c r="AC407" s="1" t="s">
        <v>631</v>
      </c>
      <c r="AD407" t="s">
        <v>76</v>
      </c>
      <c r="AE407" t="s">
        <v>563</v>
      </c>
      <c r="AF407">
        <v>24</v>
      </c>
      <c r="AG407">
        <v>97.42</v>
      </c>
      <c r="AH407">
        <v>73.7</v>
      </c>
      <c r="AI407">
        <f t="shared" si="61"/>
        <v>1.3218453188602441</v>
      </c>
      <c r="AJ407">
        <v>23</v>
      </c>
      <c r="AK407">
        <v>58.68</v>
      </c>
      <c r="AL407">
        <v>71.22</v>
      </c>
      <c r="AM407" s="4">
        <f t="shared" si="62"/>
        <v>0</v>
      </c>
      <c r="AN407" s="4">
        <f t="shared" si="63"/>
        <v>1</v>
      </c>
      <c r="AO407" s="4">
        <f t="shared" si="64"/>
        <v>0</v>
      </c>
    </row>
    <row r="408" spans="2:41" x14ac:dyDescent="0.25">
      <c r="B408" t="s">
        <v>582</v>
      </c>
      <c r="C408" s="1" t="s">
        <v>1786</v>
      </c>
      <c r="D408" t="s">
        <v>76</v>
      </c>
      <c r="E408" s="15" t="s">
        <v>565</v>
      </c>
      <c r="F408" s="15">
        <v>20.5</v>
      </c>
      <c r="G408" s="15">
        <v>55.53</v>
      </c>
      <c r="H408" s="15">
        <v>64.97</v>
      </c>
      <c r="I408" s="15">
        <f t="shared" si="58"/>
        <v>0.85470217023241501</v>
      </c>
      <c r="J408" s="15">
        <v>20</v>
      </c>
      <c r="K408" s="15">
        <v>33.979999999999997</v>
      </c>
      <c r="L408" s="15">
        <v>63.71</v>
      </c>
      <c r="M408" s="15">
        <f t="shared" si="59"/>
        <v>0</v>
      </c>
      <c r="N408" s="15">
        <f t="shared" si="57"/>
        <v>0</v>
      </c>
      <c r="O408" s="15">
        <f t="shared" si="60"/>
        <v>1</v>
      </c>
      <c r="AB408" t="s">
        <v>582</v>
      </c>
      <c r="AC408" s="1" t="s">
        <v>631</v>
      </c>
      <c r="AD408" t="s">
        <v>76</v>
      </c>
      <c r="AE408" t="s">
        <v>563</v>
      </c>
      <c r="AF408">
        <v>24</v>
      </c>
      <c r="AG408">
        <v>138.38999999999999</v>
      </c>
      <c r="AH408">
        <v>73.7</v>
      </c>
      <c r="AI408">
        <f t="shared" si="61"/>
        <v>1.8777476255088192</v>
      </c>
      <c r="AJ408">
        <v>23</v>
      </c>
      <c r="AK408">
        <v>53.62</v>
      </c>
      <c r="AL408">
        <v>71.22</v>
      </c>
      <c r="AM408" s="4">
        <f t="shared" si="62"/>
        <v>1</v>
      </c>
      <c r="AN408" s="4">
        <f t="shared" si="63"/>
        <v>0</v>
      </c>
      <c r="AO408" s="4">
        <f t="shared" si="64"/>
        <v>0</v>
      </c>
    </row>
    <row r="409" spans="2:41" x14ac:dyDescent="0.25">
      <c r="B409" t="s">
        <v>584</v>
      </c>
      <c r="C409" s="1" t="s">
        <v>1786</v>
      </c>
      <c r="D409" t="s">
        <v>77</v>
      </c>
      <c r="E409" s="15" t="s">
        <v>565</v>
      </c>
      <c r="F409" s="15">
        <v>24</v>
      </c>
      <c r="G409" s="15">
        <v>67.72</v>
      </c>
      <c r="H409" s="15">
        <v>73.7</v>
      </c>
      <c r="I409" s="15">
        <f t="shared" si="58"/>
        <v>0.91886024423337853</v>
      </c>
      <c r="J409" s="15">
        <v>23.5</v>
      </c>
      <c r="K409" s="15">
        <v>40.72</v>
      </c>
      <c r="L409" s="15">
        <v>72.459999999999994</v>
      </c>
      <c r="M409" s="15">
        <f t="shared" si="59"/>
        <v>0</v>
      </c>
      <c r="N409" s="15">
        <f t="shared" si="57"/>
        <v>0</v>
      </c>
      <c r="O409" s="15">
        <f t="shared" si="60"/>
        <v>1</v>
      </c>
      <c r="AB409" t="s">
        <v>584</v>
      </c>
      <c r="AC409" s="1" t="s">
        <v>631</v>
      </c>
      <c r="AD409" t="s">
        <v>77</v>
      </c>
      <c r="AE409" t="s">
        <v>563</v>
      </c>
      <c r="AF409" s="15">
        <v>30.5</v>
      </c>
      <c r="AG409" s="15">
        <v>84.39</v>
      </c>
      <c r="AH409" s="15">
        <v>89.6</v>
      </c>
      <c r="AI409" s="15">
        <f t="shared" si="61"/>
        <v>0.94185267857142863</v>
      </c>
      <c r="AJ409" s="15">
        <v>30</v>
      </c>
      <c r="AK409" s="15">
        <v>64.62</v>
      </c>
      <c r="AL409" s="15">
        <v>88.39</v>
      </c>
      <c r="AM409" s="15">
        <f t="shared" si="62"/>
        <v>0</v>
      </c>
      <c r="AN409" s="15">
        <f t="shared" si="63"/>
        <v>0</v>
      </c>
      <c r="AO409" s="15">
        <f t="shared" si="64"/>
        <v>1</v>
      </c>
    </row>
    <row r="410" spans="2:41" x14ac:dyDescent="0.25">
      <c r="B410" t="s">
        <v>585</v>
      </c>
      <c r="C410" s="1" t="s">
        <v>1786</v>
      </c>
      <c r="D410" t="s">
        <v>77</v>
      </c>
      <c r="E410" s="15" t="s">
        <v>565</v>
      </c>
      <c r="F410" s="15">
        <v>23</v>
      </c>
      <c r="G410" s="15">
        <v>60.93</v>
      </c>
      <c r="H410" s="15">
        <v>71.22</v>
      </c>
      <c r="I410" s="15">
        <f t="shared" si="58"/>
        <v>0.85551811288963775</v>
      </c>
      <c r="J410" s="15">
        <v>22.5</v>
      </c>
      <c r="K410" s="15">
        <v>54.28</v>
      </c>
      <c r="L410" s="15">
        <v>69.97</v>
      </c>
      <c r="M410" s="15">
        <f t="shared" si="59"/>
        <v>0</v>
      </c>
      <c r="N410" s="15">
        <f t="shared" si="57"/>
        <v>0</v>
      </c>
      <c r="O410" s="15">
        <f t="shared" si="60"/>
        <v>1</v>
      </c>
      <c r="AB410" t="s">
        <v>585</v>
      </c>
      <c r="AC410" s="1" t="s">
        <v>631</v>
      </c>
      <c r="AD410" t="s">
        <v>77</v>
      </c>
      <c r="AE410" t="s">
        <v>563</v>
      </c>
      <c r="AF410">
        <v>24</v>
      </c>
      <c r="AG410">
        <v>90.75</v>
      </c>
      <c r="AH410">
        <v>73.7</v>
      </c>
      <c r="AI410">
        <f t="shared" si="61"/>
        <v>1.2313432835820894</v>
      </c>
      <c r="AJ410">
        <v>22.5</v>
      </c>
      <c r="AK410">
        <v>55.02</v>
      </c>
      <c r="AL410">
        <v>69.97</v>
      </c>
      <c r="AM410" s="4">
        <f t="shared" si="62"/>
        <v>0</v>
      </c>
      <c r="AN410" s="4">
        <f t="shared" si="63"/>
        <v>1</v>
      </c>
      <c r="AO410" s="4">
        <f t="shared" si="64"/>
        <v>0</v>
      </c>
    </row>
    <row r="411" spans="2:41" x14ac:dyDescent="0.25">
      <c r="B411" t="s">
        <v>587</v>
      </c>
      <c r="C411" s="1" t="s">
        <v>1786</v>
      </c>
      <c r="D411" t="s">
        <v>77</v>
      </c>
      <c r="E411" t="s">
        <v>565</v>
      </c>
      <c r="F411">
        <v>23.5</v>
      </c>
      <c r="G411">
        <v>79.89</v>
      </c>
      <c r="H411">
        <v>72.459999999999994</v>
      </c>
      <c r="I411">
        <f t="shared" si="58"/>
        <v>1.1025393320452666</v>
      </c>
      <c r="J411">
        <v>23</v>
      </c>
      <c r="K411">
        <v>63.98</v>
      </c>
      <c r="L411">
        <v>71.22</v>
      </c>
      <c r="M411" s="4">
        <f t="shared" si="59"/>
        <v>0</v>
      </c>
      <c r="N411" s="4">
        <f t="shared" si="57"/>
        <v>1</v>
      </c>
      <c r="O411" s="4">
        <f t="shared" si="60"/>
        <v>0</v>
      </c>
      <c r="AB411" t="s">
        <v>587</v>
      </c>
      <c r="AC411" s="1" t="s">
        <v>631</v>
      </c>
      <c r="AD411" t="s">
        <v>77</v>
      </c>
      <c r="AE411" t="s">
        <v>563</v>
      </c>
      <c r="AF411">
        <v>24</v>
      </c>
      <c r="AG411">
        <v>157.69999999999999</v>
      </c>
      <c r="AH411">
        <v>73.7</v>
      </c>
      <c r="AI411">
        <f t="shared" si="61"/>
        <v>2.139755766621438</v>
      </c>
      <c r="AJ411">
        <v>23</v>
      </c>
      <c r="AK411">
        <v>63.16</v>
      </c>
      <c r="AL411">
        <v>71.22</v>
      </c>
      <c r="AM411" s="4">
        <f t="shared" si="62"/>
        <v>1</v>
      </c>
      <c r="AN411" s="4">
        <f t="shared" si="63"/>
        <v>0</v>
      </c>
      <c r="AO411" s="4">
        <f t="shared" si="64"/>
        <v>0</v>
      </c>
    </row>
    <row r="412" spans="2:41" x14ac:dyDescent="0.25">
      <c r="B412" t="s">
        <v>588</v>
      </c>
      <c r="C412" s="1" t="s">
        <v>1786</v>
      </c>
      <c r="D412" t="s">
        <v>77</v>
      </c>
      <c r="E412" t="s">
        <v>565</v>
      </c>
      <c r="F412">
        <v>23.5</v>
      </c>
      <c r="G412">
        <v>127.63</v>
      </c>
      <c r="H412">
        <v>72.459999999999994</v>
      </c>
      <c r="I412">
        <f t="shared" si="58"/>
        <v>1.7613855920507868</v>
      </c>
      <c r="J412">
        <v>22</v>
      </c>
      <c r="K412">
        <v>68.69</v>
      </c>
      <c r="L412">
        <v>68.72</v>
      </c>
      <c r="M412" s="4">
        <f t="shared" si="59"/>
        <v>1</v>
      </c>
      <c r="N412" s="4">
        <f t="shared" si="57"/>
        <v>0</v>
      </c>
      <c r="O412" s="4">
        <f t="shared" si="60"/>
        <v>0</v>
      </c>
      <c r="AB412" t="s">
        <v>588</v>
      </c>
      <c r="AC412" s="1" t="s">
        <v>631</v>
      </c>
      <c r="AD412" t="s">
        <v>77</v>
      </c>
      <c r="AE412" t="s">
        <v>563</v>
      </c>
      <c r="AF412">
        <v>24</v>
      </c>
      <c r="AG412">
        <v>136.41</v>
      </c>
      <c r="AH412">
        <v>73.7</v>
      </c>
      <c r="AI412">
        <f t="shared" si="61"/>
        <v>1.8508819538670285</v>
      </c>
      <c r="AJ412">
        <v>23</v>
      </c>
      <c r="AK412">
        <v>46.66</v>
      </c>
      <c r="AL412">
        <v>71.22</v>
      </c>
      <c r="AM412" s="4">
        <f t="shared" si="62"/>
        <v>1</v>
      </c>
      <c r="AN412" s="4">
        <f t="shared" si="63"/>
        <v>0</v>
      </c>
      <c r="AO412" s="4">
        <f t="shared" si="64"/>
        <v>0</v>
      </c>
    </row>
    <row r="413" spans="2:41" x14ac:dyDescent="0.25">
      <c r="B413" t="s">
        <v>589</v>
      </c>
      <c r="C413" s="1" t="s">
        <v>1786</v>
      </c>
      <c r="D413" t="s">
        <v>77</v>
      </c>
      <c r="E413" t="s">
        <v>565</v>
      </c>
      <c r="F413">
        <v>24</v>
      </c>
      <c r="G413">
        <v>101.9</v>
      </c>
      <c r="H413">
        <v>73.7</v>
      </c>
      <c r="I413">
        <f t="shared" si="58"/>
        <v>1.3826322930800543</v>
      </c>
      <c r="J413">
        <v>22.5</v>
      </c>
      <c r="K413">
        <v>64.97</v>
      </c>
      <c r="L413">
        <v>69.97</v>
      </c>
      <c r="M413" s="4">
        <f t="shared" si="59"/>
        <v>0</v>
      </c>
      <c r="N413" s="4">
        <f t="shared" si="57"/>
        <v>1</v>
      </c>
      <c r="O413" s="4">
        <f t="shared" si="60"/>
        <v>0</v>
      </c>
      <c r="AB413" t="s">
        <v>589</v>
      </c>
      <c r="AC413" s="1" t="s">
        <v>631</v>
      </c>
      <c r="AD413" t="s">
        <v>77</v>
      </c>
      <c r="AE413" t="s">
        <v>563</v>
      </c>
      <c r="AF413">
        <v>24</v>
      </c>
      <c r="AG413">
        <v>131.93</v>
      </c>
      <c r="AH413">
        <v>73.7</v>
      </c>
      <c r="AI413">
        <f t="shared" si="61"/>
        <v>1.7900949796472185</v>
      </c>
      <c r="AJ413">
        <v>16</v>
      </c>
      <c r="AK413">
        <v>54.18</v>
      </c>
      <c r="AL413">
        <v>53.5</v>
      </c>
      <c r="AM413" s="4">
        <f t="shared" si="62"/>
        <v>1</v>
      </c>
      <c r="AN413" s="4">
        <f t="shared" si="63"/>
        <v>0</v>
      </c>
      <c r="AO413" s="4">
        <f t="shared" si="64"/>
        <v>0</v>
      </c>
    </row>
    <row r="414" spans="2:41" x14ac:dyDescent="0.25">
      <c r="B414" t="s">
        <v>592</v>
      </c>
      <c r="C414" s="1" t="s">
        <v>1786</v>
      </c>
      <c r="D414" t="s">
        <v>77</v>
      </c>
      <c r="E414" s="15" t="s">
        <v>565</v>
      </c>
      <c r="F414" s="15">
        <v>24.5</v>
      </c>
      <c r="G414" s="15">
        <v>72.03</v>
      </c>
      <c r="H414" s="15">
        <v>74.930000000000007</v>
      </c>
      <c r="I414" s="15">
        <f t="shared" si="58"/>
        <v>0.96129721073001462</v>
      </c>
      <c r="J414" s="15">
        <v>24</v>
      </c>
      <c r="K414" s="15">
        <v>61.19</v>
      </c>
      <c r="L414" s="15">
        <v>73.7</v>
      </c>
      <c r="M414" s="15">
        <f t="shared" si="59"/>
        <v>0</v>
      </c>
      <c r="N414" s="15">
        <f t="shared" si="57"/>
        <v>0</v>
      </c>
      <c r="O414" s="15">
        <f t="shared" si="60"/>
        <v>1</v>
      </c>
      <c r="AB414" t="s">
        <v>592</v>
      </c>
      <c r="AC414" s="1" t="s">
        <v>631</v>
      </c>
      <c r="AD414" t="s">
        <v>77</v>
      </c>
      <c r="AE414" t="s">
        <v>563</v>
      </c>
      <c r="AF414">
        <v>35</v>
      </c>
      <c r="AG414">
        <v>101.39</v>
      </c>
      <c r="AH414">
        <v>100.44</v>
      </c>
      <c r="AI414">
        <f t="shared" si="61"/>
        <v>1.0094583831142971</v>
      </c>
      <c r="AJ414">
        <v>34.5</v>
      </c>
      <c r="AK414">
        <v>64.59</v>
      </c>
      <c r="AL414">
        <v>99.24</v>
      </c>
      <c r="AM414" s="4">
        <f t="shared" si="62"/>
        <v>0</v>
      </c>
      <c r="AN414" s="4">
        <f t="shared" si="63"/>
        <v>1</v>
      </c>
      <c r="AO414" s="4">
        <f t="shared" si="64"/>
        <v>0</v>
      </c>
    </row>
    <row r="415" spans="2:41" x14ac:dyDescent="0.25">
      <c r="B415" t="s">
        <v>594</v>
      </c>
      <c r="C415" s="1" t="s">
        <v>1786</v>
      </c>
      <c r="D415" t="s">
        <v>77</v>
      </c>
      <c r="E415" s="15" t="s">
        <v>565</v>
      </c>
      <c r="F415" s="15">
        <v>22.5</v>
      </c>
      <c r="G415" s="15">
        <v>65.680000000000007</v>
      </c>
      <c r="H415" s="15">
        <v>69.97</v>
      </c>
      <c r="I415" s="15">
        <f t="shared" si="58"/>
        <v>0.9386880091467773</v>
      </c>
      <c r="J415" s="15">
        <v>22</v>
      </c>
      <c r="K415" s="15">
        <v>40.049999999999997</v>
      </c>
      <c r="L415" s="15">
        <v>68.72</v>
      </c>
      <c r="M415" s="15">
        <f t="shared" si="59"/>
        <v>0</v>
      </c>
      <c r="N415" s="15">
        <f t="shared" si="57"/>
        <v>0</v>
      </c>
      <c r="O415" s="15">
        <f t="shared" si="60"/>
        <v>1</v>
      </c>
      <c r="AB415" t="s">
        <v>594</v>
      </c>
      <c r="AC415" s="1" t="s">
        <v>631</v>
      </c>
      <c r="AD415" t="s">
        <v>77</v>
      </c>
      <c r="AE415" t="s">
        <v>563</v>
      </c>
      <c r="AF415">
        <v>24</v>
      </c>
      <c r="AG415">
        <v>85.87</v>
      </c>
      <c r="AH415">
        <v>73.7</v>
      </c>
      <c r="AI415">
        <f t="shared" si="61"/>
        <v>1.1651289009497965</v>
      </c>
      <c r="AJ415">
        <v>23</v>
      </c>
      <c r="AK415">
        <v>47.89</v>
      </c>
      <c r="AL415">
        <v>71.22</v>
      </c>
      <c r="AM415" s="4">
        <f t="shared" si="62"/>
        <v>0</v>
      </c>
      <c r="AN415" s="4">
        <f t="shared" si="63"/>
        <v>1</v>
      </c>
      <c r="AO415" s="4">
        <f t="shared" si="64"/>
        <v>0</v>
      </c>
    </row>
    <row r="416" spans="2:41" x14ac:dyDescent="0.25">
      <c r="B416" t="s">
        <v>596</v>
      </c>
      <c r="C416" s="1" t="s">
        <v>1786</v>
      </c>
      <c r="D416" t="s">
        <v>77</v>
      </c>
      <c r="E416" t="s">
        <v>565</v>
      </c>
      <c r="F416">
        <v>24</v>
      </c>
      <c r="G416">
        <v>85.94</v>
      </c>
      <c r="H416">
        <v>73.7</v>
      </c>
      <c r="I416">
        <f t="shared" si="58"/>
        <v>1.166078697421981</v>
      </c>
      <c r="J416">
        <v>23.5</v>
      </c>
      <c r="K416">
        <v>62.42</v>
      </c>
      <c r="L416">
        <v>72.459999999999994</v>
      </c>
      <c r="M416" s="4">
        <f t="shared" si="59"/>
        <v>0</v>
      </c>
      <c r="N416" s="4">
        <f t="shared" si="57"/>
        <v>1</v>
      </c>
      <c r="O416" s="4">
        <f t="shared" si="60"/>
        <v>0</v>
      </c>
      <c r="AB416" t="s">
        <v>596</v>
      </c>
      <c r="AC416" s="1" t="s">
        <v>631</v>
      </c>
      <c r="AD416" t="s">
        <v>77</v>
      </c>
      <c r="AE416" t="s">
        <v>563</v>
      </c>
      <c r="AF416">
        <v>24</v>
      </c>
      <c r="AG416">
        <v>150.58000000000001</v>
      </c>
      <c r="AH416">
        <v>73.7</v>
      </c>
      <c r="AI416">
        <f t="shared" si="61"/>
        <v>2.04314789687924</v>
      </c>
      <c r="AJ416">
        <v>23</v>
      </c>
      <c r="AK416">
        <v>51.21</v>
      </c>
      <c r="AL416">
        <v>71.22</v>
      </c>
      <c r="AM416" s="4">
        <f t="shared" si="62"/>
        <v>1</v>
      </c>
      <c r="AN416" s="4">
        <f t="shared" si="63"/>
        <v>0</v>
      </c>
      <c r="AO416" s="4">
        <f t="shared" si="64"/>
        <v>0</v>
      </c>
    </row>
    <row r="417" spans="2:41" x14ac:dyDescent="0.25">
      <c r="B417" t="s">
        <v>597</v>
      </c>
      <c r="C417" s="1" t="s">
        <v>1786</v>
      </c>
      <c r="D417" t="s">
        <v>77</v>
      </c>
      <c r="E417" t="s">
        <v>565</v>
      </c>
      <c r="F417">
        <v>23.5</v>
      </c>
      <c r="G417">
        <v>192.98</v>
      </c>
      <c r="H417">
        <v>72.459999999999994</v>
      </c>
      <c r="I417">
        <f t="shared" si="58"/>
        <v>2.6632624896494619</v>
      </c>
      <c r="J417">
        <v>22</v>
      </c>
      <c r="K417">
        <v>55.51</v>
      </c>
      <c r="L417">
        <v>68.72</v>
      </c>
      <c r="M417" s="4">
        <f t="shared" si="59"/>
        <v>1</v>
      </c>
      <c r="N417" s="4">
        <f t="shared" si="57"/>
        <v>0</v>
      </c>
      <c r="O417" s="4">
        <f t="shared" si="60"/>
        <v>0</v>
      </c>
      <c r="AB417" t="s">
        <v>597</v>
      </c>
      <c r="AC417" s="1" t="s">
        <v>631</v>
      </c>
      <c r="AD417" t="s">
        <v>77</v>
      </c>
      <c r="AE417" t="s">
        <v>563</v>
      </c>
      <c r="AF417">
        <v>24</v>
      </c>
      <c r="AG417">
        <v>160.97999999999999</v>
      </c>
      <c r="AH417">
        <v>73.7</v>
      </c>
      <c r="AI417">
        <f t="shared" si="61"/>
        <v>2.1842605156037989</v>
      </c>
      <c r="AJ417">
        <v>16</v>
      </c>
      <c r="AK417">
        <v>58.14</v>
      </c>
      <c r="AL417">
        <v>53.5</v>
      </c>
      <c r="AM417" s="4">
        <f t="shared" si="62"/>
        <v>1</v>
      </c>
      <c r="AN417" s="4">
        <f t="shared" si="63"/>
        <v>0</v>
      </c>
      <c r="AO417" s="4">
        <f t="shared" si="64"/>
        <v>0</v>
      </c>
    </row>
    <row r="418" spans="2:41" x14ac:dyDescent="0.25">
      <c r="B418" t="s">
        <v>602</v>
      </c>
      <c r="C418" s="1" t="s">
        <v>1786</v>
      </c>
      <c r="D418" t="s">
        <v>76</v>
      </c>
      <c r="E418" t="s">
        <v>566</v>
      </c>
      <c r="F418">
        <v>25</v>
      </c>
      <c r="G418">
        <v>95.89</v>
      </c>
      <c r="H418">
        <v>76.17</v>
      </c>
      <c r="I418">
        <f t="shared" si="58"/>
        <v>1.2588945779178153</v>
      </c>
      <c r="J418">
        <v>23.5</v>
      </c>
      <c r="K418">
        <v>72.33</v>
      </c>
      <c r="L418">
        <v>72.459999999999994</v>
      </c>
      <c r="M418" s="4">
        <f t="shared" si="59"/>
        <v>0</v>
      </c>
      <c r="N418" s="4">
        <f t="shared" si="57"/>
        <v>1</v>
      </c>
      <c r="O418" s="4">
        <f t="shared" si="60"/>
        <v>0</v>
      </c>
      <c r="AB418" t="s">
        <v>602</v>
      </c>
      <c r="AC418" s="1" t="s">
        <v>631</v>
      </c>
      <c r="AD418" t="s">
        <v>76</v>
      </c>
      <c r="AE418" t="s">
        <v>564</v>
      </c>
      <c r="AF418">
        <v>24</v>
      </c>
      <c r="AG418">
        <v>148.47</v>
      </c>
      <c r="AH418">
        <v>73.7</v>
      </c>
      <c r="AI418">
        <f t="shared" si="61"/>
        <v>2.0145183175033918</v>
      </c>
      <c r="AJ418">
        <v>22.5</v>
      </c>
      <c r="AK418">
        <v>62.12</v>
      </c>
      <c r="AL418">
        <v>69.97</v>
      </c>
      <c r="AM418" s="4">
        <f t="shared" si="62"/>
        <v>1</v>
      </c>
      <c r="AN418" s="4">
        <f t="shared" si="63"/>
        <v>0</v>
      </c>
      <c r="AO418" s="4">
        <f t="shared" si="64"/>
        <v>0</v>
      </c>
    </row>
    <row r="419" spans="2:41" x14ac:dyDescent="0.25">
      <c r="B419" t="s">
        <v>606</v>
      </c>
      <c r="C419" s="1" t="s">
        <v>1786</v>
      </c>
      <c r="D419" t="s">
        <v>76</v>
      </c>
      <c r="E419" t="s">
        <v>566</v>
      </c>
      <c r="F419">
        <v>25</v>
      </c>
      <c r="G419">
        <v>118.71</v>
      </c>
      <c r="H419">
        <v>76.17</v>
      </c>
      <c r="I419">
        <f t="shared" si="58"/>
        <v>1.558487593540764</v>
      </c>
      <c r="J419">
        <v>24</v>
      </c>
      <c r="K419">
        <v>72.760000000000005</v>
      </c>
      <c r="L419">
        <v>73.7</v>
      </c>
      <c r="M419" s="4">
        <f t="shared" si="59"/>
        <v>1</v>
      </c>
      <c r="N419" s="4">
        <f t="shared" si="57"/>
        <v>0</v>
      </c>
      <c r="O419" s="4">
        <f t="shared" si="60"/>
        <v>0</v>
      </c>
      <c r="AB419" t="s">
        <v>606</v>
      </c>
      <c r="AC419" s="1" t="s">
        <v>631</v>
      </c>
      <c r="AD419" t="s">
        <v>76</v>
      </c>
      <c r="AE419" t="s">
        <v>564</v>
      </c>
      <c r="AF419">
        <v>24</v>
      </c>
      <c r="AG419">
        <v>99.22</v>
      </c>
      <c r="AH419">
        <v>73.7</v>
      </c>
      <c r="AI419">
        <f t="shared" si="61"/>
        <v>1.3462686567164179</v>
      </c>
      <c r="AJ419">
        <v>23.5</v>
      </c>
      <c r="AK419">
        <v>72.290000000000006</v>
      </c>
      <c r="AL419">
        <v>72.459999999999994</v>
      </c>
      <c r="AM419" s="4">
        <f t="shared" si="62"/>
        <v>0</v>
      </c>
      <c r="AN419" s="4">
        <f t="shared" si="63"/>
        <v>1</v>
      </c>
      <c r="AO419" s="4">
        <f t="shared" si="64"/>
        <v>0</v>
      </c>
    </row>
    <row r="420" spans="2:41" x14ac:dyDescent="0.25">
      <c r="B420" t="s">
        <v>607</v>
      </c>
      <c r="C420" s="1" t="s">
        <v>1786</v>
      </c>
      <c r="D420" t="s">
        <v>76</v>
      </c>
      <c r="E420" t="s">
        <v>566</v>
      </c>
      <c r="F420">
        <v>24</v>
      </c>
      <c r="G420">
        <v>84</v>
      </c>
      <c r="H420">
        <v>73.7</v>
      </c>
      <c r="I420">
        <f t="shared" si="58"/>
        <v>1.1397557666214382</v>
      </c>
      <c r="J420">
        <v>22.5</v>
      </c>
      <c r="K420">
        <v>52.36</v>
      </c>
      <c r="L420">
        <v>69.97</v>
      </c>
      <c r="M420" s="4">
        <f t="shared" si="59"/>
        <v>0</v>
      </c>
      <c r="N420" s="4">
        <f t="shared" ref="N420:N437" si="65">IF((AND(I420&gt;1,I420&lt;1.5)),1,0)</f>
        <v>1</v>
      </c>
      <c r="O420" s="4">
        <f t="shared" si="60"/>
        <v>0</v>
      </c>
      <c r="AB420" t="s">
        <v>607</v>
      </c>
      <c r="AC420" s="1" t="s">
        <v>631</v>
      </c>
      <c r="AD420" t="s">
        <v>76</v>
      </c>
      <c r="AE420" t="s">
        <v>564</v>
      </c>
      <c r="AF420">
        <v>24</v>
      </c>
      <c r="AG420">
        <v>124.1</v>
      </c>
      <c r="AH420">
        <v>73.7</v>
      </c>
      <c r="AI420">
        <f t="shared" si="61"/>
        <v>1.6838534599728627</v>
      </c>
      <c r="AJ420">
        <v>22.5</v>
      </c>
      <c r="AK420">
        <v>65.28</v>
      </c>
      <c r="AL420">
        <v>69.97</v>
      </c>
      <c r="AM420" s="4">
        <f t="shared" si="62"/>
        <v>1</v>
      </c>
      <c r="AN420" s="4">
        <f t="shared" si="63"/>
        <v>0</v>
      </c>
      <c r="AO420" s="4">
        <f t="shared" si="64"/>
        <v>0</v>
      </c>
    </row>
    <row r="421" spans="2:41" x14ac:dyDescent="0.25">
      <c r="B421" t="s">
        <v>609</v>
      </c>
      <c r="C421" s="1" t="s">
        <v>1786</v>
      </c>
      <c r="D421" t="s">
        <v>76</v>
      </c>
      <c r="E421" t="s">
        <v>566</v>
      </c>
      <c r="F421">
        <v>23</v>
      </c>
      <c r="G421">
        <v>88.62</v>
      </c>
      <c r="H421">
        <v>71.22</v>
      </c>
      <c r="I421">
        <f t="shared" si="58"/>
        <v>1.2443133951137322</v>
      </c>
      <c r="J421">
        <v>21.5</v>
      </c>
      <c r="K421">
        <v>59.77</v>
      </c>
      <c r="L421">
        <v>67.47</v>
      </c>
      <c r="M421" s="4">
        <f t="shared" si="59"/>
        <v>0</v>
      </c>
      <c r="N421" s="4">
        <f t="shared" si="65"/>
        <v>1</v>
      </c>
      <c r="O421" s="4">
        <f t="shared" si="60"/>
        <v>0</v>
      </c>
      <c r="AB421" t="s">
        <v>609</v>
      </c>
      <c r="AC421" s="1" t="s">
        <v>631</v>
      </c>
      <c r="AD421" t="s">
        <v>76</v>
      </c>
      <c r="AE421" t="s">
        <v>564</v>
      </c>
      <c r="AF421">
        <v>24</v>
      </c>
      <c r="AG421">
        <v>89.87</v>
      </c>
      <c r="AH421">
        <v>73.7</v>
      </c>
      <c r="AI421">
        <f t="shared" si="61"/>
        <v>1.2194029850746269</v>
      </c>
      <c r="AJ421">
        <v>23.5</v>
      </c>
      <c r="AK421">
        <v>70.150000000000006</v>
      </c>
      <c r="AL421">
        <v>72.459999999999994</v>
      </c>
      <c r="AM421" s="4">
        <f t="shared" si="62"/>
        <v>0</v>
      </c>
      <c r="AN421" s="4">
        <f t="shared" si="63"/>
        <v>1</v>
      </c>
      <c r="AO421" s="4">
        <f t="shared" si="64"/>
        <v>0</v>
      </c>
    </row>
    <row r="422" spans="2:41" x14ac:dyDescent="0.25">
      <c r="B422" t="s">
        <v>610</v>
      </c>
      <c r="C422" s="1" t="s">
        <v>1786</v>
      </c>
      <c r="D422" t="s">
        <v>76</v>
      </c>
      <c r="E422" t="s">
        <v>566</v>
      </c>
      <c r="F422">
        <v>22.5</v>
      </c>
      <c r="G422">
        <v>94.02</v>
      </c>
      <c r="H422">
        <v>69.97</v>
      </c>
      <c r="I422">
        <f t="shared" si="58"/>
        <v>1.3437187366014005</v>
      </c>
      <c r="J422">
        <v>21.5</v>
      </c>
      <c r="K422">
        <v>64.02</v>
      </c>
      <c r="L422">
        <v>67.47</v>
      </c>
      <c r="M422" s="4">
        <f t="shared" si="59"/>
        <v>0</v>
      </c>
      <c r="N422" s="4">
        <f t="shared" si="65"/>
        <v>1</v>
      </c>
      <c r="O422" s="4">
        <f t="shared" si="60"/>
        <v>0</v>
      </c>
      <c r="AB422" t="s">
        <v>610</v>
      </c>
      <c r="AC422" s="1" t="s">
        <v>631</v>
      </c>
      <c r="AD422" t="s">
        <v>76</v>
      </c>
      <c r="AE422" t="s">
        <v>564</v>
      </c>
      <c r="AF422">
        <v>24</v>
      </c>
      <c r="AG422">
        <v>116.64</v>
      </c>
      <c r="AH422">
        <v>73.7</v>
      </c>
      <c r="AI422">
        <f t="shared" si="61"/>
        <v>1.5826322930800543</v>
      </c>
      <c r="AJ422">
        <v>23</v>
      </c>
      <c r="AK422">
        <v>57.43</v>
      </c>
      <c r="AL422">
        <v>71.22</v>
      </c>
      <c r="AM422" s="4">
        <f t="shared" si="62"/>
        <v>1</v>
      </c>
      <c r="AN422" s="4">
        <f t="shared" si="63"/>
        <v>0</v>
      </c>
      <c r="AO422" s="4">
        <f t="shared" si="64"/>
        <v>0</v>
      </c>
    </row>
    <row r="423" spans="2:41" x14ac:dyDescent="0.25">
      <c r="B423" t="s">
        <v>611</v>
      </c>
      <c r="C423" s="1" t="s">
        <v>1786</v>
      </c>
      <c r="D423" t="s">
        <v>76</v>
      </c>
      <c r="E423" t="s">
        <v>566</v>
      </c>
      <c r="F423">
        <v>23.5</v>
      </c>
      <c r="G423">
        <v>74.680000000000007</v>
      </c>
      <c r="H423">
        <v>72.459999999999994</v>
      </c>
      <c r="I423">
        <f t="shared" si="58"/>
        <v>1.0306375931548442</v>
      </c>
      <c r="J423">
        <v>23</v>
      </c>
      <c r="K423">
        <v>54.51</v>
      </c>
      <c r="L423">
        <v>71.22</v>
      </c>
      <c r="M423" s="4">
        <f t="shared" si="59"/>
        <v>0</v>
      </c>
      <c r="N423" s="4">
        <f t="shared" si="65"/>
        <v>1</v>
      </c>
      <c r="O423" s="4">
        <f t="shared" si="60"/>
        <v>0</v>
      </c>
      <c r="AB423" t="s">
        <v>611</v>
      </c>
      <c r="AC423" s="1" t="s">
        <v>631</v>
      </c>
      <c r="AD423" t="s">
        <v>76</v>
      </c>
      <c r="AE423" t="s">
        <v>564</v>
      </c>
      <c r="AF423">
        <v>24</v>
      </c>
      <c r="AG423">
        <v>81.94</v>
      </c>
      <c r="AH423">
        <v>73.7</v>
      </c>
      <c r="AI423">
        <f t="shared" si="61"/>
        <v>1.1118046132971506</v>
      </c>
      <c r="AJ423">
        <v>23.5</v>
      </c>
      <c r="AK423">
        <v>68.56</v>
      </c>
      <c r="AL423">
        <v>72.459999999999994</v>
      </c>
      <c r="AM423" s="4">
        <f t="shared" si="62"/>
        <v>0</v>
      </c>
      <c r="AN423" s="4">
        <f t="shared" si="63"/>
        <v>1</v>
      </c>
      <c r="AO423" s="4">
        <f t="shared" si="64"/>
        <v>0</v>
      </c>
    </row>
    <row r="424" spans="2:41" x14ac:dyDescent="0.25">
      <c r="B424" t="s">
        <v>612</v>
      </c>
      <c r="C424" s="1" t="s">
        <v>1786</v>
      </c>
      <c r="D424" t="s">
        <v>76</v>
      </c>
      <c r="E424" s="15" t="s">
        <v>566</v>
      </c>
      <c r="F424" s="15">
        <v>24.5</v>
      </c>
      <c r="G424" s="15">
        <v>70.290000000000006</v>
      </c>
      <c r="H424" s="15">
        <v>74.930000000000007</v>
      </c>
      <c r="I424" s="15">
        <f t="shared" si="58"/>
        <v>0.9380755371680235</v>
      </c>
      <c r="J424" s="15">
        <v>24</v>
      </c>
      <c r="K424" s="15">
        <v>62.98</v>
      </c>
      <c r="L424" s="15">
        <v>73.7</v>
      </c>
      <c r="M424" s="15">
        <f t="shared" si="59"/>
        <v>0</v>
      </c>
      <c r="N424" s="15">
        <f t="shared" si="65"/>
        <v>0</v>
      </c>
      <c r="O424" s="15">
        <f t="shared" si="60"/>
        <v>1</v>
      </c>
      <c r="AB424" t="s">
        <v>612</v>
      </c>
      <c r="AC424" s="1" t="s">
        <v>631</v>
      </c>
      <c r="AD424" t="s">
        <v>76</v>
      </c>
      <c r="AE424" t="s">
        <v>564</v>
      </c>
      <c r="AF424">
        <v>24</v>
      </c>
      <c r="AG424">
        <v>139.24</v>
      </c>
      <c r="AH424">
        <v>73.7</v>
      </c>
      <c r="AI424">
        <f t="shared" si="61"/>
        <v>1.8892808683853461</v>
      </c>
      <c r="AJ424">
        <v>23</v>
      </c>
      <c r="AK424">
        <v>67.900000000000006</v>
      </c>
      <c r="AL424">
        <v>71.22</v>
      </c>
      <c r="AM424" s="4">
        <f t="shared" si="62"/>
        <v>1</v>
      </c>
      <c r="AN424" s="4">
        <f t="shared" si="63"/>
        <v>0</v>
      </c>
      <c r="AO424" s="4">
        <f t="shared" si="64"/>
        <v>0</v>
      </c>
    </row>
    <row r="425" spans="2:41" x14ac:dyDescent="0.25">
      <c r="B425" t="s">
        <v>613</v>
      </c>
      <c r="C425" s="1" t="s">
        <v>1786</v>
      </c>
      <c r="D425" t="s">
        <v>76</v>
      </c>
      <c r="E425" t="s">
        <v>566</v>
      </c>
      <c r="F425">
        <v>25</v>
      </c>
      <c r="G425">
        <v>89.54</v>
      </c>
      <c r="H425">
        <v>76.17</v>
      </c>
      <c r="I425">
        <f t="shared" si="58"/>
        <v>1.1755284232637522</v>
      </c>
      <c r="J425">
        <v>22.5</v>
      </c>
      <c r="K425">
        <v>71.94</v>
      </c>
      <c r="L425">
        <v>69.97</v>
      </c>
      <c r="M425" s="4">
        <f t="shared" si="59"/>
        <v>0</v>
      </c>
      <c r="N425" s="4">
        <f t="shared" si="65"/>
        <v>1</v>
      </c>
      <c r="O425" s="4">
        <f t="shared" si="60"/>
        <v>0</v>
      </c>
      <c r="AB425" t="s">
        <v>613</v>
      </c>
      <c r="AC425" s="1" t="s">
        <v>631</v>
      </c>
      <c r="AD425" t="s">
        <v>76</v>
      </c>
      <c r="AE425" t="s">
        <v>564</v>
      </c>
      <c r="AF425">
        <v>24</v>
      </c>
      <c r="AG425">
        <v>74.790000000000006</v>
      </c>
      <c r="AH425">
        <v>73.7</v>
      </c>
      <c r="AI425">
        <f t="shared" si="61"/>
        <v>1.0147896879240164</v>
      </c>
      <c r="AJ425">
        <v>23.5</v>
      </c>
      <c r="AK425">
        <v>51.79</v>
      </c>
      <c r="AL425">
        <v>72.459999999999994</v>
      </c>
      <c r="AM425" s="4">
        <f t="shared" si="62"/>
        <v>0</v>
      </c>
      <c r="AN425" s="4">
        <f t="shared" si="63"/>
        <v>1</v>
      </c>
      <c r="AO425" s="4">
        <f t="shared" si="64"/>
        <v>0</v>
      </c>
    </row>
    <row r="426" spans="2:41" x14ac:dyDescent="0.25">
      <c r="B426" t="s">
        <v>615</v>
      </c>
      <c r="C426" s="1" t="s">
        <v>1786</v>
      </c>
      <c r="D426" t="s">
        <v>77</v>
      </c>
      <c r="E426" s="15" t="s">
        <v>566</v>
      </c>
      <c r="F426" s="15">
        <v>20.5</v>
      </c>
      <c r="G426" s="15">
        <v>62.44</v>
      </c>
      <c r="H426" s="15">
        <v>64.97</v>
      </c>
      <c r="I426" s="15">
        <f t="shared" si="58"/>
        <v>0.96105895028474675</v>
      </c>
      <c r="J426" s="15">
        <v>20</v>
      </c>
      <c r="K426" s="15">
        <v>58.59</v>
      </c>
      <c r="L426" s="15">
        <v>63.71</v>
      </c>
      <c r="M426" s="15">
        <f t="shared" si="59"/>
        <v>0</v>
      </c>
      <c r="N426" s="15">
        <f t="shared" si="65"/>
        <v>0</v>
      </c>
      <c r="O426" s="15">
        <f t="shared" si="60"/>
        <v>1</v>
      </c>
      <c r="AB426" t="s">
        <v>615</v>
      </c>
      <c r="AC426" s="1" t="s">
        <v>631</v>
      </c>
      <c r="AD426" t="s">
        <v>77</v>
      </c>
      <c r="AE426" t="s">
        <v>564</v>
      </c>
      <c r="AF426">
        <v>24</v>
      </c>
      <c r="AG426">
        <v>90.37</v>
      </c>
      <c r="AH426">
        <v>73.7</v>
      </c>
      <c r="AI426">
        <f t="shared" si="61"/>
        <v>1.2261872455902307</v>
      </c>
      <c r="AJ426">
        <v>25</v>
      </c>
      <c r="AK426">
        <v>86.87</v>
      </c>
      <c r="AL426">
        <v>76.17</v>
      </c>
      <c r="AM426" s="4">
        <f t="shared" si="62"/>
        <v>0</v>
      </c>
      <c r="AN426" s="4">
        <f t="shared" si="63"/>
        <v>1</v>
      </c>
      <c r="AO426" s="4">
        <f t="shared" si="64"/>
        <v>0</v>
      </c>
    </row>
    <row r="427" spans="2:41" x14ac:dyDescent="0.25">
      <c r="B427" t="s">
        <v>616</v>
      </c>
      <c r="C427" s="1" t="s">
        <v>1786</v>
      </c>
      <c r="D427" t="s">
        <v>77</v>
      </c>
      <c r="E427" s="15" t="s">
        <v>566</v>
      </c>
      <c r="F427" s="15">
        <v>27</v>
      </c>
      <c r="G427" s="15">
        <v>70.349999999999994</v>
      </c>
      <c r="H427" s="15">
        <v>81.08</v>
      </c>
      <c r="I427" s="15">
        <f t="shared" si="58"/>
        <v>0.86766156882091761</v>
      </c>
      <c r="J427" s="15">
        <v>26.5</v>
      </c>
      <c r="K427" s="15">
        <v>54.99</v>
      </c>
      <c r="L427" s="15">
        <v>79.86</v>
      </c>
      <c r="M427" s="15">
        <f t="shared" si="59"/>
        <v>0</v>
      </c>
      <c r="N427" s="15">
        <f t="shared" si="65"/>
        <v>0</v>
      </c>
      <c r="O427" s="15">
        <f t="shared" si="60"/>
        <v>1</v>
      </c>
      <c r="AB427" t="s">
        <v>616</v>
      </c>
      <c r="AC427" s="1" t="s">
        <v>631</v>
      </c>
      <c r="AD427" t="s">
        <v>77</v>
      </c>
      <c r="AE427" t="s">
        <v>564</v>
      </c>
      <c r="AF427">
        <v>24.5</v>
      </c>
      <c r="AG427">
        <v>87.23</v>
      </c>
      <c r="AH427">
        <v>74.930000000000007</v>
      </c>
      <c r="AI427">
        <f t="shared" si="61"/>
        <v>1.1641532096623515</v>
      </c>
      <c r="AJ427">
        <v>23</v>
      </c>
      <c r="AK427">
        <v>48.94</v>
      </c>
      <c r="AL427">
        <v>71.22</v>
      </c>
      <c r="AM427" s="4">
        <f t="shared" si="62"/>
        <v>0</v>
      </c>
      <c r="AN427" s="4">
        <f t="shared" si="63"/>
        <v>1</v>
      </c>
      <c r="AO427" s="4">
        <f t="shared" si="64"/>
        <v>0</v>
      </c>
    </row>
    <row r="428" spans="2:41" x14ac:dyDescent="0.25">
      <c r="B428" t="s">
        <v>617</v>
      </c>
      <c r="C428" s="1" t="s">
        <v>1786</v>
      </c>
      <c r="D428" t="s">
        <v>77</v>
      </c>
      <c r="E428" t="s">
        <v>566</v>
      </c>
      <c r="F428">
        <v>32</v>
      </c>
      <c r="G428">
        <v>105</v>
      </c>
      <c r="H428">
        <v>93.23</v>
      </c>
      <c r="I428">
        <f t="shared" si="58"/>
        <v>1.1262469162286817</v>
      </c>
      <c r="J428">
        <v>22</v>
      </c>
      <c r="K428">
        <v>70.989999999999995</v>
      </c>
      <c r="L428">
        <v>68.72</v>
      </c>
      <c r="M428" s="4">
        <f t="shared" si="59"/>
        <v>0</v>
      </c>
      <c r="N428" s="4">
        <f t="shared" si="65"/>
        <v>1</v>
      </c>
      <c r="O428" s="4">
        <f t="shared" si="60"/>
        <v>0</v>
      </c>
      <c r="AB428" t="s">
        <v>617</v>
      </c>
      <c r="AC428" s="1" t="s">
        <v>631</v>
      </c>
      <c r="AD428" t="s">
        <v>77</v>
      </c>
      <c r="AE428" t="s">
        <v>564</v>
      </c>
      <c r="AF428" s="15">
        <v>23.5</v>
      </c>
      <c r="AG428" s="15">
        <v>67.91</v>
      </c>
      <c r="AH428" s="15">
        <v>72.459999999999994</v>
      </c>
      <c r="AI428" s="15">
        <f t="shared" si="61"/>
        <v>0.93720673475020699</v>
      </c>
      <c r="AJ428" s="15">
        <v>23</v>
      </c>
      <c r="AK428" s="15">
        <v>49.53</v>
      </c>
      <c r="AL428" s="15">
        <v>71.22</v>
      </c>
      <c r="AM428" s="15">
        <f t="shared" si="62"/>
        <v>0</v>
      </c>
      <c r="AN428" s="15">
        <f t="shared" si="63"/>
        <v>0</v>
      </c>
      <c r="AO428" s="15">
        <f t="shared" si="64"/>
        <v>1</v>
      </c>
    </row>
    <row r="429" spans="2:41" x14ac:dyDescent="0.25">
      <c r="B429" t="s">
        <v>618</v>
      </c>
      <c r="C429" s="1" t="s">
        <v>1786</v>
      </c>
      <c r="D429" t="s">
        <v>77</v>
      </c>
      <c r="E429" t="s">
        <v>566</v>
      </c>
      <c r="F429">
        <v>25.5</v>
      </c>
      <c r="G429">
        <v>97.46</v>
      </c>
      <c r="H429">
        <v>77.400000000000006</v>
      </c>
      <c r="I429">
        <f t="shared" si="58"/>
        <v>1.2591731266149868</v>
      </c>
      <c r="J429">
        <v>24.5</v>
      </c>
      <c r="K429">
        <v>69.400000000000006</v>
      </c>
      <c r="L429">
        <v>74.930000000000007</v>
      </c>
      <c r="M429" s="4">
        <f t="shared" si="59"/>
        <v>0</v>
      </c>
      <c r="N429" s="4">
        <f t="shared" si="65"/>
        <v>1</v>
      </c>
      <c r="O429" s="4">
        <f t="shared" si="60"/>
        <v>0</v>
      </c>
      <c r="AB429" t="s">
        <v>618</v>
      </c>
      <c r="AC429" s="1" t="s">
        <v>631</v>
      </c>
      <c r="AD429" t="s">
        <v>77</v>
      </c>
      <c r="AE429" t="s">
        <v>564</v>
      </c>
      <c r="AF429">
        <v>24</v>
      </c>
      <c r="AG429">
        <v>139.59</v>
      </c>
      <c r="AH429">
        <v>73.7</v>
      </c>
      <c r="AI429">
        <f t="shared" si="61"/>
        <v>1.8940298507462687</v>
      </c>
      <c r="AJ429">
        <v>23</v>
      </c>
      <c r="AK429">
        <v>42.6</v>
      </c>
      <c r="AL429">
        <v>71.22</v>
      </c>
      <c r="AM429" s="4">
        <f t="shared" si="62"/>
        <v>1</v>
      </c>
      <c r="AN429" s="4">
        <f t="shared" si="63"/>
        <v>0</v>
      </c>
      <c r="AO429" s="4">
        <f t="shared" si="64"/>
        <v>0</v>
      </c>
    </row>
    <row r="430" spans="2:41" x14ac:dyDescent="0.25">
      <c r="B430" t="s">
        <v>620</v>
      </c>
      <c r="C430" s="1" t="s">
        <v>1786</v>
      </c>
      <c r="D430" t="s">
        <v>77</v>
      </c>
      <c r="E430" t="s">
        <v>566</v>
      </c>
      <c r="F430">
        <v>23</v>
      </c>
      <c r="G430">
        <v>72.8</v>
      </c>
      <c r="H430">
        <v>71.22</v>
      </c>
      <c r="I430">
        <f t="shared" si="58"/>
        <v>1.0221847795563044</v>
      </c>
      <c r="J430">
        <v>22.5</v>
      </c>
      <c r="K430">
        <v>55.21</v>
      </c>
      <c r="L430">
        <v>69.97</v>
      </c>
      <c r="M430" s="4">
        <f t="shared" si="59"/>
        <v>0</v>
      </c>
      <c r="N430" s="4">
        <f t="shared" si="65"/>
        <v>1</v>
      </c>
      <c r="O430" s="4">
        <f t="shared" si="60"/>
        <v>0</v>
      </c>
      <c r="AB430" t="s">
        <v>620</v>
      </c>
      <c r="AC430" s="1" t="s">
        <v>631</v>
      </c>
      <c r="AD430" t="s">
        <v>77</v>
      </c>
      <c r="AE430" t="s">
        <v>564</v>
      </c>
      <c r="AF430">
        <v>24</v>
      </c>
      <c r="AG430">
        <v>125.33</v>
      </c>
      <c r="AH430">
        <v>73.7</v>
      </c>
      <c r="AI430">
        <f t="shared" si="61"/>
        <v>1.7005427408412481</v>
      </c>
      <c r="AJ430">
        <v>22.5</v>
      </c>
      <c r="AK430">
        <v>69.510000000000005</v>
      </c>
      <c r="AL430">
        <v>69.97</v>
      </c>
      <c r="AM430" s="4">
        <f t="shared" si="62"/>
        <v>1</v>
      </c>
      <c r="AN430" s="4">
        <f t="shared" si="63"/>
        <v>0</v>
      </c>
      <c r="AO430" s="4">
        <f t="shared" si="64"/>
        <v>0</v>
      </c>
    </row>
    <row r="431" spans="2:41" x14ac:dyDescent="0.25">
      <c r="B431" t="s">
        <v>621</v>
      </c>
      <c r="C431" s="1" t="s">
        <v>1786</v>
      </c>
      <c r="D431" t="s">
        <v>77</v>
      </c>
      <c r="E431" s="15" t="s">
        <v>566</v>
      </c>
      <c r="F431" s="15">
        <v>23</v>
      </c>
      <c r="G431" s="15">
        <v>65.33</v>
      </c>
      <c r="H431" s="15">
        <v>71.22</v>
      </c>
      <c r="I431" s="15">
        <f t="shared" si="58"/>
        <v>0.91729851165402976</v>
      </c>
      <c r="J431" s="15">
        <v>22.5</v>
      </c>
      <c r="K431" s="15">
        <v>49.4</v>
      </c>
      <c r="L431" s="15">
        <v>69.97</v>
      </c>
      <c r="M431" s="15">
        <f t="shared" si="59"/>
        <v>0</v>
      </c>
      <c r="N431" s="15">
        <f t="shared" si="65"/>
        <v>0</v>
      </c>
      <c r="O431" s="15">
        <f t="shared" si="60"/>
        <v>1</v>
      </c>
      <c r="AB431" t="s">
        <v>621</v>
      </c>
      <c r="AC431" s="1" t="s">
        <v>631</v>
      </c>
      <c r="AD431" t="s">
        <v>77</v>
      </c>
      <c r="AE431" t="s">
        <v>564</v>
      </c>
      <c r="AF431">
        <v>23.5</v>
      </c>
      <c r="AG431">
        <v>146.36000000000001</v>
      </c>
      <c r="AH431">
        <v>72.459999999999994</v>
      </c>
      <c r="AI431">
        <f t="shared" si="61"/>
        <v>2.019873033397737</v>
      </c>
      <c r="AJ431">
        <v>21.5</v>
      </c>
      <c r="AK431">
        <v>58.28</v>
      </c>
      <c r="AL431">
        <v>67.47</v>
      </c>
      <c r="AM431" s="4">
        <f t="shared" si="62"/>
        <v>1</v>
      </c>
      <c r="AN431" s="4">
        <f t="shared" si="63"/>
        <v>0</v>
      </c>
      <c r="AO431" s="4">
        <f t="shared" si="64"/>
        <v>0</v>
      </c>
    </row>
    <row r="432" spans="2:41" x14ac:dyDescent="0.25">
      <c r="B432" t="s">
        <v>622</v>
      </c>
      <c r="C432" s="1" t="s">
        <v>1786</v>
      </c>
      <c r="D432" t="s">
        <v>77</v>
      </c>
      <c r="E432" t="s">
        <v>566</v>
      </c>
      <c r="F432">
        <v>25.5</v>
      </c>
      <c r="G432">
        <v>103.42</v>
      </c>
      <c r="H432">
        <v>77.400000000000006</v>
      </c>
      <c r="I432">
        <f t="shared" si="58"/>
        <v>1.3361757105943153</v>
      </c>
      <c r="J432">
        <v>23</v>
      </c>
      <c r="K432">
        <v>81.91</v>
      </c>
      <c r="L432">
        <v>71.22</v>
      </c>
      <c r="M432" s="4">
        <f t="shared" si="59"/>
        <v>0</v>
      </c>
      <c r="N432" s="4">
        <f t="shared" si="65"/>
        <v>1</v>
      </c>
      <c r="O432" s="4">
        <f t="shared" si="60"/>
        <v>0</v>
      </c>
      <c r="AB432" t="s">
        <v>622</v>
      </c>
      <c r="AC432" s="1" t="s">
        <v>631</v>
      </c>
      <c r="AD432" t="s">
        <v>77</v>
      </c>
      <c r="AE432" t="s">
        <v>564</v>
      </c>
      <c r="AF432">
        <v>23.5</v>
      </c>
      <c r="AG432">
        <v>76.39</v>
      </c>
      <c r="AH432">
        <v>72.459999999999994</v>
      </c>
      <c r="AI432">
        <f t="shared" si="61"/>
        <v>1.0542368203146564</v>
      </c>
      <c r="AJ432">
        <v>23</v>
      </c>
      <c r="AK432">
        <v>62.5</v>
      </c>
      <c r="AL432">
        <v>71.22</v>
      </c>
      <c r="AM432" s="4">
        <f t="shared" si="62"/>
        <v>0</v>
      </c>
      <c r="AN432" s="4">
        <f t="shared" si="63"/>
        <v>1</v>
      </c>
      <c r="AO432" s="4">
        <f t="shared" si="64"/>
        <v>0</v>
      </c>
    </row>
    <row r="433" spans="2:41" x14ac:dyDescent="0.25">
      <c r="B433" t="s">
        <v>625</v>
      </c>
      <c r="C433" s="1" t="s">
        <v>1786</v>
      </c>
      <c r="D433" t="s">
        <v>77</v>
      </c>
      <c r="E433" t="s">
        <v>566</v>
      </c>
      <c r="F433">
        <v>24</v>
      </c>
      <c r="G433">
        <v>93.42</v>
      </c>
      <c r="H433">
        <v>73.7</v>
      </c>
      <c r="I433">
        <f t="shared" si="58"/>
        <v>1.2675712347354138</v>
      </c>
      <c r="J433">
        <v>23</v>
      </c>
      <c r="K433">
        <v>68.64</v>
      </c>
      <c r="L433">
        <v>71.22</v>
      </c>
      <c r="M433" s="4">
        <f t="shared" si="59"/>
        <v>0</v>
      </c>
      <c r="N433" s="4">
        <f t="shared" si="65"/>
        <v>1</v>
      </c>
      <c r="O433" s="4">
        <f t="shared" si="60"/>
        <v>0</v>
      </c>
      <c r="AB433" t="s">
        <v>625</v>
      </c>
      <c r="AC433" s="1" t="s">
        <v>631</v>
      </c>
      <c r="AD433" t="s">
        <v>77</v>
      </c>
      <c r="AE433" t="s">
        <v>564</v>
      </c>
      <c r="AF433">
        <v>24</v>
      </c>
      <c r="AG433">
        <v>102.03</v>
      </c>
      <c r="AH433">
        <v>73.7</v>
      </c>
      <c r="AI433">
        <f t="shared" si="61"/>
        <v>1.3843962008141113</v>
      </c>
      <c r="AJ433">
        <v>23.5</v>
      </c>
      <c r="AK433">
        <v>63.25</v>
      </c>
      <c r="AL433">
        <v>72.459999999999994</v>
      </c>
      <c r="AM433" s="4">
        <f t="shared" si="62"/>
        <v>0</v>
      </c>
      <c r="AN433" s="4">
        <f t="shared" si="63"/>
        <v>1</v>
      </c>
      <c r="AO433" s="4">
        <f t="shared" si="64"/>
        <v>0</v>
      </c>
    </row>
    <row r="434" spans="2:41" x14ac:dyDescent="0.25">
      <c r="B434" t="s">
        <v>626</v>
      </c>
      <c r="C434" s="1" t="s">
        <v>1786</v>
      </c>
      <c r="D434" t="s">
        <v>77</v>
      </c>
      <c r="E434" t="s">
        <v>566</v>
      </c>
      <c r="F434">
        <v>24</v>
      </c>
      <c r="G434">
        <v>121.83</v>
      </c>
      <c r="H434">
        <v>73.7</v>
      </c>
      <c r="I434">
        <f t="shared" si="58"/>
        <v>1.6530529172320216</v>
      </c>
      <c r="J434">
        <v>22</v>
      </c>
      <c r="K434">
        <v>51.19</v>
      </c>
      <c r="L434">
        <v>68.72</v>
      </c>
      <c r="M434" s="4">
        <f t="shared" si="59"/>
        <v>1</v>
      </c>
      <c r="N434" s="4">
        <f t="shared" si="65"/>
        <v>0</v>
      </c>
      <c r="O434" s="4">
        <f t="shared" si="60"/>
        <v>0</v>
      </c>
      <c r="AB434" t="s">
        <v>626</v>
      </c>
      <c r="AC434" s="1" t="s">
        <v>631</v>
      </c>
      <c r="AD434" t="s">
        <v>77</v>
      </c>
      <c r="AE434" t="s">
        <v>564</v>
      </c>
      <c r="AF434">
        <v>24</v>
      </c>
      <c r="AG434">
        <v>138.91</v>
      </c>
      <c r="AH434">
        <v>73.7</v>
      </c>
      <c r="AI434">
        <f t="shared" si="61"/>
        <v>1.8848032564450474</v>
      </c>
      <c r="AJ434">
        <v>22.5</v>
      </c>
      <c r="AK434">
        <v>67.75</v>
      </c>
      <c r="AL434">
        <v>69.97</v>
      </c>
      <c r="AM434" s="4">
        <f t="shared" si="62"/>
        <v>1</v>
      </c>
      <c r="AN434" s="4">
        <f t="shared" si="63"/>
        <v>0</v>
      </c>
      <c r="AO434" s="4">
        <f t="shared" si="64"/>
        <v>0</v>
      </c>
    </row>
    <row r="435" spans="2:41" x14ac:dyDescent="0.25">
      <c r="B435" t="s">
        <v>628</v>
      </c>
      <c r="C435" s="1" t="s">
        <v>1786</v>
      </c>
      <c r="D435" t="s">
        <v>77</v>
      </c>
      <c r="E435" t="s">
        <v>566</v>
      </c>
      <c r="F435">
        <v>24</v>
      </c>
      <c r="G435">
        <v>165.86</v>
      </c>
      <c r="H435">
        <v>73.7</v>
      </c>
      <c r="I435">
        <f t="shared" si="58"/>
        <v>2.2504748982360923</v>
      </c>
      <c r="J435">
        <v>22</v>
      </c>
      <c r="K435">
        <v>58.08</v>
      </c>
      <c r="L435">
        <v>68.72</v>
      </c>
      <c r="M435" s="4">
        <f t="shared" si="59"/>
        <v>1</v>
      </c>
      <c r="N435" s="4">
        <f t="shared" si="65"/>
        <v>0</v>
      </c>
      <c r="O435" s="4">
        <f t="shared" si="60"/>
        <v>0</v>
      </c>
      <c r="AB435" t="s">
        <v>628</v>
      </c>
      <c r="AC435" s="1" t="s">
        <v>631</v>
      </c>
      <c r="AD435" t="s">
        <v>77</v>
      </c>
      <c r="AE435" t="s">
        <v>564</v>
      </c>
      <c r="AF435">
        <v>24</v>
      </c>
      <c r="AG435">
        <v>140.72</v>
      </c>
      <c r="AH435">
        <v>73.7</v>
      </c>
      <c r="AI435">
        <f t="shared" si="61"/>
        <v>1.9093622795115333</v>
      </c>
      <c r="AJ435">
        <v>23</v>
      </c>
      <c r="AK435">
        <v>61.4</v>
      </c>
      <c r="AL435">
        <v>71.22</v>
      </c>
      <c r="AM435" s="4">
        <f t="shared" si="62"/>
        <v>1</v>
      </c>
      <c r="AN435" s="4">
        <f t="shared" si="63"/>
        <v>0</v>
      </c>
      <c r="AO435" s="4">
        <f t="shared" si="64"/>
        <v>0</v>
      </c>
    </row>
    <row r="436" spans="2:41" x14ac:dyDescent="0.25">
      <c r="B436" t="s">
        <v>629</v>
      </c>
      <c r="C436" s="1" t="s">
        <v>1786</v>
      </c>
      <c r="D436" t="s">
        <v>77</v>
      </c>
      <c r="E436" t="s">
        <v>566</v>
      </c>
      <c r="F436">
        <v>24</v>
      </c>
      <c r="G436">
        <v>112.47</v>
      </c>
      <c r="H436">
        <v>73.7</v>
      </c>
      <c r="I436">
        <f t="shared" si="58"/>
        <v>1.5260515603799185</v>
      </c>
      <c r="J436">
        <v>22.5</v>
      </c>
      <c r="K436">
        <v>68.510000000000005</v>
      </c>
      <c r="L436">
        <v>69.97</v>
      </c>
      <c r="M436" s="4">
        <f t="shared" si="59"/>
        <v>1</v>
      </c>
      <c r="N436" s="4">
        <f t="shared" si="65"/>
        <v>0</v>
      </c>
      <c r="O436" s="4">
        <f t="shared" si="60"/>
        <v>0</v>
      </c>
      <c r="AB436" t="s">
        <v>629</v>
      </c>
      <c r="AC436" s="1" t="s">
        <v>631</v>
      </c>
      <c r="AD436" t="s">
        <v>77</v>
      </c>
      <c r="AE436" t="s">
        <v>564</v>
      </c>
      <c r="AF436">
        <v>24</v>
      </c>
      <c r="AG436">
        <v>118.52</v>
      </c>
      <c r="AH436">
        <v>73.7</v>
      </c>
      <c r="AI436">
        <f t="shared" si="61"/>
        <v>1.6081411126187244</v>
      </c>
      <c r="AJ436">
        <v>23.5</v>
      </c>
      <c r="AK436">
        <v>69.739999999999995</v>
      </c>
      <c r="AL436">
        <v>72.459999999999994</v>
      </c>
      <c r="AM436" s="4">
        <f t="shared" si="62"/>
        <v>1</v>
      </c>
      <c r="AN436" s="4">
        <f t="shared" si="63"/>
        <v>0</v>
      </c>
      <c r="AO436" s="4">
        <f t="shared" si="64"/>
        <v>0</v>
      </c>
    </row>
    <row r="437" spans="2:41" x14ac:dyDescent="0.25">
      <c r="B437" t="s">
        <v>630</v>
      </c>
      <c r="C437" s="1" t="s">
        <v>1786</v>
      </c>
      <c r="D437" t="s">
        <v>77</v>
      </c>
      <c r="E437" s="15" t="s">
        <v>566</v>
      </c>
      <c r="F437" s="15">
        <v>24</v>
      </c>
      <c r="G437" s="15">
        <v>65.66</v>
      </c>
      <c r="H437" s="15">
        <v>73.7</v>
      </c>
      <c r="I437" s="15">
        <f t="shared" si="58"/>
        <v>0.89090909090909087</v>
      </c>
      <c r="J437" s="15">
        <v>23.5</v>
      </c>
      <c r="K437" s="15">
        <v>52.15</v>
      </c>
      <c r="L437" s="15">
        <v>72.459999999999994</v>
      </c>
      <c r="M437" s="15">
        <f t="shared" si="59"/>
        <v>0</v>
      </c>
      <c r="N437" s="15">
        <f t="shared" si="65"/>
        <v>0</v>
      </c>
      <c r="O437" s="15">
        <f t="shared" si="60"/>
        <v>1</v>
      </c>
      <c r="AB437" t="s">
        <v>630</v>
      </c>
      <c r="AC437" s="1" t="s">
        <v>631</v>
      </c>
      <c r="AD437" t="s">
        <v>77</v>
      </c>
      <c r="AE437" t="s">
        <v>564</v>
      </c>
      <c r="AF437">
        <v>24</v>
      </c>
      <c r="AG437">
        <v>83.92</v>
      </c>
      <c r="AH437">
        <v>73.7</v>
      </c>
      <c r="AI437">
        <f t="shared" si="61"/>
        <v>1.1386702849389416</v>
      </c>
      <c r="AJ437">
        <v>23</v>
      </c>
      <c r="AK437">
        <v>72.47</v>
      </c>
      <c r="AL437">
        <v>71.22</v>
      </c>
      <c r="AM437" s="4">
        <f t="shared" si="62"/>
        <v>0</v>
      </c>
      <c r="AN437" s="4">
        <f t="shared" si="63"/>
        <v>1</v>
      </c>
      <c r="AO437" s="4">
        <f t="shared" si="64"/>
        <v>0</v>
      </c>
    </row>
    <row r="438" spans="2:41" x14ac:dyDescent="0.25">
      <c r="B438" t="s">
        <v>632</v>
      </c>
      <c r="C438" s="1" t="s">
        <v>696</v>
      </c>
      <c r="D438" t="s">
        <v>76</v>
      </c>
      <c r="E438" t="s">
        <v>80</v>
      </c>
      <c r="F438">
        <v>22</v>
      </c>
      <c r="G438">
        <v>90.59</v>
      </c>
      <c r="H438">
        <v>68.72</v>
      </c>
      <c r="I438">
        <f t="shared" ref="I438:I469" si="66">G438/H438</f>
        <v>1.3182479627473807</v>
      </c>
      <c r="J438">
        <v>21</v>
      </c>
      <c r="K438">
        <v>60.54</v>
      </c>
      <c r="L438">
        <v>66.22</v>
      </c>
      <c r="M438" s="4">
        <f t="shared" ref="M438:M469" si="67">IF(I438&gt;1.5,1,0)</f>
        <v>0</v>
      </c>
      <c r="N438" s="4">
        <f t="shared" ref="N438:N469" si="68">IF((AND(I438&gt;1,I438&lt;1.5)),1,0)</f>
        <v>1</v>
      </c>
      <c r="O438" s="4">
        <f t="shared" ref="O438:O469" si="69">IF(I438&lt;1,1,0)</f>
        <v>0</v>
      </c>
      <c r="AB438" t="s">
        <v>632</v>
      </c>
      <c r="AC438" s="1" t="s">
        <v>696</v>
      </c>
      <c r="AD438" t="s">
        <v>76</v>
      </c>
      <c r="AE438" t="s">
        <v>78</v>
      </c>
      <c r="AF438">
        <v>24</v>
      </c>
      <c r="AG438">
        <v>178.27</v>
      </c>
      <c r="AH438">
        <v>73.7</v>
      </c>
      <c r="AI438">
        <f t="shared" ref="AI438:AI469" si="70">AG438/AH438</f>
        <v>2.4188602442333784</v>
      </c>
      <c r="AJ438">
        <v>23</v>
      </c>
      <c r="AK438">
        <v>50.95</v>
      </c>
      <c r="AL438">
        <v>71.22</v>
      </c>
      <c r="AM438" s="4">
        <f t="shared" ref="AM438:AM469" si="71">IF(AI438&gt;1.5,1,0)</f>
        <v>1</v>
      </c>
      <c r="AN438" s="4">
        <f t="shared" ref="AN438:AN469" si="72">IF((AND(AI438&gt;1,AI438&lt;1.5)),1,0)</f>
        <v>0</v>
      </c>
      <c r="AO438" s="4">
        <f t="shared" ref="AO438:AO469" si="73">IF(AI438&lt;1,1,0)</f>
        <v>0</v>
      </c>
    </row>
    <row r="439" spans="2:41" x14ac:dyDescent="0.25">
      <c r="B439" t="s">
        <v>633</v>
      </c>
      <c r="C439" s="1" t="s">
        <v>696</v>
      </c>
      <c r="D439" t="s">
        <v>76</v>
      </c>
      <c r="E439" t="s">
        <v>80</v>
      </c>
      <c r="F439">
        <v>22.5</v>
      </c>
      <c r="G439">
        <v>114.85</v>
      </c>
      <c r="H439">
        <v>69.97</v>
      </c>
      <c r="I439">
        <f t="shared" si="66"/>
        <v>1.6414177504644847</v>
      </c>
      <c r="J439">
        <v>21.5</v>
      </c>
      <c r="K439">
        <v>62.51</v>
      </c>
      <c r="L439">
        <v>67.47</v>
      </c>
      <c r="M439" s="4">
        <f t="shared" si="67"/>
        <v>1</v>
      </c>
      <c r="N439" s="4">
        <f t="shared" si="68"/>
        <v>0</v>
      </c>
      <c r="O439" s="4">
        <f t="shared" si="69"/>
        <v>0</v>
      </c>
      <c r="AB439" t="s">
        <v>633</v>
      </c>
      <c r="AC439" s="1" t="s">
        <v>696</v>
      </c>
      <c r="AD439" t="s">
        <v>76</v>
      </c>
      <c r="AE439" t="s">
        <v>78</v>
      </c>
      <c r="AF439">
        <v>24</v>
      </c>
      <c r="AG439">
        <v>141.6</v>
      </c>
      <c r="AH439">
        <v>73.7</v>
      </c>
      <c r="AI439">
        <f t="shared" si="70"/>
        <v>1.9213025780189958</v>
      </c>
      <c r="AJ439">
        <v>23</v>
      </c>
      <c r="AK439">
        <v>66.61</v>
      </c>
      <c r="AL439">
        <v>71.22</v>
      </c>
      <c r="AM439" s="4">
        <f t="shared" si="71"/>
        <v>1</v>
      </c>
      <c r="AN439" s="4">
        <f t="shared" si="72"/>
        <v>0</v>
      </c>
      <c r="AO439" s="4">
        <f t="shared" si="73"/>
        <v>0</v>
      </c>
    </row>
    <row r="440" spans="2:41" x14ac:dyDescent="0.25">
      <c r="B440" t="s">
        <v>634</v>
      </c>
      <c r="C440" s="1" t="s">
        <v>696</v>
      </c>
      <c r="D440" t="s">
        <v>76</v>
      </c>
      <c r="E440" s="15" t="s">
        <v>80</v>
      </c>
      <c r="F440" s="15">
        <v>18.5</v>
      </c>
      <c r="G440" s="15">
        <v>51.76</v>
      </c>
      <c r="H440" s="15">
        <v>59.91</v>
      </c>
      <c r="I440" s="15">
        <f t="shared" si="66"/>
        <v>0.86396261058254054</v>
      </c>
      <c r="J440" s="15">
        <v>18</v>
      </c>
      <c r="K440" s="15">
        <v>34.729999999999997</v>
      </c>
      <c r="L440" s="15">
        <v>58.64</v>
      </c>
      <c r="M440" s="15">
        <f t="shared" si="67"/>
        <v>0</v>
      </c>
      <c r="N440" s="15">
        <f t="shared" si="68"/>
        <v>0</v>
      </c>
      <c r="O440" s="15">
        <f t="shared" si="69"/>
        <v>1</v>
      </c>
      <c r="AB440" t="s">
        <v>634</v>
      </c>
      <c r="AC440" s="1" t="s">
        <v>696</v>
      </c>
      <c r="AD440" t="s">
        <v>76</v>
      </c>
      <c r="AE440" t="s">
        <v>78</v>
      </c>
      <c r="AF440">
        <v>24</v>
      </c>
      <c r="AG440">
        <v>111.79</v>
      </c>
      <c r="AH440">
        <v>73.7</v>
      </c>
      <c r="AI440">
        <f t="shared" si="70"/>
        <v>1.5168249660786974</v>
      </c>
      <c r="AJ440">
        <v>23.5</v>
      </c>
      <c r="AK440">
        <v>60.65</v>
      </c>
      <c r="AL440">
        <v>72.459999999999994</v>
      </c>
      <c r="AM440" s="4">
        <f t="shared" si="71"/>
        <v>1</v>
      </c>
      <c r="AN440" s="4">
        <f t="shared" si="72"/>
        <v>0</v>
      </c>
      <c r="AO440" s="4">
        <f t="shared" si="73"/>
        <v>0</v>
      </c>
    </row>
    <row r="441" spans="2:41" x14ac:dyDescent="0.25">
      <c r="B441" t="s">
        <v>636</v>
      </c>
      <c r="C441" s="1" t="s">
        <v>696</v>
      </c>
      <c r="D441" t="s">
        <v>76</v>
      </c>
      <c r="E441" t="s">
        <v>80</v>
      </c>
      <c r="F441">
        <v>22.5</v>
      </c>
      <c r="G441">
        <v>75.56</v>
      </c>
      <c r="H441">
        <v>69.97</v>
      </c>
      <c r="I441">
        <f t="shared" si="66"/>
        <v>1.0798913820208662</v>
      </c>
      <c r="J441">
        <v>20</v>
      </c>
      <c r="K441">
        <v>66.41</v>
      </c>
      <c r="L441">
        <v>63.71</v>
      </c>
      <c r="M441" s="4">
        <f t="shared" si="67"/>
        <v>0</v>
      </c>
      <c r="N441" s="4">
        <f t="shared" si="68"/>
        <v>1</v>
      </c>
      <c r="O441" s="4">
        <f t="shared" si="69"/>
        <v>0</v>
      </c>
      <c r="AB441" t="s">
        <v>636</v>
      </c>
      <c r="AC441" s="1" t="s">
        <v>696</v>
      </c>
      <c r="AD441" t="s">
        <v>76</v>
      </c>
      <c r="AE441" t="s">
        <v>78</v>
      </c>
      <c r="AF441">
        <v>24</v>
      </c>
      <c r="AG441">
        <v>136.78</v>
      </c>
      <c r="AH441">
        <v>73.7</v>
      </c>
      <c r="AI441">
        <f t="shared" si="70"/>
        <v>1.8559023066485751</v>
      </c>
      <c r="AJ441">
        <v>23</v>
      </c>
      <c r="AK441">
        <v>48.25</v>
      </c>
      <c r="AL441">
        <v>71.22</v>
      </c>
      <c r="AM441" s="4">
        <f t="shared" si="71"/>
        <v>1</v>
      </c>
      <c r="AN441" s="4">
        <f t="shared" si="72"/>
        <v>0</v>
      </c>
      <c r="AO441" s="4">
        <f t="shared" si="73"/>
        <v>0</v>
      </c>
    </row>
    <row r="442" spans="2:41" x14ac:dyDescent="0.25">
      <c r="B442" t="s">
        <v>637</v>
      </c>
      <c r="C442" s="1" t="s">
        <v>696</v>
      </c>
      <c r="D442" t="s">
        <v>76</v>
      </c>
      <c r="E442" s="15" t="s">
        <v>80</v>
      </c>
      <c r="F442" s="15">
        <v>24</v>
      </c>
      <c r="G442" s="15">
        <v>69.8</v>
      </c>
      <c r="H442" s="15">
        <v>73.7</v>
      </c>
      <c r="I442" s="15">
        <f t="shared" si="66"/>
        <v>0.94708276797829027</v>
      </c>
      <c r="J442" s="15">
        <v>23.5</v>
      </c>
      <c r="K442" s="15">
        <v>58.91</v>
      </c>
      <c r="L442" s="15">
        <v>72.459999999999994</v>
      </c>
      <c r="M442" s="15">
        <f t="shared" si="67"/>
        <v>0</v>
      </c>
      <c r="N442" s="15">
        <f t="shared" si="68"/>
        <v>0</v>
      </c>
      <c r="O442" s="15">
        <f t="shared" si="69"/>
        <v>1</v>
      </c>
      <c r="AB442" t="s">
        <v>637</v>
      </c>
      <c r="AC442" s="1" t="s">
        <v>696</v>
      </c>
      <c r="AD442" t="s">
        <v>76</v>
      </c>
      <c r="AE442" t="s">
        <v>78</v>
      </c>
      <c r="AF442">
        <v>24</v>
      </c>
      <c r="AG442">
        <v>135.85</v>
      </c>
      <c r="AH442">
        <v>73.7</v>
      </c>
      <c r="AI442">
        <f t="shared" si="70"/>
        <v>1.8432835820895521</v>
      </c>
      <c r="AJ442">
        <v>23.5</v>
      </c>
      <c r="AK442">
        <v>70.069999999999993</v>
      </c>
      <c r="AL442">
        <v>72.459999999999994</v>
      </c>
      <c r="AM442" s="4">
        <f t="shared" si="71"/>
        <v>1</v>
      </c>
      <c r="AN442" s="4">
        <f t="shared" si="72"/>
        <v>0</v>
      </c>
      <c r="AO442" s="4">
        <f t="shared" si="73"/>
        <v>0</v>
      </c>
    </row>
    <row r="443" spans="2:41" x14ac:dyDescent="0.25">
      <c r="B443" t="s">
        <v>638</v>
      </c>
      <c r="C443" s="1" t="s">
        <v>696</v>
      </c>
      <c r="D443" t="s">
        <v>76</v>
      </c>
      <c r="E443" t="s">
        <v>80</v>
      </c>
      <c r="F443">
        <v>23</v>
      </c>
      <c r="G443">
        <v>91.35</v>
      </c>
      <c r="H443">
        <v>71.22</v>
      </c>
      <c r="I443">
        <f t="shared" si="66"/>
        <v>1.2826453243470934</v>
      </c>
      <c r="J443">
        <v>22.5</v>
      </c>
      <c r="K443">
        <v>49.08</v>
      </c>
      <c r="L443">
        <v>69.97</v>
      </c>
      <c r="M443" s="4">
        <f t="shared" si="67"/>
        <v>0</v>
      </c>
      <c r="N443" s="4">
        <f t="shared" si="68"/>
        <v>1</v>
      </c>
      <c r="O443" s="4">
        <f t="shared" si="69"/>
        <v>0</v>
      </c>
      <c r="AB443" t="s">
        <v>638</v>
      </c>
      <c r="AC443" s="1" t="s">
        <v>696</v>
      </c>
      <c r="AD443" t="s">
        <v>76</v>
      </c>
      <c r="AE443" t="s">
        <v>78</v>
      </c>
      <c r="AF443">
        <v>24</v>
      </c>
      <c r="AG443">
        <v>141.51</v>
      </c>
      <c r="AH443">
        <v>73.7</v>
      </c>
      <c r="AI443">
        <f t="shared" si="70"/>
        <v>1.920081411126187</v>
      </c>
      <c r="AJ443">
        <v>22.5</v>
      </c>
      <c r="AK443">
        <v>45.64</v>
      </c>
      <c r="AL443">
        <v>69.97</v>
      </c>
      <c r="AM443" s="4">
        <f t="shared" si="71"/>
        <v>1</v>
      </c>
      <c r="AN443" s="4">
        <f t="shared" si="72"/>
        <v>0</v>
      </c>
      <c r="AO443" s="4">
        <f t="shared" si="73"/>
        <v>0</v>
      </c>
    </row>
    <row r="444" spans="2:41" x14ac:dyDescent="0.25">
      <c r="B444" t="s">
        <v>640</v>
      </c>
      <c r="C444" s="1" t="s">
        <v>696</v>
      </c>
      <c r="D444" t="s">
        <v>76</v>
      </c>
      <c r="E444" t="s">
        <v>80</v>
      </c>
      <c r="F444">
        <v>26</v>
      </c>
      <c r="G444">
        <v>83.49</v>
      </c>
      <c r="H444">
        <v>78.63</v>
      </c>
      <c r="I444">
        <f t="shared" si="66"/>
        <v>1.0618084700495993</v>
      </c>
      <c r="J444">
        <v>25.5</v>
      </c>
      <c r="K444">
        <v>58.34</v>
      </c>
      <c r="L444">
        <v>77.400000000000006</v>
      </c>
      <c r="M444" s="4">
        <f t="shared" si="67"/>
        <v>0</v>
      </c>
      <c r="N444" s="4">
        <f t="shared" si="68"/>
        <v>1</v>
      </c>
      <c r="O444" s="4">
        <f t="shared" si="69"/>
        <v>0</v>
      </c>
      <c r="AB444" t="s">
        <v>640</v>
      </c>
      <c r="AC444" s="1" t="s">
        <v>696</v>
      </c>
      <c r="AD444" t="s">
        <v>76</v>
      </c>
      <c r="AE444" t="s">
        <v>78</v>
      </c>
      <c r="AF444">
        <v>24</v>
      </c>
      <c r="AG444">
        <v>97.77</v>
      </c>
      <c r="AH444">
        <v>73.7</v>
      </c>
      <c r="AI444">
        <f t="shared" si="70"/>
        <v>1.3265943012211667</v>
      </c>
      <c r="AJ444">
        <v>23.5</v>
      </c>
      <c r="AK444">
        <v>64.22</v>
      </c>
      <c r="AL444">
        <v>72.459999999999994</v>
      </c>
      <c r="AM444" s="4">
        <f t="shared" si="71"/>
        <v>0</v>
      </c>
      <c r="AN444" s="4">
        <f t="shared" si="72"/>
        <v>1</v>
      </c>
      <c r="AO444" s="4">
        <f t="shared" si="73"/>
        <v>0</v>
      </c>
    </row>
    <row r="445" spans="2:41" x14ac:dyDescent="0.25">
      <c r="B445" t="s">
        <v>641</v>
      </c>
      <c r="C445" s="1" t="s">
        <v>696</v>
      </c>
      <c r="D445" t="s">
        <v>76</v>
      </c>
      <c r="E445" s="15" t="s">
        <v>80</v>
      </c>
      <c r="F445" s="15">
        <v>21.5</v>
      </c>
      <c r="G445" s="15">
        <v>66.92</v>
      </c>
      <c r="H445" s="15">
        <v>67.47</v>
      </c>
      <c r="I445" s="15">
        <f t="shared" si="66"/>
        <v>0.9918482288424485</v>
      </c>
      <c r="J445" s="15">
        <v>21</v>
      </c>
      <c r="K445" s="15">
        <v>58.18</v>
      </c>
      <c r="L445" s="15">
        <v>66.22</v>
      </c>
      <c r="M445" s="15">
        <f t="shared" si="67"/>
        <v>0</v>
      </c>
      <c r="N445" s="15">
        <f t="shared" si="68"/>
        <v>0</v>
      </c>
      <c r="O445" s="15">
        <f t="shared" si="69"/>
        <v>1</v>
      </c>
      <c r="AB445" t="s">
        <v>641</v>
      </c>
      <c r="AC445" s="1" t="s">
        <v>696</v>
      </c>
      <c r="AD445" t="s">
        <v>76</v>
      </c>
      <c r="AE445" t="s">
        <v>78</v>
      </c>
      <c r="AF445">
        <v>24</v>
      </c>
      <c r="AG445">
        <v>124.72</v>
      </c>
      <c r="AH445">
        <v>73.7</v>
      </c>
      <c r="AI445">
        <f t="shared" si="70"/>
        <v>1.6922659430122116</v>
      </c>
      <c r="AJ445">
        <v>23</v>
      </c>
      <c r="AK445">
        <v>66.3</v>
      </c>
      <c r="AL445">
        <v>71.22</v>
      </c>
      <c r="AM445" s="4">
        <f t="shared" si="71"/>
        <v>1</v>
      </c>
      <c r="AN445" s="4">
        <f t="shared" si="72"/>
        <v>0</v>
      </c>
      <c r="AO445" s="4">
        <f t="shared" si="73"/>
        <v>0</v>
      </c>
    </row>
    <row r="446" spans="2:41" x14ac:dyDescent="0.25">
      <c r="B446" t="s">
        <v>642</v>
      </c>
      <c r="C446" s="1" t="s">
        <v>696</v>
      </c>
      <c r="D446" t="s">
        <v>76</v>
      </c>
      <c r="E446" t="s">
        <v>80</v>
      </c>
      <c r="F446">
        <v>22.5</v>
      </c>
      <c r="G446">
        <v>75.94</v>
      </c>
      <c r="H446">
        <v>69.97</v>
      </c>
      <c r="I446">
        <f t="shared" si="66"/>
        <v>1.0853222809775618</v>
      </c>
      <c r="J446">
        <v>22</v>
      </c>
      <c r="K446">
        <v>59.19</v>
      </c>
      <c r="L446">
        <v>68.72</v>
      </c>
      <c r="M446" s="4">
        <f t="shared" si="67"/>
        <v>0</v>
      </c>
      <c r="N446" s="4">
        <f t="shared" si="68"/>
        <v>1</v>
      </c>
      <c r="O446" s="4">
        <f t="shared" si="69"/>
        <v>0</v>
      </c>
      <c r="AB446" t="s">
        <v>642</v>
      </c>
      <c r="AC446" s="1" t="s">
        <v>696</v>
      </c>
      <c r="AD446" t="s">
        <v>76</v>
      </c>
      <c r="AE446" t="s">
        <v>78</v>
      </c>
      <c r="AF446">
        <v>24</v>
      </c>
      <c r="AG446">
        <v>190.79</v>
      </c>
      <c r="AH446">
        <v>73.7</v>
      </c>
      <c r="AI446">
        <f t="shared" si="70"/>
        <v>2.5887381275440973</v>
      </c>
      <c r="AJ446">
        <v>23</v>
      </c>
      <c r="AK446">
        <v>61.83</v>
      </c>
      <c r="AL446">
        <v>71.22</v>
      </c>
      <c r="AM446" s="4">
        <f t="shared" si="71"/>
        <v>1</v>
      </c>
      <c r="AN446" s="4">
        <f t="shared" si="72"/>
        <v>0</v>
      </c>
      <c r="AO446" s="4">
        <f t="shared" si="73"/>
        <v>0</v>
      </c>
    </row>
    <row r="447" spans="2:41" x14ac:dyDescent="0.25">
      <c r="B447" t="s">
        <v>1017</v>
      </c>
      <c r="C447" s="1" t="s">
        <v>696</v>
      </c>
      <c r="D447" t="s">
        <v>76</v>
      </c>
      <c r="E447" s="15" t="s">
        <v>80</v>
      </c>
      <c r="F447" s="15">
        <v>23.5</v>
      </c>
      <c r="G447" s="15">
        <v>69.260000000000005</v>
      </c>
      <c r="H447" s="15">
        <v>72.459999999999994</v>
      </c>
      <c r="I447" s="15">
        <f t="shared" si="66"/>
        <v>0.95583770356058528</v>
      </c>
      <c r="J447" s="15">
        <v>23</v>
      </c>
      <c r="K447" s="15">
        <v>47.88</v>
      </c>
      <c r="L447" s="15">
        <v>71.22</v>
      </c>
      <c r="M447" s="15">
        <f t="shared" si="67"/>
        <v>0</v>
      </c>
      <c r="N447" s="15">
        <f t="shared" si="68"/>
        <v>0</v>
      </c>
      <c r="O447" s="15">
        <f t="shared" si="69"/>
        <v>1</v>
      </c>
      <c r="AB447" t="s">
        <v>1017</v>
      </c>
      <c r="AC447" s="1" t="s">
        <v>696</v>
      </c>
      <c r="AD447" t="s">
        <v>76</v>
      </c>
      <c r="AE447" t="s">
        <v>78</v>
      </c>
      <c r="AF447" s="15">
        <v>16</v>
      </c>
      <c r="AG447" s="15">
        <v>42.3</v>
      </c>
      <c r="AH447" s="15">
        <v>53.5</v>
      </c>
      <c r="AI447" s="15">
        <f t="shared" si="70"/>
        <v>0.79065420560747657</v>
      </c>
      <c r="AJ447" s="15">
        <v>15.5</v>
      </c>
      <c r="AK447" s="15">
        <v>34.85</v>
      </c>
      <c r="AL447" s="15">
        <v>52.21</v>
      </c>
      <c r="AM447" s="15">
        <f t="shared" si="71"/>
        <v>0</v>
      </c>
      <c r="AN447" s="15">
        <f t="shared" si="72"/>
        <v>0</v>
      </c>
      <c r="AO447" s="15">
        <f t="shared" si="73"/>
        <v>1</v>
      </c>
    </row>
    <row r="448" spans="2:41" x14ac:dyDescent="0.25">
      <c r="B448" t="s">
        <v>1020</v>
      </c>
      <c r="C448" s="1" t="s">
        <v>696</v>
      </c>
      <c r="D448" t="s">
        <v>76</v>
      </c>
      <c r="E448" s="15" t="s">
        <v>80</v>
      </c>
      <c r="F448" s="15">
        <v>21.5</v>
      </c>
      <c r="G448" s="15">
        <v>67.08</v>
      </c>
      <c r="H448" s="15">
        <v>67.47</v>
      </c>
      <c r="I448" s="15">
        <f t="shared" si="66"/>
        <v>0.9942196531791907</v>
      </c>
      <c r="J448" s="15">
        <v>21</v>
      </c>
      <c r="K448" s="15">
        <v>64.73</v>
      </c>
      <c r="L448" s="15">
        <v>66.22</v>
      </c>
      <c r="M448" s="15">
        <f t="shared" si="67"/>
        <v>0</v>
      </c>
      <c r="N448" s="15">
        <f t="shared" si="68"/>
        <v>0</v>
      </c>
      <c r="O448" s="15">
        <f t="shared" si="69"/>
        <v>1</v>
      </c>
      <c r="AB448" t="s">
        <v>1020</v>
      </c>
      <c r="AC448" s="1" t="s">
        <v>696</v>
      </c>
      <c r="AD448" t="s">
        <v>76</v>
      </c>
      <c r="AE448" t="s">
        <v>78</v>
      </c>
      <c r="AF448">
        <v>24</v>
      </c>
      <c r="AG448">
        <v>168.28</v>
      </c>
      <c r="AH448">
        <v>73.7</v>
      </c>
      <c r="AI448">
        <f t="shared" si="70"/>
        <v>2.2833107191316144</v>
      </c>
      <c r="AJ448">
        <v>23</v>
      </c>
      <c r="AK448">
        <v>50.8</v>
      </c>
      <c r="AL448">
        <v>71.22</v>
      </c>
      <c r="AM448" s="4">
        <f t="shared" si="71"/>
        <v>1</v>
      </c>
      <c r="AN448" s="4">
        <f t="shared" si="72"/>
        <v>0</v>
      </c>
      <c r="AO448" s="4">
        <f t="shared" si="73"/>
        <v>0</v>
      </c>
    </row>
    <row r="449" spans="2:41" x14ac:dyDescent="0.25">
      <c r="B449" t="s">
        <v>1047</v>
      </c>
      <c r="C449" s="1" t="s">
        <v>696</v>
      </c>
      <c r="D449" t="s">
        <v>76</v>
      </c>
      <c r="E449" s="15" t="s">
        <v>80</v>
      </c>
      <c r="F449" s="15">
        <v>26.5</v>
      </c>
      <c r="G449" s="15">
        <v>62.85</v>
      </c>
      <c r="H449" s="15">
        <v>79.86</v>
      </c>
      <c r="I449" s="15">
        <f t="shared" si="66"/>
        <v>0.78700225394440271</v>
      </c>
      <c r="J449" s="15">
        <v>26</v>
      </c>
      <c r="K449" s="15">
        <v>39</v>
      </c>
      <c r="L449" s="15">
        <v>78.63</v>
      </c>
      <c r="M449" s="15">
        <f t="shared" si="67"/>
        <v>0</v>
      </c>
      <c r="N449" s="15">
        <f t="shared" si="68"/>
        <v>0</v>
      </c>
      <c r="O449" s="15">
        <f t="shared" si="69"/>
        <v>1</v>
      </c>
      <c r="AB449" t="s">
        <v>1047</v>
      </c>
      <c r="AC449" s="1" t="s">
        <v>696</v>
      </c>
      <c r="AD449" t="s">
        <v>76</v>
      </c>
      <c r="AE449" t="s">
        <v>78</v>
      </c>
      <c r="AF449">
        <v>24</v>
      </c>
      <c r="AG449">
        <v>119.31</v>
      </c>
      <c r="AH449">
        <v>73.7</v>
      </c>
      <c r="AI449">
        <f t="shared" si="70"/>
        <v>1.6188602442333786</v>
      </c>
      <c r="AJ449">
        <v>35</v>
      </c>
      <c r="AK449">
        <v>102.39</v>
      </c>
      <c r="AL449">
        <v>100.44</v>
      </c>
      <c r="AM449" s="4">
        <f t="shared" si="71"/>
        <v>1</v>
      </c>
      <c r="AN449" s="4">
        <f t="shared" si="72"/>
        <v>0</v>
      </c>
      <c r="AO449" s="4">
        <f t="shared" si="73"/>
        <v>0</v>
      </c>
    </row>
    <row r="450" spans="2:41" x14ac:dyDescent="0.25">
      <c r="B450" t="s">
        <v>1049</v>
      </c>
      <c r="C450" s="1" t="s">
        <v>696</v>
      </c>
      <c r="D450" t="s">
        <v>76</v>
      </c>
      <c r="E450" s="15" t="s">
        <v>80</v>
      </c>
      <c r="F450" s="15">
        <v>21.5</v>
      </c>
      <c r="G450" s="15">
        <v>63.52</v>
      </c>
      <c r="H450" s="15">
        <v>67.47</v>
      </c>
      <c r="I450" s="15">
        <f t="shared" si="66"/>
        <v>0.9414554616866756</v>
      </c>
      <c r="J450" s="15">
        <v>21</v>
      </c>
      <c r="K450" s="15">
        <v>50.25</v>
      </c>
      <c r="L450" s="15">
        <v>66.22</v>
      </c>
      <c r="M450" s="15">
        <f t="shared" si="67"/>
        <v>0</v>
      </c>
      <c r="N450" s="15">
        <f t="shared" si="68"/>
        <v>0</v>
      </c>
      <c r="O450" s="15">
        <f t="shared" si="69"/>
        <v>1</v>
      </c>
      <c r="AB450" t="s">
        <v>1049</v>
      </c>
      <c r="AC450" s="1" t="s">
        <v>696</v>
      </c>
      <c r="AD450" t="s">
        <v>76</v>
      </c>
      <c r="AE450" t="s">
        <v>78</v>
      </c>
      <c r="AF450">
        <v>24</v>
      </c>
      <c r="AG450">
        <v>98.03</v>
      </c>
      <c r="AH450">
        <v>73.7</v>
      </c>
      <c r="AI450">
        <f t="shared" si="70"/>
        <v>1.3301221166892809</v>
      </c>
      <c r="AJ450">
        <v>23</v>
      </c>
      <c r="AK450">
        <v>50.23</v>
      </c>
      <c r="AL450">
        <v>71.22</v>
      </c>
      <c r="AM450" s="4">
        <f t="shared" si="71"/>
        <v>0</v>
      </c>
      <c r="AN450" s="4">
        <f t="shared" si="72"/>
        <v>1</v>
      </c>
      <c r="AO450" s="4">
        <f t="shared" si="73"/>
        <v>0</v>
      </c>
    </row>
    <row r="451" spans="2:41" x14ac:dyDescent="0.25">
      <c r="B451" t="s">
        <v>1051</v>
      </c>
      <c r="C451" s="1" t="s">
        <v>696</v>
      </c>
      <c r="D451" t="s">
        <v>76</v>
      </c>
      <c r="E451" s="15" t="s">
        <v>80</v>
      </c>
      <c r="F451" s="15">
        <v>27</v>
      </c>
      <c r="G451" s="15">
        <v>69.7</v>
      </c>
      <c r="H451" s="15">
        <v>81.08</v>
      </c>
      <c r="I451" s="15">
        <f t="shared" si="66"/>
        <v>0.85964479526393689</v>
      </c>
      <c r="J451" s="15">
        <v>26.5</v>
      </c>
      <c r="K451" s="15">
        <v>65.12</v>
      </c>
      <c r="L451" s="15">
        <v>79.86</v>
      </c>
      <c r="M451" s="15">
        <f t="shared" si="67"/>
        <v>0</v>
      </c>
      <c r="N451" s="15">
        <f t="shared" si="68"/>
        <v>0</v>
      </c>
      <c r="O451" s="15">
        <f t="shared" si="69"/>
        <v>1</v>
      </c>
      <c r="AB451" t="s">
        <v>1051</v>
      </c>
      <c r="AC451" s="1" t="s">
        <v>696</v>
      </c>
      <c r="AD451" t="s">
        <v>76</v>
      </c>
      <c r="AE451" t="s">
        <v>78</v>
      </c>
      <c r="AF451">
        <v>24</v>
      </c>
      <c r="AG451">
        <v>84.22</v>
      </c>
      <c r="AH451">
        <v>73.7</v>
      </c>
      <c r="AI451">
        <f t="shared" si="70"/>
        <v>1.1427408412483038</v>
      </c>
      <c r="AJ451">
        <v>23</v>
      </c>
      <c r="AK451">
        <v>67.5</v>
      </c>
      <c r="AL451">
        <v>71.22</v>
      </c>
      <c r="AM451" s="4">
        <f t="shared" si="71"/>
        <v>0</v>
      </c>
      <c r="AN451" s="4">
        <f t="shared" si="72"/>
        <v>1</v>
      </c>
      <c r="AO451" s="4">
        <f t="shared" si="73"/>
        <v>0</v>
      </c>
    </row>
    <row r="452" spans="2:41" x14ac:dyDescent="0.25">
      <c r="B452" t="s">
        <v>1056</v>
      </c>
      <c r="C452" s="1" t="s">
        <v>696</v>
      </c>
      <c r="D452" t="s">
        <v>76</v>
      </c>
      <c r="E452" t="s">
        <v>80</v>
      </c>
      <c r="F452">
        <v>22.5</v>
      </c>
      <c r="G452">
        <v>73.489999999999995</v>
      </c>
      <c r="H452">
        <v>69.97</v>
      </c>
      <c r="I452">
        <f t="shared" si="66"/>
        <v>1.0503072745462341</v>
      </c>
      <c r="J452">
        <v>22</v>
      </c>
      <c r="K452">
        <v>62.83</v>
      </c>
      <c r="L452">
        <v>68.72</v>
      </c>
      <c r="M452" s="4">
        <f t="shared" si="67"/>
        <v>0</v>
      </c>
      <c r="N452" s="4">
        <f t="shared" si="68"/>
        <v>1</v>
      </c>
      <c r="O452" s="4">
        <f t="shared" si="69"/>
        <v>0</v>
      </c>
      <c r="AB452" t="s">
        <v>1056</v>
      </c>
      <c r="AC452" s="1" t="s">
        <v>696</v>
      </c>
      <c r="AD452" t="s">
        <v>76</v>
      </c>
      <c r="AE452" t="s">
        <v>78</v>
      </c>
      <c r="AF452">
        <v>24</v>
      </c>
      <c r="AG452">
        <v>114.11</v>
      </c>
      <c r="AH452">
        <v>73.7</v>
      </c>
      <c r="AI452">
        <f t="shared" si="70"/>
        <v>1.548303934871099</v>
      </c>
      <c r="AJ452">
        <v>23</v>
      </c>
      <c r="AK452">
        <v>56.43</v>
      </c>
      <c r="AL452">
        <v>71.22</v>
      </c>
      <c r="AM452" s="4">
        <f t="shared" si="71"/>
        <v>1</v>
      </c>
      <c r="AN452" s="4">
        <f t="shared" si="72"/>
        <v>0</v>
      </c>
      <c r="AO452" s="4">
        <f t="shared" si="73"/>
        <v>0</v>
      </c>
    </row>
    <row r="453" spans="2:41" x14ac:dyDescent="0.25">
      <c r="B453" t="s">
        <v>667</v>
      </c>
      <c r="C453" s="1" t="s">
        <v>696</v>
      </c>
      <c r="D453" t="s">
        <v>76</v>
      </c>
      <c r="E453" t="s">
        <v>81</v>
      </c>
      <c r="F453">
        <v>23</v>
      </c>
      <c r="G453">
        <v>82.81</v>
      </c>
      <c r="H453">
        <v>71.22</v>
      </c>
      <c r="I453">
        <f t="shared" si="66"/>
        <v>1.1627351867452964</v>
      </c>
      <c r="J453">
        <v>22</v>
      </c>
      <c r="K453">
        <v>68.2</v>
      </c>
      <c r="L453">
        <v>68.72</v>
      </c>
      <c r="M453" s="4">
        <f t="shared" si="67"/>
        <v>0</v>
      </c>
      <c r="N453" s="4">
        <f t="shared" si="68"/>
        <v>1</v>
      </c>
      <c r="O453" s="4">
        <f t="shared" si="69"/>
        <v>0</v>
      </c>
      <c r="AB453" t="s">
        <v>667</v>
      </c>
      <c r="AC453" s="1" t="s">
        <v>696</v>
      </c>
      <c r="AD453" t="s">
        <v>76</v>
      </c>
      <c r="AE453" t="s">
        <v>79</v>
      </c>
      <c r="AF453">
        <v>24.5</v>
      </c>
      <c r="AG453">
        <v>109.98</v>
      </c>
      <c r="AH453">
        <v>74.930000000000007</v>
      </c>
      <c r="AI453">
        <f t="shared" si="70"/>
        <v>1.4677699185906845</v>
      </c>
      <c r="AJ453">
        <v>23.5</v>
      </c>
      <c r="AK453">
        <v>65.400000000000006</v>
      </c>
      <c r="AL453">
        <v>72.459999999999994</v>
      </c>
      <c r="AM453" s="4">
        <f t="shared" si="71"/>
        <v>0</v>
      </c>
      <c r="AN453" s="4">
        <f t="shared" si="72"/>
        <v>1</v>
      </c>
      <c r="AO453" s="4">
        <f t="shared" si="73"/>
        <v>0</v>
      </c>
    </row>
    <row r="454" spans="2:41" x14ac:dyDescent="0.25">
      <c r="B454" t="s">
        <v>669</v>
      </c>
      <c r="C454" s="1" t="s">
        <v>696</v>
      </c>
      <c r="D454" t="s">
        <v>76</v>
      </c>
      <c r="E454" t="s">
        <v>81</v>
      </c>
      <c r="F454">
        <v>23.5</v>
      </c>
      <c r="G454">
        <v>80.83</v>
      </c>
      <c r="H454">
        <v>72.459999999999994</v>
      </c>
      <c r="I454">
        <f t="shared" si="66"/>
        <v>1.1155120066243445</v>
      </c>
      <c r="J454">
        <v>25</v>
      </c>
      <c r="K454">
        <v>82.93</v>
      </c>
      <c r="L454">
        <v>76.17</v>
      </c>
      <c r="M454" s="4">
        <f t="shared" si="67"/>
        <v>0</v>
      </c>
      <c r="N454" s="4">
        <f t="shared" si="68"/>
        <v>1</v>
      </c>
      <c r="O454" s="4">
        <f t="shared" si="69"/>
        <v>0</v>
      </c>
      <c r="AB454" t="s">
        <v>669</v>
      </c>
      <c r="AC454" s="1" t="s">
        <v>696</v>
      </c>
      <c r="AD454" t="s">
        <v>76</v>
      </c>
      <c r="AE454" t="s">
        <v>79</v>
      </c>
      <c r="AF454">
        <v>24</v>
      </c>
      <c r="AG454">
        <v>118.73</v>
      </c>
      <c r="AH454">
        <v>73.7</v>
      </c>
      <c r="AI454">
        <f t="shared" si="70"/>
        <v>1.6109905020352782</v>
      </c>
      <c r="AJ454">
        <v>22.5</v>
      </c>
      <c r="AK454">
        <v>58.07</v>
      </c>
      <c r="AL454">
        <v>69.97</v>
      </c>
      <c r="AM454" s="4">
        <f t="shared" si="71"/>
        <v>1</v>
      </c>
      <c r="AN454" s="4">
        <f t="shared" si="72"/>
        <v>0</v>
      </c>
      <c r="AO454" s="4">
        <f t="shared" si="73"/>
        <v>0</v>
      </c>
    </row>
    <row r="455" spans="2:41" x14ac:dyDescent="0.25">
      <c r="B455" t="s">
        <v>676</v>
      </c>
      <c r="C455" s="1" t="s">
        <v>696</v>
      </c>
      <c r="D455" t="s">
        <v>76</v>
      </c>
      <c r="E455" s="15" t="s">
        <v>81</v>
      </c>
      <c r="F455" s="15">
        <v>24.5</v>
      </c>
      <c r="G455" s="15">
        <v>66.010000000000005</v>
      </c>
      <c r="H455" s="15">
        <v>74.930000000000007</v>
      </c>
      <c r="I455" s="15">
        <f t="shared" si="66"/>
        <v>0.88095555852128649</v>
      </c>
      <c r="J455" s="15">
        <v>24</v>
      </c>
      <c r="K455" s="15">
        <v>44.13</v>
      </c>
      <c r="L455" s="15">
        <v>73.7</v>
      </c>
      <c r="M455" s="15">
        <f t="shared" si="67"/>
        <v>0</v>
      </c>
      <c r="N455" s="15">
        <f t="shared" si="68"/>
        <v>0</v>
      </c>
      <c r="O455" s="15">
        <f t="shared" si="69"/>
        <v>1</v>
      </c>
      <c r="AB455" t="s">
        <v>676</v>
      </c>
      <c r="AC455" s="1" t="s">
        <v>696</v>
      </c>
      <c r="AD455" t="s">
        <v>76</v>
      </c>
      <c r="AE455" t="s">
        <v>79</v>
      </c>
      <c r="AF455">
        <v>24</v>
      </c>
      <c r="AG455">
        <v>82.84</v>
      </c>
      <c r="AH455">
        <v>73.7</v>
      </c>
      <c r="AI455">
        <f t="shared" si="70"/>
        <v>1.1240162822252375</v>
      </c>
      <c r="AJ455">
        <v>23.5</v>
      </c>
      <c r="AK455">
        <v>55.51</v>
      </c>
      <c r="AL455">
        <v>72.459999999999994</v>
      </c>
      <c r="AM455" s="4">
        <f t="shared" si="71"/>
        <v>0</v>
      </c>
      <c r="AN455" s="4">
        <f t="shared" si="72"/>
        <v>1</v>
      </c>
      <c r="AO455" s="4">
        <f t="shared" si="73"/>
        <v>0</v>
      </c>
    </row>
    <row r="456" spans="2:41" x14ac:dyDescent="0.25">
      <c r="B456" t="s">
        <v>1077</v>
      </c>
      <c r="C456" s="1" t="s">
        <v>696</v>
      </c>
      <c r="D456" t="s">
        <v>76</v>
      </c>
      <c r="E456" s="15" t="s">
        <v>81</v>
      </c>
      <c r="F456" s="15">
        <v>22.5</v>
      </c>
      <c r="G456" s="15">
        <v>62.2</v>
      </c>
      <c r="H456" s="15">
        <v>69.97</v>
      </c>
      <c r="I456" s="15">
        <f t="shared" si="66"/>
        <v>0.88895240817493215</v>
      </c>
      <c r="J456" s="15">
        <v>22</v>
      </c>
      <c r="K456" s="15">
        <v>51.99</v>
      </c>
      <c r="L456" s="15">
        <v>68.72</v>
      </c>
      <c r="M456" s="15">
        <f t="shared" si="67"/>
        <v>0</v>
      </c>
      <c r="N456" s="15">
        <f t="shared" si="68"/>
        <v>0</v>
      </c>
      <c r="O456" s="15">
        <f t="shared" si="69"/>
        <v>1</v>
      </c>
      <c r="AB456" t="s">
        <v>1077</v>
      </c>
      <c r="AC456" s="1" t="s">
        <v>696</v>
      </c>
      <c r="AD456" t="s">
        <v>76</v>
      </c>
      <c r="AE456" t="s">
        <v>79</v>
      </c>
      <c r="AF456">
        <v>24</v>
      </c>
      <c r="AG456">
        <v>109.08</v>
      </c>
      <c r="AH456">
        <v>73.7</v>
      </c>
      <c r="AI456">
        <f t="shared" si="70"/>
        <v>1.4800542740841247</v>
      </c>
      <c r="AJ456">
        <v>23.5</v>
      </c>
      <c r="AK456">
        <v>71.599999999999994</v>
      </c>
      <c r="AL456">
        <v>72.459999999999994</v>
      </c>
      <c r="AM456" s="4">
        <f t="shared" si="71"/>
        <v>0</v>
      </c>
      <c r="AN456" s="4">
        <f t="shared" si="72"/>
        <v>1</v>
      </c>
      <c r="AO456" s="4">
        <f t="shared" si="73"/>
        <v>0</v>
      </c>
    </row>
    <row r="457" spans="2:41" x14ac:dyDescent="0.25">
      <c r="B457" t="s">
        <v>1080</v>
      </c>
      <c r="C457" s="1" t="s">
        <v>696</v>
      </c>
      <c r="D457" t="s">
        <v>76</v>
      </c>
      <c r="E457" t="s">
        <v>81</v>
      </c>
      <c r="F457">
        <v>23.5</v>
      </c>
      <c r="G457">
        <v>80.599999999999994</v>
      </c>
      <c r="H457">
        <v>72.459999999999994</v>
      </c>
      <c r="I457">
        <f t="shared" si="66"/>
        <v>1.1123378415677616</v>
      </c>
      <c r="J457">
        <v>23</v>
      </c>
      <c r="K457">
        <v>70.87</v>
      </c>
      <c r="L457">
        <v>71.22</v>
      </c>
      <c r="M457" s="4">
        <f t="shared" si="67"/>
        <v>0</v>
      </c>
      <c r="N457" s="4">
        <f t="shared" si="68"/>
        <v>1</v>
      </c>
      <c r="O457" s="4">
        <f t="shared" si="69"/>
        <v>0</v>
      </c>
      <c r="AB457" t="s">
        <v>1080</v>
      </c>
      <c r="AC457" s="1" t="s">
        <v>696</v>
      </c>
      <c r="AD457" t="s">
        <v>76</v>
      </c>
      <c r="AE457" t="s">
        <v>79</v>
      </c>
      <c r="AF457">
        <v>24</v>
      </c>
      <c r="AG457">
        <v>123.75</v>
      </c>
      <c r="AH457">
        <v>73.7</v>
      </c>
      <c r="AI457">
        <f t="shared" si="70"/>
        <v>1.6791044776119401</v>
      </c>
      <c r="AJ457">
        <v>23</v>
      </c>
      <c r="AK457">
        <v>48.97</v>
      </c>
      <c r="AL457">
        <v>71.22</v>
      </c>
      <c r="AM457" s="4">
        <f t="shared" si="71"/>
        <v>1</v>
      </c>
      <c r="AN457" s="4">
        <f t="shared" si="72"/>
        <v>0</v>
      </c>
      <c r="AO457" s="4">
        <f t="shared" si="73"/>
        <v>0</v>
      </c>
    </row>
    <row r="458" spans="2:41" x14ac:dyDescent="0.25">
      <c r="B458" t="s">
        <v>1088</v>
      </c>
      <c r="C458" s="1" t="s">
        <v>696</v>
      </c>
      <c r="D458" t="s">
        <v>76</v>
      </c>
      <c r="E458" s="15" t="s">
        <v>81</v>
      </c>
      <c r="F458" s="15">
        <v>30.5</v>
      </c>
      <c r="G458" s="15">
        <v>72.28</v>
      </c>
      <c r="H458" s="15">
        <v>89.6</v>
      </c>
      <c r="I458" s="15">
        <f t="shared" si="66"/>
        <v>0.80669642857142865</v>
      </c>
      <c r="J458" s="15">
        <v>30</v>
      </c>
      <c r="K458" s="15">
        <v>47.83</v>
      </c>
      <c r="L458" s="15">
        <v>88.39</v>
      </c>
      <c r="M458" s="15">
        <f t="shared" si="67"/>
        <v>0</v>
      </c>
      <c r="N458" s="15">
        <f t="shared" si="68"/>
        <v>0</v>
      </c>
      <c r="O458" s="15">
        <f t="shared" si="69"/>
        <v>1</v>
      </c>
      <c r="AB458" t="s">
        <v>1088</v>
      </c>
      <c r="AC458" s="1" t="s">
        <v>696</v>
      </c>
      <c r="AD458" t="s">
        <v>76</v>
      </c>
      <c r="AE458" t="s">
        <v>79</v>
      </c>
      <c r="AF458">
        <v>24</v>
      </c>
      <c r="AG458">
        <v>84.55</v>
      </c>
      <c r="AH458">
        <v>73.7</v>
      </c>
      <c r="AI458">
        <f t="shared" si="70"/>
        <v>1.1472184531886023</v>
      </c>
      <c r="AJ458">
        <v>23.5</v>
      </c>
      <c r="AK458">
        <v>71.400000000000006</v>
      </c>
      <c r="AL458">
        <v>72.459999999999994</v>
      </c>
      <c r="AM458" s="4">
        <f t="shared" si="71"/>
        <v>0</v>
      </c>
      <c r="AN458" s="4">
        <f t="shared" si="72"/>
        <v>1</v>
      </c>
      <c r="AO458" s="4">
        <f t="shared" si="73"/>
        <v>0</v>
      </c>
    </row>
    <row r="459" spans="2:41" x14ac:dyDescent="0.25">
      <c r="B459" t="s">
        <v>1106</v>
      </c>
      <c r="C459" s="1" t="s">
        <v>696</v>
      </c>
      <c r="D459" t="s">
        <v>76</v>
      </c>
      <c r="E459" t="s">
        <v>81</v>
      </c>
      <c r="F459">
        <v>23.5</v>
      </c>
      <c r="G459">
        <v>86.68</v>
      </c>
      <c r="H459">
        <v>72.459999999999994</v>
      </c>
      <c r="I459">
        <f t="shared" si="66"/>
        <v>1.1962462048026499</v>
      </c>
      <c r="J459">
        <v>23</v>
      </c>
      <c r="K459">
        <v>69.2</v>
      </c>
      <c r="L459">
        <v>71.22</v>
      </c>
      <c r="M459" s="4">
        <f t="shared" si="67"/>
        <v>0</v>
      </c>
      <c r="N459" s="4">
        <f t="shared" si="68"/>
        <v>1</v>
      </c>
      <c r="O459" s="4">
        <f t="shared" si="69"/>
        <v>0</v>
      </c>
      <c r="AB459" t="s">
        <v>1106</v>
      </c>
      <c r="AC459" s="1" t="s">
        <v>696</v>
      </c>
      <c r="AD459" t="s">
        <v>76</v>
      </c>
      <c r="AE459" t="s">
        <v>79</v>
      </c>
      <c r="AF459">
        <v>24</v>
      </c>
      <c r="AG459">
        <v>75.69</v>
      </c>
      <c r="AH459">
        <v>73.7</v>
      </c>
      <c r="AI459">
        <f t="shared" si="70"/>
        <v>1.027001356852103</v>
      </c>
      <c r="AJ459">
        <v>23.5</v>
      </c>
      <c r="AK459">
        <v>55.98</v>
      </c>
      <c r="AL459">
        <v>72.459999999999994</v>
      </c>
      <c r="AM459" s="4">
        <f t="shared" si="71"/>
        <v>0</v>
      </c>
      <c r="AN459" s="4">
        <f t="shared" si="72"/>
        <v>1</v>
      </c>
      <c r="AO459" s="4">
        <f t="shared" si="73"/>
        <v>0</v>
      </c>
    </row>
    <row r="460" spans="2:41" x14ac:dyDescent="0.25">
      <c r="B460" t="s">
        <v>1112</v>
      </c>
      <c r="C460" s="1" t="s">
        <v>696</v>
      </c>
      <c r="D460" t="s">
        <v>76</v>
      </c>
      <c r="E460" t="s">
        <v>81</v>
      </c>
      <c r="F460">
        <v>24</v>
      </c>
      <c r="G460">
        <v>102.08</v>
      </c>
      <c r="H460">
        <v>73.7</v>
      </c>
      <c r="I460">
        <f t="shared" si="66"/>
        <v>1.3850746268656715</v>
      </c>
      <c r="J460">
        <v>22</v>
      </c>
      <c r="K460">
        <v>57.96</v>
      </c>
      <c r="L460">
        <v>68.72</v>
      </c>
      <c r="M460" s="4">
        <f t="shared" si="67"/>
        <v>0</v>
      </c>
      <c r="N460" s="4">
        <f t="shared" si="68"/>
        <v>1</v>
      </c>
      <c r="O460" s="4">
        <f t="shared" si="69"/>
        <v>0</v>
      </c>
      <c r="AB460" t="s">
        <v>1112</v>
      </c>
      <c r="AC460" s="1" t="s">
        <v>696</v>
      </c>
      <c r="AD460" t="s">
        <v>76</v>
      </c>
      <c r="AE460" t="s">
        <v>79</v>
      </c>
      <c r="AF460">
        <v>24.5</v>
      </c>
      <c r="AG460">
        <v>88.48</v>
      </c>
      <c r="AH460">
        <v>74.930000000000007</v>
      </c>
      <c r="AI460">
        <f t="shared" si="70"/>
        <v>1.1808354464166555</v>
      </c>
      <c r="AJ460">
        <v>24</v>
      </c>
      <c r="AK460">
        <v>70.64</v>
      </c>
      <c r="AL460">
        <v>73.7</v>
      </c>
      <c r="AM460" s="4">
        <f t="shared" si="71"/>
        <v>0</v>
      </c>
      <c r="AN460" s="4">
        <f t="shared" si="72"/>
        <v>1</v>
      </c>
      <c r="AO460" s="4">
        <f t="shared" si="73"/>
        <v>0</v>
      </c>
    </row>
    <row r="461" spans="2:41" x14ac:dyDescent="0.25">
      <c r="B461" t="s">
        <v>648</v>
      </c>
      <c r="C461" s="1" t="s">
        <v>696</v>
      </c>
      <c r="D461" t="s">
        <v>77</v>
      </c>
      <c r="E461" s="15" t="s">
        <v>80</v>
      </c>
      <c r="F461" s="15">
        <v>23.5</v>
      </c>
      <c r="G461" s="15">
        <v>72.099999999999994</v>
      </c>
      <c r="H461" s="15">
        <v>72.459999999999994</v>
      </c>
      <c r="I461" s="15">
        <f t="shared" si="66"/>
        <v>0.99503174165056585</v>
      </c>
      <c r="J461" s="15">
        <v>23</v>
      </c>
      <c r="K461" s="15">
        <v>56.74</v>
      </c>
      <c r="L461" s="15">
        <v>71.22</v>
      </c>
      <c r="M461" s="15">
        <f t="shared" si="67"/>
        <v>0</v>
      </c>
      <c r="N461" s="15">
        <f t="shared" si="68"/>
        <v>0</v>
      </c>
      <c r="O461" s="15">
        <f t="shared" si="69"/>
        <v>1</v>
      </c>
      <c r="AB461" t="s">
        <v>648</v>
      </c>
      <c r="AC461" s="1" t="s">
        <v>696</v>
      </c>
      <c r="AD461" t="s">
        <v>77</v>
      </c>
      <c r="AE461" t="s">
        <v>78</v>
      </c>
      <c r="AF461">
        <v>24</v>
      </c>
      <c r="AG461">
        <v>137.38999999999999</v>
      </c>
      <c r="AH461">
        <v>73.7</v>
      </c>
      <c r="AI461">
        <f t="shared" si="70"/>
        <v>1.8641791044776117</v>
      </c>
      <c r="AJ461">
        <v>23</v>
      </c>
      <c r="AK461">
        <v>58.18</v>
      </c>
      <c r="AL461">
        <v>71.22</v>
      </c>
      <c r="AM461" s="4">
        <f t="shared" si="71"/>
        <v>1</v>
      </c>
      <c r="AN461" s="4">
        <f t="shared" si="72"/>
        <v>0</v>
      </c>
      <c r="AO461" s="4">
        <f t="shared" si="73"/>
        <v>0</v>
      </c>
    </row>
    <row r="462" spans="2:41" x14ac:dyDescent="0.25">
      <c r="B462" t="s">
        <v>650</v>
      </c>
      <c r="C462" s="1" t="s">
        <v>696</v>
      </c>
      <c r="D462" t="s">
        <v>77</v>
      </c>
      <c r="E462" s="15" t="s">
        <v>80</v>
      </c>
      <c r="F462" s="15">
        <v>22.5</v>
      </c>
      <c r="G462" s="15">
        <v>68.05</v>
      </c>
      <c r="H462" s="15">
        <v>69.97</v>
      </c>
      <c r="I462" s="15">
        <f t="shared" si="66"/>
        <v>0.97255966842932684</v>
      </c>
      <c r="J462" s="15">
        <v>22</v>
      </c>
      <c r="K462" s="15">
        <v>61.14</v>
      </c>
      <c r="L462" s="15">
        <v>68.72</v>
      </c>
      <c r="M462" s="15">
        <f t="shared" si="67"/>
        <v>0</v>
      </c>
      <c r="N462" s="15">
        <f t="shared" si="68"/>
        <v>0</v>
      </c>
      <c r="O462" s="15">
        <f t="shared" si="69"/>
        <v>1</v>
      </c>
      <c r="AB462" t="s">
        <v>650</v>
      </c>
      <c r="AC462" s="1" t="s">
        <v>696</v>
      </c>
      <c r="AD462" t="s">
        <v>77</v>
      </c>
      <c r="AE462" t="s">
        <v>78</v>
      </c>
      <c r="AF462">
        <v>24</v>
      </c>
      <c r="AG462">
        <v>165.71</v>
      </c>
      <c r="AH462">
        <v>73.7</v>
      </c>
      <c r="AI462">
        <f t="shared" si="70"/>
        <v>2.248439620081411</v>
      </c>
      <c r="AJ462">
        <v>22.5</v>
      </c>
      <c r="AK462">
        <v>42.07</v>
      </c>
      <c r="AL462">
        <v>69.97</v>
      </c>
      <c r="AM462" s="4">
        <f t="shared" si="71"/>
        <v>1</v>
      </c>
      <c r="AN462" s="4">
        <f t="shared" si="72"/>
        <v>0</v>
      </c>
      <c r="AO462" s="4">
        <f t="shared" si="73"/>
        <v>0</v>
      </c>
    </row>
    <row r="463" spans="2:41" x14ac:dyDescent="0.25">
      <c r="B463" t="s">
        <v>653</v>
      </c>
      <c r="C463" s="1" t="s">
        <v>696</v>
      </c>
      <c r="D463" t="s">
        <v>77</v>
      </c>
      <c r="E463" t="s">
        <v>80</v>
      </c>
      <c r="F463">
        <v>22</v>
      </c>
      <c r="G463">
        <v>82.67</v>
      </c>
      <c r="H463">
        <v>68.72</v>
      </c>
      <c r="I463">
        <f t="shared" si="66"/>
        <v>1.2029976717112922</v>
      </c>
      <c r="J463">
        <v>21</v>
      </c>
      <c r="K463">
        <v>53.14</v>
      </c>
      <c r="L463">
        <v>66.22</v>
      </c>
      <c r="M463" s="4">
        <f t="shared" si="67"/>
        <v>0</v>
      </c>
      <c r="N463" s="4">
        <f t="shared" si="68"/>
        <v>1</v>
      </c>
      <c r="O463" s="4">
        <f t="shared" si="69"/>
        <v>0</v>
      </c>
      <c r="AB463" t="s">
        <v>653</v>
      </c>
      <c r="AC463" s="1" t="s">
        <v>696</v>
      </c>
      <c r="AD463" t="s">
        <v>77</v>
      </c>
      <c r="AE463" t="s">
        <v>78</v>
      </c>
      <c r="AF463">
        <v>24</v>
      </c>
      <c r="AG463">
        <v>129.19</v>
      </c>
      <c r="AH463">
        <v>73.7</v>
      </c>
      <c r="AI463">
        <f t="shared" si="70"/>
        <v>1.7529172320217095</v>
      </c>
      <c r="AJ463">
        <v>23</v>
      </c>
      <c r="AK463">
        <v>69.06</v>
      </c>
      <c r="AL463">
        <v>71.22</v>
      </c>
      <c r="AM463" s="4">
        <f t="shared" si="71"/>
        <v>1</v>
      </c>
      <c r="AN463" s="4">
        <f t="shared" si="72"/>
        <v>0</v>
      </c>
      <c r="AO463" s="4">
        <f t="shared" si="73"/>
        <v>0</v>
      </c>
    </row>
    <row r="464" spans="2:41" x14ac:dyDescent="0.25">
      <c r="B464" t="s">
        <v>654</v>
      </c>
      <c r="C464" s="1" t="s">
        <v>696</v>
      </c>
      <c r="D464" t="s">
        <v>77</v>
      </c>
      <c r="E464" s="15" t="s">
        <v>80</v>
      </c>
      <c r="F464" s="15">
        <v>22.5</v>
      </c>
      <c r="G464" s="15">
        <v>66.31</v>
      </c>
      <c r="H464" s="15">
        <v>69.97</v>
      </c>
      <c r="I464" s="15">
        <f t="shared" si="66"/>
        <v>0.94769186794340432</v>
      </c>
      <c r="J464" s="15">
        <v>22</v>
      </c>
      <c r="K464" s="15">
        <v>52.55</v>
      </c>
      <c r="L464" s="15">
        <v>68.72</v>
      </c>
      <c r="M464" s="15">
        <f t="shared" si="67"/>
        <v>0</v>
      </c>
      <c r="N464" s="15">
        <f t="shared" si="68"/>
        <v>0</v>
      </c>
      <c r="O464" s="15">
        <f t="shared" si="69"/>
        <v>1</v>
      </c>
      <c r="AB464" t="s">
        <v>654</v>
      </c>
      <c r="AC464" s="1" t="s">
        <v>696</v>
      </c>
      <c r="AD464" t="s">
        <v>77</v>
      </c>
      <c r="AE464" t="s">
        <v>78</v>
      </c>
      <c r="AF464">
        <v>24</v>
      </c>
      <c r="AG464">
        <v>113.07</v>
      </c>
      <c r="AH464">
        <v>73.7</v>
      </c>
      <c r="AI464">
        <f t="shared" si="70"/>
        <v>1.534192672998643</v>
      </c>
      <c r="AJ464">
        <v>27.5</v>
      </c>
      <c r="AK464">
        <v>86.77</v>
      </c>
      <c r="AL464">
        <v>82.3</v>
      </c>
      <c r="AM464" s="4">
        <f t="shared" si="71"/>
        <v>1</v>
      </c>
      <c r="AN464" s="4">
        <f t="shared" si="72"/>
        <v>0</v>
      </c>
      <c r="AO464" s="4">
        <f t="shared" si="73"/>
        <v>0</v>
      </c>
    </row>
    <row r="465" spans="2:41" x14ac:dyDescent="0.25">
      <c r="B465" t="s">
        <v>655</v>
      </c>
      <c r="C465" s="1" t="s">
        <v>696</v>
      </c>
      <c r="D465" t="s">
        <v>77</v>
      </c>
      <c r="E465" s="15" t="s">
        <v>80</v>
      </c>
      <c r="F465" s="15">
        <v>29.5</v>
      </c>
      <c r="G465" s="15">
        <v>84.96</v>
      </c>
      <c r="H465" s="15">
        <v>87.18</v>
      </c>
      <c r="I465" s="15">
        <f t="shared" si="66"/>
        <v>0.97453544390915336</v>
      </c>
      <c r="J465" s="15">
        <v>29</v>
      </c>
      <c r="K465" s="15">
        <v>60.14</v>
      </c>
      <c r="L465" s="15">
        <v>85.96</v>
      </c>
      <c r="M465" s="15">
        <f t="shared" si="67"/>
        <v>0</v>
      </c>
      <c r="N465" s="15">
        <f t="shared" si="68"/>
        <v>0</v>
      </c>
      <c r="O465" s="15">
        <f t="shared" si="69"/>
        <v>1</v>
      </c>
      <c r="AB465" t="s">
        <v>655</v>
      </c>
      <c r="AC465" s="1" t="s">
        <v>696</v>
      </c>
      <c r="AD465" t="s">
        <v>77</v>
      </c>
      <c r="AE465" t="s">
        <v>78</v>
      </c>
      <c r="AF465">
        <v>24</v>
      </c>
      <c r="AG465">
        <v>75.28</v>
      </c>
      <c r="AH465">
        <v>73.7</v>
      </c>
      <c r="AI465">
        <f t="shared" si="70"/>
        <v>1.021438263229308</v>
      </c>
      <c r="AJ465">
        <v>23.5</v>
      </c>
      <c r="AK465">
        <v>69.86</v>
      </c>
      <c r="AL465">
        <v>72.459999999999994</v>
      </c>
      <c r="AM465" s="4">
        <f t="shared" si="71"/>
        <v>0</v>
      </c>
      <c r="AN465" s="4">
        <f t="shared" si="72"/>
        <v>1</v>
      </c>
      <c r="AO465" s="4">
        <f t="shared" si="73"/>
        <v>0</v>
      </c>
    </row>
    <row r="466" spans="2:41" x14ac:dyDescent="0.25">
      <c r="B466" t="s">
        <v>656</v>
      </c>
      <c r="C466" s="1" t="s">
        <v>696</v>
      </c>
      <c r="D466" t="s">
        <v>77</v>
      </c>
      <c r="E466" s="15" t="s">
        <v>80</v>
      </c>
      <c r="F466" s="15">
        <v>20</v>
      </c>
      <c r="G466" s="15">
        <v>56.63</v>
      </c>
      <c r="H466" s="15">
        <v>63.71</v>
      </c>
      <c r="I466" s="15">
        <f t="shared" si="66"/>
        <v>0.88887144875215829</v>
      </c>
      <c r="J466" s="15">
        <v>19.5</v>
      </c>
      <c r="K466" s="15">
        <v>41.94</v>
      </c>
      <c r="L466" s="15">
        <v>62.44</v>
      </c>
      <c r="M466" s="15">
        <f t="shared" si="67"/>
        <v>0</v>
      </c>
      <c r="N466" s="15">
        <f t="shared" si="68"/>
        <v>0</v>
      </c>
      <c r="O466" s="15">
        <f t="shared" si="69"/>
        <v>1</v>
      </c>
      <c r="AB466" t="s">
        <v>656</v>
      </c>
      <c r="AC466" s="1" t="s">
        <v>696</v>
      </c>
      <c r="AD466" t="s">
        <v>77</v>
      </c>
      <c r="AE466" t="s">
        <v>78</v>
      </c>
      <c r="AF466">
        <v>24</v>
      </c>
      <c r="AG466">
        <v>90.82</v>
      </c>
      <c r="AH466">
        <v>73.7</v>
      </c>
      <c r="AI466">
        <f t="shared" si="70"/>
        <v>1.232293080054274</v>
      </c>
      <c r="AJ466">
        <v>16</v>
      </c>
      <c r="AK466">
        <v>57.88</v>
      </c>
      <c r="AL466">
        <v>53.5</v>
      </c>
      <c r="AM466" s="4">
        <f t="shared" si="71"/>
        <v>0</v>
      </c>
      <c r="AN466" s="4">
        <f t="shared" si="72"/>
        <v>1</v>
      </c>
      <c r="AO466" s="4">
        <f t="shared" si="73"/>
        <v>0</v>
      </c>
    </row>
    <row r="467" spans="2:41" x14ac:dyDescent="0.25">
      <c r="B467" t="s">
        <v>657</v>
      </c>
      <c r="C467" s="1" t="s">
        <v>696</v>
      </c>
      <c r="D467" t="s">
        <v>77</v>
      </c>
      <c r="E467" s="15" t="s">
        <v>80</v>
      </c>
      <c r="F467" s="15">
        <v>25.5</v>
      </c>
      <c r="G467" s="15">
        <v>69.290000000000006</v>
      </c>
      <c r="H467" s="15">
        <v>77.400000000000006</v>
      </c>
      <c r="I467" s="15">
        <f t="shared" si="66"/>
        <v>0.89521963824289408</v>
      </c>
      <c r="J467" s="15">
        <v>25</v>
      </c>
      <c r="K467" s="15">
        <v>52.32</v>
      </c>
      <c r="L467" s="15">
        <v>76.17</v>
      </c>
      <c r="M467" s="15">
        <f t="shared" si="67"/>
        <v>0</v>
      </c>
      <c r="N467" s="15">
        <f t="shared" si="68"/>
        <v>0</v>
      </c>
      <c r="O467" s="15">
        <f t="shared" si="69"/>
        <v>1</v>
      </c>
      <c r="AB467" t="s">
        <v>657</v>
      </c>
      <c r="AC467" s="1" t="s">
        <v>696</v>
      </c>
      <c r="AD467" t="s">
        <v>77</v>
      </c>
      <c r="AE467" t="s">
        <v>78</v>
      </c>
      <c r="AF467" s="15">
        <v>23.5</v>
      </c>
      <c r="AG467" s="15">
        <v>60.02</v>
      </c>
      <c r="AH467" s="15">
        <v>72.459999999999994</v>
      </c>
      <c r="AI467" s="15">
        <f t="shared" si="70"/>
        <v>0.82831907259177484</v>
      </c>
      <c r="AJ467" s="15">
        <v>23</v>
      </c>
      <c r="AK467" s="15">
        <v>57.92</v>
      </c>
      <c r="AL467" s="15">
        <v>71.22</v>
      </c>
      <c r="AM467" s="15">
        <f t="shared" si="71"/>
        <v>0</v>
      </c>
      <c r="AN467" s="15">
        <f t="shared" si="72"/>
        <v>0</v>
      </c>
      <c r="AO467" s="15">
        <f t="shared" si="73"/>
        <v>1</v>
      </c>
    </row>
    <row r="468" spans="2:41" x14ac:dyDescent="0.25">
      <c r="B468" t="s">
        <v>658</v>
      </c>
      <c r="C468" s="1" t="s">
        <v>696</v>
      </c>
      <c r="D468" t="s">
        <v>77</v>
      </c>
      <c r="E468" s="15" t="s">
        <v>80</v>
      </c>
      <c r="F468" s="15">
        <v>22.5</v>
      </c>
      <c r="G468" s="15">
        <v>64.400000000000006</v>
      </c>
      <c r="H468" s="15">
        <v>69.97</v>
      </c>
      <c r="I468" s="15">
        <f t="shared" si="66"/>
        <v>0.92039445476632853</v>
      </c>
      <c r="J468" s="15">
        <v>22</v>
      </c>
      <c r="K468" s="15">
        <v>51.39</v>
      </c>
      <c r="L468" s="15">
        <v>68.72</v>
      </c>
      <c r="M468" s="15">
        <f t="shared" si="67"/>
        <v>0</v>
      </c>
      <c r="N468" s="15">
        <f t="shared" si="68"/>
        <v>0</v>
      </c>
      <c r="O468" s="15">
        <f t="shared" si="69"/>
        <v>1</v>
      </c>
      <c r="AB468" t="s">
        <v>658</v>
      </c>
      <c r="AC468" s="1" t="s">
        <v>696</v>
      </c>
      <c r="AD468" t="s">
        <v>77</v>
      </c>
      <c r="AE468" t="s">
        <v>78</v>
      </c>
      <c r="AF468">
        <v>24</v>
      </c>
      <c r="AG468">
        <v>105.32</v>
      </c>
      <c r="AH468">
        <v>73.7</v>
      </c>
      <c r="AI468">
        <f t="shared" si="70"/>
        <v>1.429036635006784</v>
      </c>
      <c r="AJ468">
        <v>23</v>
      </c>
      <c r="AK468">
        <v>52.68</v>
      </c>
      <c r="AL468">
        <v>71.22</v>
      </c>
      <c r="AM468" s="4">
        <f t="shared" si="71"/>
        <v>0</v>
      </c>
      <c r="AN468" s="4">
        <f t="shared" si="72"/>
        <v>1</v>
      </c>
      <c r="AO468" s="4">
        <f t="shared" si="73"/>
        <v>0</v>
      </c>
    </row>
    <row r="469" spans="2:41" x14ac:dyDescent="0.25">
      <c r="B469" t="s">
        <v>1027</v>
      </c>
      <c r="C469" s="1" t="s">
        <v>696</v>
      </c>
      <c r="D469" t="s">
        <v>77</v>
      </c>
      <c r="E469" t="s">
        <v>80</v>
      </c>
      <c r="F469">
        <v>24</v>
      </c>
      <c r="G469">
        <v>77.27</v>
      </c>
      <c r="H469">
        <v>73.7</v>
      </c>
      <c r="I469">
        <f t="shared" si="66"/>
        <v>1.048439620081411</v>
      </c>
      <c r="J469">
        <v>23.5</v>
      </c>
      <c r="K469">
        <v>58.16</v>
      </c>
      <c r="L469">
        <v>72.459999999999994</v>
      </c>
      <c r="M469" s="4">
        <f t="shared" si="67"/>
        <v>0</v>
      </c>
      <c r="N469" s="4">
        <f t="shared" si="68"/>
        <v>1</v>
      </c>
      <c r="O469" s="4">
        <f t="shared" si="69"/>
        <v>0</v>
      </c>
      <c r="AB469" t="s">
        <v>1027</v>
      </c>
      <c r="AC469" s="1" t="s">
        <v>696</v>
      </c>
      <c r="AD469" t="s">
        <v>77</v>
      </c>
      <c r="AE469" t="s">
        <v>78</v>
      </c>
      <c r="AF469">
        <v>24</v>
      </c>
      <c r="AG469">
        <v>123.25</v>
      </c>
      <c r="AH469">
        <v>73.7</v>
      </c>
      <c r="AI469">
        <f t="shared" si="70"/>
        <v>1.6723202170963365</v>
      </c>
      <c r="AJ469">
        <v>23</v>
      </c>
      <c r="AK469">
        <v>52.25</v>
      </c>
      <c r="AL469">
        <v>71.22</v>
      </c>
      <c r="AM469" s="4">
        <f t="shared" si="71"/>
        <v>1</v>
      </c>
      <c r="AN469" s="4">
        <f t="shared" si="72"/>
        <v>0</v>
      </c>
      <c r="AO469" s="4">
        <f t="shared" si="73"/>
        <v>0</v>
      </c>
    </row>
    <row r="470" spans="2:41" x14ac:dyDescent="0.25">
      <c r="B470" t="s">
        <v>1028</v>
      </c>
      <c r="C470" s="1" t="s">
        <v>696</v>
      </c>
      <c r="D470" t="s">
        <v>77</v>
      </c>
      <c r="E470" s="15" t="s">
        <v>80</v>
      </c>
      <c r="F470" s="15">
        <v>19.5</v>
      </c>
      <c r="G470" s="15">
        <v>58.78</v>
      </c>
      <c r="H470" s="15">
        <v>62.44</v>
      </c>
      <c r="I470" s="15">
        <f t="shared" ref="I470:I500" si="74">G470/H470</f>
        <v>0.94138372837924411</v>
      </c>
      <c r="J470" s="15">
        <v>19</v>
      </c>
      <c r="K470" s="15">
        <v>42.36</v>
      </c>
      <c r="L470" s="15">
        <v>61.18</v>
      </c>
      <c r="M470" s="15">
        <f t="shared" ref="M470:M500" si="75">IF(I470&gt;1.5,1,0)</f>
        <v>0</v>
      </c>
      <c r="N470" s="15">
        <f t="shared" ref="N470:N500" si="76">IF((AND(I470&gt;1,I470&lt;1.5)),1,0)</f>
        <v>0</v>
      </c>
      <c r="O470" s="15">
        <f t="shared" ref="O470:O500" si="77">IF(I470&lt;1,1,0)</f>
        <v>1</v>
      </c>
      <c r="AB470" t="s">
        <v>1028</v>
      </c>
      <c r="AC470" s="1" t="s">
        <v>696</v>
      </c>
      <c r="AD470" t="s">
        <v>77</v>
      </c>
      <c r="AE470" t="s">
        <v>78</v>
      </c>
      <c r="AF470" s="15">
        <v>24</v>
      </c>
      <c r="AG470" s="15">
        <v>69.36</v>
      </c>
      <c r="AH470" s="15">
        <v>73.7</v>
      </c>
      <c r="AI470" s="15">
        <f t="shared" ref="AI470:AI500" si="78">AG470/AH470</f>
        <v>0.94111261872455898</v>
      </c>
      <c r="AJ470" s="15">
        <v>23.5</v>
      </c>
      <c r="AK470" s="15">
        <v>64.510000000000005</v>
      </c>
      <c r="AL470" s="15">
        <v>72.459999999999994</v>
      </c>
      <c r="AM470" s="15">
        <f t="shared" ref="AM470:AM500" si="79">IF(AI470&gt;1.5,1,0)</f>
        <v>0</v>
      </c>
      <c r="AN470" s="15">
        <f t="shared" ref="AN470:AN500" si="80">IF((AND(AI470&gt;1,AI470&lt;1.5)),1,0)</f>
        <v>0</v>
      </c>
      <c r="AO470" s="15">
        <f t="shared" ref="AO470:AO500" si="81">IF(AI470&lt;1,1,0)</f>
        <v>1</v>
      </c>
    </row>
    <row r="471" spans="2:41" x14ac:dyDescent="0.25">
      <c r="B471" t="s">
        <v>1031</v>
      </c>
      <c r="C471" s="1" t="s">
        <v>696</v>
      </c>
      <c r="D471" t="s">
        <v>77</v>
      </c>
      <c r="E471" s="15" t="s">
        <v>80</v>
      </c>
      <c r="F471" s="15">
        <v>27</v>
      </c>
      <c r="G471" s="15">
        <v>69.73</v>
      </c>
      <c r="H471" s="15">
        <v>81.08</v>
      </c>
      <c r="I471" s="15">
        <f t="shared" si="74"/>
        <v>0.860014800197336</v>
      </c>
      <c r="J471" s="15">
        <v>26.5</v>
      </c>
      <c r="K471" s="15">
        <v>41.74</v>
      </c>
      <c r="L471" s="15">
        <v>79.86</v>
      </c>
      <c r="M471" s="15">
        <f t="shared" si="75"/>
        <v>0</v>
      </c>
      <c r="N471" s="15">
        <f t="shared" si="76"/>
        <v>0</v>
      </c>
      <c r="O471" s="15">
        <f t="shared" si="77"/>
        <v>1</v>
      </c>
      <c r="AB471" t="s">
        <v>1031</v>
      </c>
      <c r="AC471" s="1" t="s">
        <v>696</v>
      </c>
      <c r="AD471" t="s">
        <v>77</v>
      </c>
      <c r="AE471" t="s">
        <v>78</v>
      </c>
      <c r="AF471">
        <v>23.5</v>
      </c>
      <c r="AG471">
        <v>95.81</v>
      </c>
      <c r="AH471">
        <v>72.459999999999994</v>
      </c>
      <c r="AI471">
        <f t="shared" si="78"/>
        <v>1.3222467568313554</v>
      </c>
      <c r="AJ471">
        <v>22.5</v>
      </c>
      <c r="AK471">
        <v>52.21</v>
      </c>
      <c r="AL471">
        <v>69.97</v>
      </c>
      <c r="AM471" s="4">
        <f t="shared" si="79"/>
        <v>0</v>
      </c>
      <c r="AN471" s="4">
        <f t="shared" si="80"/>
        <v>1</v>
      </c>
      <c r="AO471" s="4">
        <f t="shared" si="81"/>
        <v>0</v>
      </c>
    </row>
    <row r="472" spans="2:41" x14ac:dyDescent="0.25">
      <c r="B472" t="s">
        <v>1032</v>
      </c>
      <c r="C472" s="1" t="s">
        <v>696</v>
      </c>
      <c r="D472" t="s">
        <v>77</v>
      </c>
      <c r="E472" s="15" t="s">
        <v>80</v>
      </c>
      <c r="F472" s="15">
        <v>16.5</v>
      </c>
      <c r="G472" s="15">
        <v>38.159999999999997</v>
      </c>
      <c r="H472" s="15">
        <v>54.79</v>
      </c>
      <c r="I472" s="15">
        <f t="shared" si="74"/>
        <v>0.69647745939039962</v>
      </c>
      <c r="J472" s="15">
        <v>16</v>
      </c>
      <c r="K472" s="15">
        <v>16.649999999999999</v>
      </c>
      <c r="L472" s="15">
        <v>53.5</v>
      </c>
      <c r="M472" s="15">
        <f t="shared" si="75"/>
        <v>0</v>
      </c>
      <c r="N472" s="15">
        <f t="shared" si="76"/>
        <v>0</v>
      </c>
      <c r="O472" s="15">
        <f t="shared" si="77"/>
        <v>1</v>
      </c>
      <c r="AB472" t="s">
        <v>1032</v>
      </c>
      <c r="AC472" s="1" t="s">
        <v>696</v>
      </c>
      <c r="AD472" t="s">
        <v>77</v>
      </c>
      <c r="AE472" t="s">
        <v>78</v>
      </c>
      <c r="AF472">
        <v>24</v>
      </c>
      <c r="AG472">
        <v>94.62</v>
      </c>
      <c r="AH472">
        <v>73.7</v>
      </c>
      <c r="AI472">
        <f t="shared" si="78"/>
        <v>1.283853459972863</v>
      </c>
      <c r="AJ472">
        <v>23</v>
      </c>
      <c r="AK472">
        <v>65.790000000000006</v>
      </c>
      <c r="AL472">
        <v>71.22</v>
      </c>
      <c r="AM472" s="4">
        <f t="shared" si="79"/>
        <v>0</v>
      </c>
      <c r="AN472" s="4">
        <f t="shared" si="80"/>
        <v>1</v>
      </c>
      <c r="AO472" s="4">
        <f t="shared" si="81"/>
        <v>0</v>
      </c>
    </row>
    <row r="473" spans="2:41" x14ac:dyDescent="0.25">
      <c r="B473" t="s">
        <v>1034</v>
      </c>
      <c r="C473" s="1" t="s">
        <v>696</v>
      </c>
      <c r="D473" t="s">
        <v>77</v>
      </c>
      <c r="E473" s="15" t="s">
        <v>80</v>
      </c>
      <c r="F473" s="15">
        <v>15.5</v>
      </c>
      <c r="G473" s="15">
        <v>42.1</v>
      </c>
      <c r="H473" s="15">
        <v>52.21</v>
      </c>
      <c r="I473" s="15">
        <f t="shared" si="74"/>
        <v>0.80635893506990997</v>
      </c>
      <c r="J473" s="15">
        <v>15</v>
      </c>
      <c r="K473" s="15">
        <v>17.61</v>
      </c>
      <c r="L473" s="15">
        <v>50.91</v>
      </c>
      <c r="M473" s="15">
        <f t="shared" si="75"/>
        <v>0</v>
      </c>
      <c r="N473" s="15">
        <f t="shared" si="76"/>
        <v>0</v>
      </c>
      <c r="O473" s="15">
        <f t="shared" si="77"/>
        <v>1</v>
      </c>
      <c r="AB473" t="s">
        <v>1034</v>
      </c>
      <c r="AC473" s="1" t="s">
        <v>696</v>
      </c>
      <c r="AD473" t="s">
        <v>77</v>
      </c>
      <c r="AE473" t="s">
        <v>78</v>
      </c>
      <c r="AF473">
        <v>24</v>
      </c>
      <c r="AG473">
        <v>112.41</v>
      </c>
      <c r="AH473">
        <v>73.7</v>
      </c>
      <c r="AI473">
        <f t="shared" si="78"/>
        <v>1.525237449118046</v>
      </c>
      <c r="AJ473">
        <v>23</v>
      </c>
      <c r="AK473">
        <v>68.790000000000006</v>
      </c>
      <c r="AL473">
        <v>71.22</v>
      </c>
      <c r="AM473" s="4">
        <f t="shared" si="79"/>
        <v>1</v>
      </c>
      <c r="AN473" s="4">
        <f t="shared" si="80"/>
        <v>0</v>
      </c>
      <c r="AO473" s="4">
        <f t="shared" si="81"/>
        <v>0</v>
      </c>
    </row>
    <row r="474" spans="2:41" x14ac:dyDescent="0.25">
      <c r="B474" t="s">
        <v>1035</v>
      </c>
      <c r="C474" s="1" t="s">
        <v>696</v>
      </c>
      <c r="D474" t="s">
        <v>77</v>
      </c>
      <c r="E474" s="15" t="s">
        <v>80</v>
      </c>
      <c r="F474" s="15">
        <v>34.5</v>
      </c>
      <c r="G474" s="15">
        <v>93.67</v>
      </c>
      <c r="H474" s="15">
        <v>99.24</v>
      </c>
      <c r="I474" s="15">
        <f t="shared" si="74"/>
        <v>0.94387343812978641</v>
      </c>
      <c r="J474" s="15">
        <v>34</v>
      </c>
      <c r="K474" s="15">
        <v>69.489999999999995</v>
      </c>
      <c r="L474" s="15">
        <v>98.04</v>
      </c>
      <c r="M474" s="15">
        <f t="shared" si="75"/>
        <v>0</v>
      </c>
      <c r="N474" s="15">
        <f t="shared" si="76"/>
        <v>0</v>
      </c>
      <c r="O474" s="15">
        <f t="shared" si="77"/>
        <v>1</v>
      </c>
      <c r="AB474" t="s">
        <v>1035</v>
      </c>
      <c r="AC474" s="1" t="s">
        <v>696</v>
      </c>
      <c r="AD474" t="s">
        <v>77</v>
      </c>
      <c r="AE474" t="s">
        <v>78</v>
      </c>
      <c r="AF474">
        <v>24</v>
      </c>
      <c r="AG474">
        <v>103.63</v>
      </c>
      <c r="AH474">
        <v>73.7</v>
      </c>
      <c r="AI474">
        <f t="shared" si="78"/>
        <v>1.4061058344640434</v>
      </c>
      <c r="AJ474">
        <v>18</v>
      </c>
      <c r="AK474">
        <v>59.61</v>
      </c>
      <c r="AL474">
        <v>58.64</v>
      </c>
      <c r="AM474" s="4">
        <f t="shared" si="79"/>
        <v>0</v>
      </c>
      <c r="AN474" s="4">
        <f t="shared" si="80"/>
        <v>1</v>
      </c>
      <c r="AO474" s="4">
        <f t="shared" si="81"/>
        <v>0</v>
      </c>
    </row>
    <row r="475" spans="2:41" x14ac:dyDescent="0.25">
      <c r="B475" t="s">
        <v>1058</v>
      </c>
      <c r="C475" s="1" t="s">
        <v>696</v>
      </c>
      <c r="D475" t="s">
        <v>77</v>
      </c>
      <c r="E475" s="15" t="s">
        <v>80</v>
      </c>
      <c r="F475" s="15">
        <v>32</v>
      </c>
      <c r="G475" s="15">
        <v>76.56</v>
      </c>
      <c r="H475" s="15">
        <v>93.23</v>
      </c>
      <c r="I475" s="15">
        <f t="shared" si="74"/>
        <v>0.82119489434731308</v>
      </c>
      <c r="J475" s="15">
        <v>31.5</v>
      </c>
      <c r="K475" s="15">
        <v>46.11</v>
      </c>
      <c r="L475" s="15">
        <v>92.02</v>
      </c>
      <c r="M475" s="15">
        <f t="shared" si="75"/>
        <v>0</v>
      </c>
      <c r="N475" s="15">
        <f t="shared" si="76"/>
        <v>0</v>
      </c>
      <c r="O475" s="15">
        <f t="shared" si="77"/>
        <v>1</v>
      </c>
      <c r="AB475" t="s">
        <v>1058</v>
      </c>
      <c r="AC475" s="1" t="s">
        <v>696</v>
      </c>
      <c r="AD475" t="s">
        <v>77</v>
      </c>
      <c r="AE475" t="s">
        <v>78</v>
      </c>
      <c r="AF475">
        <v>24</v>
      </c>
      <c r="AG475">
        <v>119.57</v>
      </c>
      <c r="AH475">
        <v>73.7</v>
      </c>
      <c r="AI475">
        <f t="shared" si="78"/>
        <v>1.6223880597014924</v>
      </c>
      <c r="AJ475">
        <v>22</v>
      </c>
      <c r="AK475">
        <v>61.69</v>
      </c>
      <c r="AL475">
        <v>68.72</v>
      </c>
      <c r="AM475" s="4">
        <f t="shared" si="79"/>
        <v>1</v>
      </c>
      <c r="AN475" s="4">
        <f t="shared" si="80"/>
        <v>0</v>
      </c>
      <c r="AO475" s="4">
        <f t="shared" si="81"/>
        <v>0</v>
      </c>
    </row>
    <row r="476" spans="2:41" x14ac:dyDescent="0.25">
      <c r="B476" t="s">
        <v>1060</v>
      </c>
      <c r="C476" s="1" t="s">
        <v>696</v>
      </c>
      <c r="D476" t="s">
        <v>77</v>
      </c>
      <c r="E476" s="15" t="s">
        <v>80</v>
      </c>
      <c r="F476" s="15">
        <v>19</v>
      </c>
      <c r="G476" s="15">
        <v>39.770000000000003</v>
      </c>
      <c r="H476" s="15">
        <v>61.18</v>
      </c>
      <c r="I476" s="15">
        <f t="shared" si="74"/>
        <v>0.65004903563255967</v>
      </c>
      <c r="J476" s="15">
        <v>18.5</v>
      </c>
      <c r="K476" s="15">
        <v>33.03</v>
      </c>
      <c r="L476" s="15">
        <v>59.91</v>
      </c>
      <c r="M476" s="15">
        <f t="shared" si="75"/>
        <v>0</v>
      </c>
      <c r="N476" s="15">
        <f t="shared" si="76"/>
        <v>0</v>
      </c>
      <c r="O476" s="15">
        <f t="shared" si="77"/>
        <v>1</v>
      </c>
      <c r="AB476" t="s">
        <v>1060</v>
      </c>
      <c r="AC476" s="1" t="s">
        <v>696</v>
      </c>
      <c r="AD476" t="s">
        <v>77</v>
      </c>
      <c r="AE476" t="s">
        <v>78</v>
      </c>
      <c r="AF476">
        <v>24</v>
      </c>
      <c r="AG476">
        <v>96.31</v>
      </c>
      <c r="AH476">
        <v>73.7</v>
      </c>
      <c r="AI476">
        <f t="shared" si="78"/>
        <v>1.3067842605156037</v>
      </c>
      <c r="AJ476">
        <v>23.5</v>
      </c>
      <c r="AK476">
        <v>69.150000000000006</v>
      </c>
      <c r="AL476">
        <v>72.459999999999994</v>
      </c>
      <c r="AM476" s="4">
        <f t="shared" si="79"/>
        <v>0</v>
      </c>
      <c r="AN476" s="4">
        <f t="shared" si="80"/>
        <v>1</v>
      </c>
      <c r="AO476" s="4">
        <f t="shared" si="81"/>
        <v>0</v>
      </c>
    </row>
    <row r="477" spans="2:41" x14ac:dyDescent="0.25">
      <c r="B477" t="s">
        <v>1062</v>
      </c>
      <c r="C477" s="1" t="s">
        <v>696</v>
      </c>
      <c r="D477" t="s">
        <v>77</v>
      </c>
      <c r="E477" s="15" t="s">
        <v>80</v>
      </c>
      <c r="F477" s="15">
        <v>26.5</v>
      </c>
      <c r="G477" s="15">
        <v>67.77</v>
      </c>
      <c r="H477" s="15">
        <v>79.86</v>
      </c>
      <c r="I477" s="15">
        <f t="shared" si="74"/>
        <v>0.84861006761833202</v>
      </c>
      <c r="J477" s="15">
        <v>26</v>
      </c>
      <c r="K477" s="15">
        <v>52.54</v>
      </c>
      <c r="L477" s="15">
        <v>78.63</v>
      </c>
      <c r="M477" s="15">
        <f t="shared" si="75"/>
        <v>0</v>
      </c>
      <c r="N477" s="15">
        <f t="shared" si="76"/>
        <v>0</v>
      </c>
      <c r="O477" s="15">
        <f t="shared" si="77"/>
        <v>1</v>
      </c>
      <c r="AB477" t="s">
        <v>1062</v>
      </c>
      <c r="AC477" s="1" t="s">
        <v>696</v>
      </c>
      <c r="AD477" t="s">
        <v>77</v>
      </c>
      <c r="AE477" t="s">
        <v>78</v>
      </c>
      <c r="AF477">
        <v>24</v>
      </c>
      <c r="AG477">
        <v>133.6</v>
      </c>
      <c r="AH477">
        <v>73.7</v>
      </c>
      <c r="AI477">
        <f t="shared" si="78"/>
        <v>1.8127544097693349</v>
      </c>
      <c r="AJ477">
        <v>23</v>
      </c>
      <c r="AK477">
        <v>62.19</v>
      </c>
      <c r="AL477">
        <v>71.22</v>
      </c>
      <c r="AM477" s="4">
        <f t="shared" si="79"/>
        <v>1</v>
      </c>
      <c r="AN477" s="4">
        <f t="shared" si="80"/>
        <v>0</v>
      </c>
      <c r="AO477" s="4">
        <f t="shared" si="81"/>
        <v>0</v>
      </c>
    </row>
    <row r="478" spans="2:41" x14ac:dyDescent="0.25">
      <c r="B478" t="s">
        <v>1064</v>
      </c>
      <c r="C478" s="1" t="s">
        <v>696</v>
      </c>
      <c r="D478" t="s">
        <v>77</v>
      </c>
      <c r="E478" s="15" t="s">
        <v>80</v>
      </c>
      <c r="F478" s="15">
        <v>33.5</v>
      </c>
      <c r="G478" s="15">
        <v>88.89</v>
      </c>
      <c r="H478" s="15">
        <v>96.84</v>
      </c>
      <c r="I478" s="15">
        <f t="shared" si="74"/>
        <v>0.91790582403965304</v>
      </c>
      <c r="J478" s="15">
        <v>33</v>
      </c>
      <c r="K478" s="15">
        <v>64.150000000000006</v>
      </c>
      <c r="L478" s="15">
        <v>95.64</v>
      </c>
      <c r="M478" s="15">
        <f t="shared" si="75"/>
        <v>0</v>
      </c>
      <c r="N478" s="15">
        <f t="shared" si="76"/>
        <v>0</v>
      </c>
      <c r="O478" s="15">
        <f t="shared" si="77"/>
        <v>1</v>
      </c>
      <c r="AB478" t="s">
        <v>1064</v>
      </c>
      <c r="AC478" s="1" t="s">
        <v>696</v>
      </c>
      <c r="AD478" t="s">
        <v>77</v>
      </c>
      <c r="AE478" t="s">
        <v>78</v>
      </c>
      <c r="AF478">
        <v>24</v>
      </c>
      <c r="AG478">
        <v>90.35</v>
      </c>
      <c r="AH478">
        <v>73.7</v>
      </c>
      <c r="AI478">
        <f t="shared" si="78"/>
        <v>1.2259158751696064</v>
      </c>
      <c r="AJ478">
        <v>22.5</v>
      </c>
      <c r="AK478">
        <v>50.22</v>
      </c>
      <c r="AL478">
        <v>69.97</v>
      </c>
      <c r="AM478" s="4">
        <f t="shared" si="79"/>
        <v>0</v>
      </c>
      <c r="AN478" s="4">
        <f t="shared" si="80"/>
        <v>1</v>
      </c>
      <c r="AO478" s="4">
        <f t="shared" si="81"/>
        <v>0</v>
      </c>
    </row>
    <row r="479" spans="2:41" x14ac:dyDescent="0.25">
      <c r="B479" t="s">
        <v>1066</v>
      </c>
      <c r="C479" s="1" t="s">
        <v>696</v>
      </c>
      <c r="D479" t="s">
        <v>77</v>
      </c>
      <c r="E479" s="15" t="s">
        <v>80</v>
      </c>
      <c r="F479" s="15">
        <v>35</v>
      </c>
      <c r="G479" s="15">
        <v>96.82</v>
      </c>
      <c r="H479" s="15">
        <v>100.44</v>
      </c>
      <c r="I479" s="15">
        <f t="shared" si="74"/>
        <v>0.96395858223815212</v>
      </c>
      <c r="J479" s="15">
        <v>34.5</v>
      </c>
      <c r="K479" s="15">
        <v>90.68</v>
      </c>
      <c r="L479" s="15">
        <v>99.24</v>
      </c>
      <c r="M479" s="15">
        <f t="shared" si="75"/>
        <v>0</v>
      </c>
      <c r="N479" s="15">
        <f t="shared" si="76"/>
        <v>0</v>
      </c>
      <c r="O479" s="15">
        <f t="shared" si="77"/>
        <v>1</v>
      </c>
      <c r="AB479" t="s">
        <v>1066</v>
      </c>
      <c r="AC479" s="1" t="s">
        <v>696</v>
      </c>
      <c r="AD479" t="s">
        <v>77</v>
      </c>
      <c r="AE479" t="s">
        <v>78</v>
      </c>
      <c r="AF479">
        <v>22.5</v>
      </c>
      <c r="AG479">
        <v>80.97</v>
      </c>
      <c r="AH479">
        <v>69.97</v>
      </c>
      <c r="AI479">
        <f t="shared" si="78"/>
        <v>1.1572102329569816</v>
      </c>
      <c r="AJ479">
        <v>22</v>
      </c>
      <c r="AK479">
        <v>67.58</v>
      </c>
      <c r="AL479">
        <v>68.72</v>
      </c>
      <c r="AM479" s="4">
        <f t="shared" si="79"/>
        <v>0</v>
      </c>
      <c r="AN479" s="4">
        <f t="shared" si="80"/>
        <v>1</v>
      </c>
      <c r="AO479" s="4">
        <f t="shared" si="81"/>
        <v>0</v>
      </c>
    </row>
    <row r="480" spans="2:41" x14ac:dyDescent="0.25">
      <c r="B480" t="s">
        <v>1073</v>
      </c>
      <c r="C480" s="1" t="s">
        <v>696</v>
      </c>
      <c r="D480" t="s">
        <v>77</v>
      </c>
      <c r="E480" s="15" t="s">
        <v>80</v>
      </c>
      <c r="F480" s="15">
        <v>19.5</v>
      </c>
      <c r="G480" s="15">
        <v>43.11</v>
      </c>
      <c r="H480" s="15">
        <v>62.44</v>
      </c>
      <c r="I480" s="15">
        <f t="shared" si="74"/>
        <v>0.6904228058936579</v>
      </c>
      <c r="J480" s="15">
        <v>19</v>
      </c>
      <c r="K480" s="15">
        <v>25.12</v>
      </c>
      <c r="L480" s="15">
        <v>61.18</v>
      </c>
      <c r="M480" s="15">
        <f t="shared" si="75"/>
        <v>0</v>
      </c>
      <c r="N480" s="15">
        <f t="shared" si="76"/>
        <v>0</v>
      </c>
      <c r="O480" s="15">
        <f t="shared" si="77"/>
        <v>1</v>
      </c>
      <c r="AB480" t="s">
        <v>1073</v>
      </c>
      <c r="AC480" s="1" t="s">
        <v>696</v>
      </c>
      <c r="AD480" t="s">
        <v>77</v>
      </c>
      <c r="AE480" t="s">
        <v>78</v>
      </c>
      <c r="AF480">
        <v>24</v>
      </c>
      <c r="AG480">
        <v>127.41</v>
      </c>
      <c r="AH480">
        <v>73.7</v>
      </c>
      <c r="AI480">
        <f t="shared" si="78"/>
        <v>1.72876526458616</v>
      </c>
      <c r="AJ480">
        <v>35</v>
      </c>
      <c r="AK480">
        <v>102.02</v>
      </c>
      <c r="AL480">
        <v>100.44</v>
      </c>
      <c r="AM480" s="4">
        <f t="shared" si="79"/>
        <v>1</v>
      </c>
      <c r="AN480" s="4">
        <f t="shared" si="80"/>
        <v>0</v>
      </c>
      <c r="AO480" s="4">
        <f t="shared" si="81"/>
        <v>0</v>
      </c>
    </row>
    <row r="481" spans="2:41" x14ac:dyDescent="0.25">
      <c r="B481" t="s">
        <v>680</v>
      </c>
      <c r="C481" s="1" t="s">
        <v>696</v>
      </c>
      <c r="D481" t="s">
        <v>77</v>
      </c>
      <c r="E481" t="s">
        <v>81</v>
      </c>
      <c r="F481">
        <v>23.5</v>
      </c>
      <c r="G481">
        <v>81.58</v>
      </c>
      <c r="H481">
        <v>72.459999999999994</v>
      </c>
      <c r="I481">
        <f t="shared" si="74"/>
        <v>1.1258625448523325</v>
      </c>
      <c r="J481">
        <v>25.5</v>
      </c>
      <c r="K481">
        <v>78.33</v>
      </c>
      <c r="L481">
        <v>77.400000000000006</v>
      </c>
      <c r="M481" s="4">
        <f t="shared" si="75"/>
        <v>0</v>
      </c>
      <c r="N481" s="4">
        <f t="shared" si="76"/>
        <v>1</v>
      </c>
      <c r="O481" s="4">
        <f t="shared" si="77"/>
        <v>0</v>
      </c>
      <c r="AB481" t="s">
        <v>680</v>
      </c>
      <c r="AC481" s="1" t="s">
        <v>696</v>
      </c>
      <c r="AD481" t="s">
        <v>77</v>
      </c>
      <c r="AE481" t="s">
        <v>79</v>
      </c>
      <c r="AF481">
        <v>24</v>
      </c>
      <c r="AG481">
        <v>104.78</v>
      </c>
      <c r="AH481">
        <v>73.7</v>
      </c>
      <c r="AI481">
        <f t="shared" si="78"/>
        <v>1.4217096336499322</v>
      </c>
      <c r="AJ481">
        <v>22.5</v>
      </c>
      <c r="AK481">
        <v>52.85</v>
      </c>
      <c r="AL481">
        <v>69.97</v>
      </c>
      <c r="AM481" s="4">
        <f t="shared" si="79"/>
        <v>0</v>
      </c>
      <c r="AN481" s="4">
        <f t="shared" si="80"/>
        <v>1</v>
      </c>
      <c r="AO481" s="4">
        <f t="shared" si="81"/>
        <v>0</v>
      </c>
    </row>
    <row r="482" spans="2:41" x14ac:dyDescent="0.25">
      <c r="B482" t="s">
        <v>682</v>
      </c>
      <c r="C482" s="1" t="s">
        <v>696</v>
      </c>
      <c r="D482" t="s">
        <v>77</v>
      </c>
      <c r="E482" t="s">
        <v>81</v>
      </c>
      <c r="F482">
        <v>23</v>
      </c>
      <c r="G482">
        <v>77.400000000000006</v>
      </c>
      <c r="H482">
        <v>71.22</v>
      </c>
      <c r="I482">
        <f t="shared" si="74"/>
        <v>1.0867733782645326</v>
      </c>
      <c r="J482">
        <v>22</v>
      </c>
      <c r="K482">
        <v>53.72</v>
      </c>
      <c r="L482">
        <v>68.72</v>
      </c>
      <c r="M482" s="4">
        <f t="shared" si="75"/>
        <v>0</v>
      </c>
      <c r="N482" s="4">
        <f t="shared" si="76"/>
        <v>1</v>
      </c>
      <c r="O482" s="4">
        <f t="shared" si="77"/>
        <v>0</v>
      </c>
      <c r="AB482" t="s">
        <v>682</v>
      </c>
      <c r="AC482" s="1" t="s">
        <v>696</v>
      </c>
      <c r="AD482" t="s">
        <v>77</v>
      </c>
      <c r="AE482" t="s">
        <v>79</v>
      </c>
      <c r="AF482">
        <v>24.5</v>
      </c>
      <c r="AG482">
        <v>85.06</v>
      </c>
      <c r="AH482">
        <v>74.930000000000007</v>
      </c>
      <c r="AI482">
        <f t="shared" si="78"/>
        <v>1.1351928466568797</v>
      </c>
      <c r="AJ482">
        <v>24</v>
      </c>
      <c r="AK482">
        <v>71</v>
      </c>
      <c r="AL482">
        <v>73.7</v>
      </c>
      <c r="AM482" s="4">
        <f t="shared" si="79"/>
        <v>0</v>
      </c>
      <c r="AN482" s="4">
        <f t="shared" si="80"/>
        <v>1</v>
      </c>
      <c r="AO482" s="4">
        <f t="shared" si="81"/>
        <v>0</v>
      </c>
    </row>
    <row r="483" spans="2:41" x14ac:dyDescent="0.25">
      <c r="B483" t="s">
        <v>683</v>
      </c>
      <c r="C483" s="1" t="s">
        <v>696</v>
      </c>
      <c r="D483" t="s">
        <v>77</v>
      </c>
      <c r="E483" t="s">
        <v>81</v>
      </c>
      <c r="F483">
        <v>25</v>
      </c>
      <c r="G483">
        <v>84.83</v>
      </c>
      <c r="H483">
        <v>76.17</v>
      </c>
      <c r="I483">
        <f t="shared" si="74"/>
        <v>1.1136930550085336</v>
      </c>
      <c r="J483">
        <v>24</v>
      </c>
      <c r="K483">
        <v>78.77</v>
      </c>
      <c r="L483">
        <v>73.7</v>
      </c>
      <c r="M483" s="4">
        <f t="shared" si="75"/>
        <v>0</v>
      </c>
      <c r="N483" s="4">
        <f t="shared" si="76"/>
        <v>1</v>
      </c>
      <c r="O483" s="4">
        <f t="shared" si="77"/>
        <v>0</v>
      </c>
      <c r="AB483" t="s">
        <v>683</v>
      </c>
      <c r="AC483" s="1" t="s">
        <v>696</v>
      </c>
      <c r="AD483" t="s">
        <v>77</v>
      </c>
      <c r="AE483" t="s">
        <v>79</v>
      </c>
      <c r="AF483" s="15">
        <v>24.5</v>
      </c>
      <c r="AG483" s="15">
        <v>67.66</v>
      </c>
      <c r="AH483" s="15">
        <v>74.930000000000007</v>
      </c>
      <c r="AI483" s="15">
        <f t="shared" si="78"/>
        <v>0.90297611103696773</v>
      </c>
      <c r="AJ483" s="15">
        <v>24</v>
      </c>
      <c r="AK483" s="15">
        <v>62.23</v>
      </c>
      <c r="AL483" s="15">
        <v>73.7</v>
      </c>
      <c r="AM483" s="15">
        <f t="shared" si="79"/>
        <v>0</v>
      </c>
      <c r="AN483" s="15">
        <f t="shared" si="80"/>
        <v>0</v>
      </c>
      <c r="AO483" s="15">
        <f t="shared" si="81"/>
        <v>1</v>
      </c>
    </row>
    <row r="484" spans="2:41" x14ac:dyDescent="0.25">
      <c r="B484" t="s">
        <v>684</v>
      </c>
      <c r="C484" s="1" t="s">
        <v>696</v>
      </c>
      <c r="D484" t="s">
        <v>77</v>
      </c>
      <c r="E484" s="15" t="s">
        <v>81</v>
      </c>
      <c r="F484" s="15">
        <v>34.5</v>
      </c>
      <c r="G484" s="15">
        <v>91.28</v>
      </c>
      <c r="H484" s="15">
        <v>99.24</v>
      </c>
      <c r="I484" s="15">
        <f t="shared" si="74"/>
        <v>0.9197904070939138</v>
      </c>
      <c r="J484" s="15">
        <v>34</v>
      </c>
      <c r="K484" s="15">
        <v>77.42</v>
      </c>
      <c r="L484" s="15">
        <v>98.04</v>
      </c>
      <c r="M484" s="15">
        <f t="shared" si="75"/>
        <v>0</v>
      </c>
      <c r="N484" s="15">
        <f t="shared" si="76"/>
        <v>0</v>
      </c>
      <c r="O484" s="15">
        <f t="shared" si="77"/>
        <v>1</v>
      </c>
      <c r="AB484" t="s">
        <v>684</v>
      </c>
      <c r="AC484" s="1" t="s">
        <v>696</v>
      </c>
      <c r="AD484" t="s">
        <v>77</v>
      </c>
      <c r="AE484" t="s">
        <v>79</v>
      </c>
      <c r="AF484">
        <v>24</v>
      </c>
      <c r="AG484">
        <v>121.47</v>
      </c>
      <c r="AH484">
        <v>73.7</v>
      </c>
      <c r="AI484">
        <f t="shared" si="78"/>
        <v>1.6481682496607868</v>
      </c>
      <c r="AJ484">
        <v>23</v>
      </c>
      <c r="AK484">
        <v>68.48</v>
      </c>
      <c r="AL484">
        <v>71.22</v>
      </c>
      <c r="AM484" s="4">
        <f t="shared" si="79"/>
        <v>1</v>
      </c>
      <c r="AN484" s="4">
        <f t="shared" si="80"/>
        <v>0</v>
      </c>
      <c r="AO484" s="4">
        <f t="shared" si="81"/>
        <v>0</v>
      </c>
    </row>
    <row r="485" spans="2:41" x14ac:dyDescent="0.25">
      <c r="B485" t="s">
        <v>685</v>
      </c>
      <c r="C485" s="1" t="s">
        <v>696</v>
      </c>
      <c r="D485" t="s">
        <v>77</v>
      </c>
      <c r="E485" t="s">
        <v>81</v>
      </c>
      <c r="F485">
        <v>24</v>
      </c>
      <c r="G485">
        <v>76.239999999999995</v>
      </c>
      <c r="H485">
        <v>73.7</v>
      </c>
      <c r="I485">
        <f t="shared" si="74"/>
        <v>1.0344640434192671</v>
      </c>
      <c r="J485">
        <v>23.5</v>
      </c>
      <c r="K485">
        <v>50.69</v>
      </c>
      <c r="L485">
        <v>72.459999999999994</v>
      </c>
      <c r="M485" s="4">
        <f t="shared" si="75"/>
        <v>0</v>
      </c>
      <c r="N485" s="4">
        <f t="shared" si="76"/>
        <v>1</v>
      </c>
      <c r="O485" s="4">
        <f t="shared" si="77"/>
        <v>0</v>
      </c>
      <c r="AB485" t="s">
        <v>685</v>
      </c>
      <c r="AC485" s="1" t="s">
        <v>696</v>
      </c>
      <c r="AD485" t="s">
        <v>77</v>
      </c>
      <c r="AE485" t="s">
        <v>79</v>
      </c>
      <c r="AF485">
        <v>24.5</v>
      </c>
      <c r="AG485">
        <v>101.75</v>
      </c>
      <c r="AH485">
        <v>74.930000000000007</v>
      </c>
      <c r="AI485">
        <f t="shared" si="78"/>
        <v>1.357934071800347</v>
      </c>
      <c r="AJ485">
        <v>23.5</v>
      </c>
      <c r="AK485">
        <v>70.959999999999994</v>
      </c>
      <c r="AL485">
        <v>72.459999999999994</v>
      </c>
      <c r="AM485" s="4">
        <f t="shared" si="79"/>
        <v>0</v>
      </c>
      <c r="AN485" s="4">
        <f t="shared" si="80"/>
        <v>1</v>
      </c>
      <c r="AO485" s="4">
        <f t="shared" si="81"/>
        <v>0</v>
      </c>
    </row>
    <row r="486" spans="2:41" x14ac:dyDescent="0.25">
      <c r="B486" t="s">
        <v>688</v>
      </c>
      <c r="C486" s="1" t="s">
        <v>696</v>
      </c>
      <c r="D486" t="s">
        <v>77</v>
      </c>
      <c r="E486" t="s">
        <v>81</v>
      </c>
      <c r="F486">
        <v>23.5</v>
      </c>
      <c r="G486">
        <v>98.87</v>
      </c>
      <c r="H486">
        <v>72.459999999999994</v>
      </c>
      <c r="I486">
        <f t="shared" si="74"/>
        <v>1.3644769528015459</v>
      </c>
      <c r="J486">
        <v>22</v>
      </c>
      <c r="K486">
        <v>53.58</v>
      </c>
      <c r="L486">
        <v>68.72</v>
      </c>
      <c r="M486" s="4">
        <f t="shared" si="75"/>
        <v>0</v>
      </c>
      <c r="N486" s="4">
        <f t="shared" si="76"/>
        <v>1</v>
      </c>
      <c r="O486" s="4">
        <f t="shared" si="77"/>
        <v>0</v>
      </c>
      <c r="AB486" t="s">
        <v>688</v>
      </c>
      <c r="AC486" s="1" t="s">
        <v>696</v>
      </c>
      <c r="AD486" t="s">
        <v>77</v>
      </c>
      <c r="AE486" t="s">
        <v>79</v>
      </c>
      <c r="AF486" s="15">
        <v>24.5</v>
      </c>
      <c r="AG486" s="15">
        <v>72.75</v>
      </c>
      <c r="AH486" s="15">
        <v>74.930000000000007</v>
      </c>
      <c r="AI486" s="15">
        <f t="shared" si="78"/>
        <v>0.9709061791004937</v>
      </c>
      <c r="AJ486" s="15">
        <v>24</v>
      </c>
      <c r="AK486" s="15">
        <v>61.37</v>
      </c>
      <c r="AL486" s="15">
        <v>73.7</v>
      </c>
      <c r="AM486" s="15">
        <f t="shared" si="79"/>
        <v>0</v>
      </c>
      <c r="AN486" s="15">
        <f t="shared" si="80"/>
        <v>0</v>
      </c>
      <c r="AO486" s="15">
        <f t="shared" si="81"/>
        <v>1</v>
      </c>
    </row>
    <row r="487" spans="2:41" x14ac:dyDescent="0.25">
      <c r="B487" t="s">
        <v>689</v>
      </c>
      <c r="C487" s="1" t="s">
        <v>696</v>
      </c>
      <c r="D487" t="s">
        <v>77</v>
      </c>
      <c r="E487" s="15" t="s">
        <v>81</v>
      </c>
      <c r="F487" s="15">
        <v>23</v>
      </c>
      <c r="G487" s="15">
        <v>65.53</v>
      </c>
      <c r="H487" s="15">
        <v>71.22</v>
      </c>
      <c r="I487" s="15">
        <f t="shared" si="74"/>
        <v>0.92010671159786583</v>
      </c>
      <c r="J487" s="15">
        <v>22.5</v>
      </c>
      <c r="K487" s="15">
        <v>57.27</v>
      </c>
      <c r="L487" s="15">
        <v>69.97</v>
      </c>
      <c r="M487" s="15">
        <f t="shared" si="75"/>
        <v>0</v>
      </c>
      <c r="N487" s="15">
        <f t="shared" si="76"/>
        <v>0</v>
      </c>
      <c r="O487" s="15">
        <f t="shared" si="77"/>
        <v>1</v>
      </c>
      <c r="AB487" t="s">
        <v>689</v>
      </c>
      <c r="AC487" s="1" t="s">
        <v>696</v>
      </c>
      <c r="AD487" t="s">
        <v>77</v>
      </c>
      <c r="AE487" t="s">
        <v>79</v>
      </c>
      <c r="AF487">
        <v>25.5</v>
      </c>
      <c r="AG487">
        <v>78.540000000000006</v>
      </c>
      <c r="AH487">
        <v>77.400000000000006</v>
      </c>
      <c r="AI487">
        <f t="shared" si="78"/>
        <v>1.0147286821705426</v>
      </c>
      <c r="AJ487">
        <v>25</v>
      </c>
      <c r="AK487">
        <v>66.040000000000006</v>
      </c>
      <c r="AL487">
        <v>76.17</v>
      </c>
      <c r="AM487" s="4">
        <f t="shared" si="79"/>
        <v>0</v>
      </c>
      <c r="AN487" s="4">
        <f t="shared" si="80"/>
        <v>1</v>
      </c>
      <c r="AO487" s="4">
        <f t="shared" si="81"/>
        <v>0</v>
      </c>
    </row>
    <row r="488" spans="2:41" x14ac:dyDescent="0.25">
      <c r="B488" t="s">
        <v>691</v>
      </c>
      <c r="C488" s="1" t="s">
        <v>696</v>
      </c>
      <c r="D488" t="s">
        <v>77</v>
      </c>
      <c r="E488" t="s">
        <v>81</v>
      </c>
      <c r="F488">
        <v>24</v>
      </c>
      <c r="G488">
        <v>95.27</v>
      </c>
      <c r="H488">
        <v>73.7</v>
      </c>
      <c r="I488">
        <f t="shared" si="74"/>
        <v>1.2926729986431478</v>
      </c>
      <c r="J488">
        <v>23</v>
      </c>
      <c r="K488">
        <v>67.239999999999995</v>
      </c>
      <c r="L488">
        <v>71.22</v>
      </c>
      <c r="M488" s="4">
        <f t="shared" si="75"/>
        <v>0</v>
      </c>
      <c r="N488" s="4">
        <f t="shared" si="76"/>
        <v>1</v>
      </c>
      <c r="O488" s="4">
        <f t="shared" si="77"/>
        <v>0</v>
      </c>
      <c r="AB488" t="s">
        <v>691</v>
      </c>
      <c r="AC488" s="1" t="s">
        <v>696</v>
      </c>
      <c r="AD488" t="s">
        <v>77</v>
      </c>
      <c r="AE488" t="s">
        <v>79</v>
      </c>
      <c r="AF488">
        <v>25</v>
      </c>
      <c r="AG488">
        <v>77.56</v>
      </c>
      <c r="AH488">
        <v>76.17</v>
      </c>
      <c r="AI488">
        <f t="shared" si="78"/>
        <v>1.01824865432585</v>
      </c>
      <c r="AJ488">
        <v>24.5</v>
      </c>
      <c r="AK488">
        <v>69</v>
      </c>
      <c r="AL488">
        <v>74.930000000000007</v>
      </c>
      <c r="AM488" s="4">
        <f t="shared" si="79"/>
        <v>0</v>
      </c>
      <c r="AN488" s="4">
        <f t="shared" si="80"/>
        <v>1</v>
      </c>
      <c r="AO488" s="4">
        <f t="shared" si="81"/>
        <v>0</v>
      </c>
    </row>
    <row r="489" spans="2:41" x14ac:dyDescent="0.25">
      <c r="B489" t="s">
        <v>693</v>
      </c>
      <c r="C489" s="1" t="s">
        <v>696</v>
      </c>
      <c r="D489" t="s">
        <v>77</v>
      </c>
      <c r="E489" s="15" t="s">
        <v>81</v>
      </c>
      <c r="F489" s="15">
        <v>23.5</v>
      </c>
      <c r="G489" s="15">
        <v>57.27</v>
      </c>
      <c r="H489" s="15">
        <v>72.459999999999994</v>
      </c>
      <c r="I489" s="15">
        <f t="shared" si="74"/>
        <v>0.7903670990891527</v>
      </c>
      <c r="J489" s="15">
        <v>23</v>
      </c>
      <c r="K489" s="15">
        <v>45.07</v>
      </c>
      <c r="L489" s="15">
        <v>71.22</v>
      </c>
      <c r="M489" s="15">
        <f t="shared" si="75"/>
        <v>0</v>
      </c>
      <c r="N489" s="15">
        <f t="shared" si="76"/>
        <v>0</v>
      </c>
      <c r="O489" s="15">
        <f t="shared" si="77"/>
        <v>1</v>
      </c>
      <c r="AB489" t="s">
        <v>693</v>
      </c>
      <c r="AC489" s="1" t="s">
        <v>696</v>
      </c>
      <c r="AD489" t="s">
        <v>77</v>
      </c>
      <c r="AE489" t="s">
        <v>79</v>
      </c>
      <c r="AF489">
        <v>24</v>
      </c>
      <c r="AG489">
        <v>113.4</v>
      </c>
      <c r="AH489">
        <v>73.7</v>
      </c>
      <c r="AI489">
        <f t="shared" si="78"/>
        <v>1.5386702849389418</v>
      </c>
      <c r="AJ489">
        <v>22.5</v>
      </c>
      <c r="AK489">
        <v>73.62</v>
      </c>
      <c r="AL489">
        <v>69.97</v>
      </c>
      <c r="AM489" s="4">
        <f t="shared" si="79"/>
        <v>1</v>
      </c>
      <c r="AN489" s="4">
        <f t="shared" si="80"/>
        <v>0</v>
      </c>
      <c r="AO489" s="4">
        <f t="shared" si="81"/>
        <v>0</v>
      </c>
    </row>
    <row r="490" spans="2:41" x14ac:dyDescent="0.25">
      <c r="B490" t="s">
        <v>694</v>
      </c>
      <c r="C490" s="1" t="s">
        <v>696</v>
      </c>
      <c r="D490" t="s">
        <v>77</v>
      </c>
      <c r="E490" t="s">
        <v>81</v>
      </c>
      <c r="F490">
        <v>23.5</v>
      </c>
      <c r="G490">
        <v>102.21</v>
      </c>
      <c r="H490">
        <v>72.459999999999994</v>
      </c>
      <c r="I490">
        <f t="shared" si="74"/>
        <v>1.4105713497101851</v>
      </c>
      <c r="J490">
        <v>22.5</v>
      </c>
      <c r="K490">
        <v>52.37</v>
      </c>
      <c r="L490">
        <v>69.97</v>
      </c>
      <c r="M490" s="4">
        <f t="shared" si="75"/>
        <v>0</v>
      </c>
      <c r="N490" s="4">
        <f t="shared" si="76"/>
        <v>1</v>
      </c>
      <c r="O490" s="4">
        <f t="shared" si="77"/>
        <v>0</v>
      </c>
      <c r="AB490" t="s">
        <v>694</v>
      </c>
      <c r="AC490" s="1" t="s">
        <v>696</v>
      </c>
      <c r="AD490" t="s">
        <v>77</v>
      </c>
      <c r="AE490" t="s">
        <v>79</v>
      </c>
      <c r="AF490">
        <v>24</v>
      </c>
      <c r="AG490">
        <v>124.42</v>
      </c>
      <c r="AH490">
        <v>73.7</v>
      </c>
      <c r="AI490">
        <f t="shared" si="78"/>
        <v>1.6881953867028494</v>
      </c>
      <c r="AJ490">
        <v>23.5</v>
      </c>
      <c r="AK490">
        <v>67.010000000000005</v>
      </c>
      <c r="AL490">
        <v>72.459999999999994</v>
      </c>
      <c r="AM490" s="4">
        <f t="shared" si="79"/>
        <v>1</v>
      </c>
      <c r="AN490" s="4">
        <f t="shared" si="80"/>
        <v>0</v>
      </c>
      <c r="AO490" s="4">
        <f t="shared" si="81"/>
        <v>0</v>
      </c>
    </row>
    <row r="491" spans="2:41" x14ac:dyDescent="0.25">
      <c r="B491" t="s">
        <v>1091</v>
      </c>
      <c r="C491" s="1" t="s">
        <v>696</v>
      </c>
      <c r="D491" t="s">
        <v>77</v>
      </c>
      <c r="E491" s="15" t="s">
        <v>81</v>
      </c>
      <c r="F491" s="15">
        <v>27.5</v>
      </c>
      <c r="G491" s="15">
        <v>76.709999999999994</v>
      </c>
      <c r="H491" s="15">
        <v>82.3</v>
      </c>
      <c r="I491" s="15">
        <f t="shared" si="74"/>
        <v>0.93207776427703515</v>
      </c>
      <c r="J491" s="15">
        <v>27</v>
      </c>
      <c r="K491" s="15">
        <v>46.29</v>
      </c>
      <c r="L491" s="15">
        <v>81.08</v>
      </c>
      <c r="M491" s="15">
        <f t="shared" si="75"/>
        <v>0</v>
      </c>
      <c r="N491" s="15">
        <f t="shared" si="76"/>
        <v>0</v>
      </c>
      <c r="O491" s="15">
        <f t="shared" si="77"/>
        <v>1</v>
      </c>
      <c r="AB491" t="s">
        <v>1091</v>
      </c>
      <c r="AC491" s="1" t="s">
        <v>696</v>
      </c>
      <c r="AD491" t="s">
        <v>77</v>
      </c>
      <c r="AE491" t="s">
        <v>79</v>
      </c>
      <c r="AF491">
        <v>24</v>
      </c>
      <c r="AG491">
        <v>75.8</v>
      </c>
      <c r="AH491">
        <v>73.7</v>
      </c>
      <c r="AI491">
        <f t="shared" si="78"/>
        <v>1.0284938941655359</v>
      </c>
      <c r="AJ491">
        <v>23.5</v>
      </c>
      <c r="AK491">
        <v>53.13</v>
      </c>
      <c r="AL491">
        <v>72.459999999999994</v>
      </c>
      <c r="AM491" s="4">
        <f t="shared" si="79"/>
        <v>0</v>
      </c>
      <c r="AN491" s="4">
        <f t="shared" si="80"/>
        <v>1</v>
      </c>
      <c r="AO491" s="4">
        <f t="shared" si="81"/>
        <v>0</v>
      </c>
    </row>
    <row r="492" spans="2:41" x14ac:dyDescent="0.25">
      <c r="B492" t="s">
        <v>1092</v>
      </c>
      <c r="C492" s="1" t="s">
        <v>696</v>
      </c>
      <c r="D492" t="s">
        <v>77</v>
      </c>
      <c r="E492" s="15" t="s">
        <v>81</v>
      </c>
      <c r="F492" s="15">
        <v>26</v>
      </c>
      <c r="G492" s="15">
        <v>68.650000000000006</v>
      </c>
      <c r="H492" s="15">
        <v>78.63</v>
      </c>
      <c r="I492" s="15">
        <f t="shared" si="74"/>
        <v>0.87307643393106971</v>
      </c>
      <c r="J492" s="15">
        <v>25.5</v>
      </c>
      <c r="K492" s="15">
        <v>62.08</v>
      </c>
      <c r="L492" s="15">
        <v>77.400000000000006</v>
      </c>
      <c r="M492" s="15">
        <f t="shared" si="75"/>
        <v>0</v>
      </c>
      <c r="N492" s="15">
        <f t="shared" si="76"/>
        <v>0</v>
      </c>
      <c r="O492" s="15">
        <f t="shared" si="77"/>
        <v>1</v>
      </c>
      <c r="AB492" t="s">
        <v>1092</v>
      </c>
      <c r="AC492" s="1" t="s">
        <v>696</v>
      </c>
      <c r="AD492" t="s">
        <v>77</v>
      </c>
      <c r="AE492" t="s">
        <v>79</v>
      </c>
      <c r="AF492" s="15">
        <v>24</v>
      </c>
      <c r="AG492" s="15">
        <v>72.06</v>
      </c>
      <c r="AH492" s="15">
        <v>73.7</v>
      </c>
      <c r="AI492" s="15">
        <f t="shared" si="78"/>
        <v>0.97774762550881955</v>
      </c>
      <c r="AJ492" s="15">
        <v>23.5</v>
      </c>
      <c r="AK492" s="15">
        <v>58.84</v>
      </c>
      <c r="AL492" s="15">
        <v>72.459999999999994</v>
      </c>
      <c r="AM492" s="15">
        <f t="shared" si="79"/>
        <v>0</v>
      </c>
      <c r="AN492" s="15">
        <f t="shared" si="80"/>
        <v>0</v>
      </c>
      <c r="AO492" s="15">
        <f t="shared" si="81"/>
        <v>1</v>
      </c>
    </row>
    <row r="493" spans="2:41" x14ac:dyDescent="0.25">
      <c r="B493" t="s">
        <v>1094</v>
      </c>
      <c r="C493" s="1" t="s">
        <v>696</v>
      </c>
      <c r="D493" t="s">
        <v>77</v>
      </c>
      <c r="E493" s="15" t="s">
        <v>81</v>
      </c>
      <c r="F493" s="15">
        <v>21.5</v>
      </c>
      <c r="G493" s="15">
        <v>59.96</v>
      </c>
      <c r="H493" s="15">
        <v>67.47</v>
      </c>
      <c r="I493" s="15">
        <f t="shared" si="74"/>
        <v>0.88869127019416039</v>
      </c>
      <c r="J493" s="15">
        <v>21</v>
      </c>
      <c r="K493" s="15">
        <v>37.229999999999997</v>
      </c>
      <c r="L493" s="15">
        <v>66.22</v>
      </c>
      <c r="M493" s="15">
        <f t="shared" si="75"/>
        <v>0</v>
      </c>
      <c r="N493" s="15">
        <f t="shared" si="76"/>
        <v>0</v>
      </c>
      <c r="O493" s="15">
        <f t="shared" si="77"/>
        <v>1</v>
      </c>
      <c r="AB493" t="s">
        <v>1094</v>
      </c>
      <c r="AC493" s="1" t="s">
        <v>696</v>
      </c>
      <c r="AD493" t="s">
        <v>77</v>
      </c>
      <c r="AE493" t="s">
        <v>79</v>
      </c>
      <c r="AF493">
        <v>24</v>
      </c>
      <c r="AG493">
        <v>75.61</v>
      </c>
      <c r="AH493">
        <v>73.7</v>
      </c>
      <c r="AI493">
        <f t="shared" si="78"/>
        <v>1.0259158751696065</v>
      </c>
      <c r="AJ493">
        <v>23.5</v>
      </c>
      <c r="AK493">
        <v>66.17</v>
      </c>
      <c r="AL493">
        <v>72.459999999999994</v>
      </c>
      <c r="AM493" s="4">
        <f t="shared" si="79"/>
        <v>0</v>
      </c>
      <c r="AN493" s="4">
        <f t="shared" si="80"/>
        <v>1</v>
      </c>
      <c r="AO493" s="4">
        <f t="shared" si="81"/>
        <v>0</v>
      </c>
    </row>
    <row r="494" spans="2:41" x14ac:dyDescent="0.25">
      <c r="B494" t="s">
        <v>1096</v>
      </c>
      <c r="C494" s="1" t="s">
        <v>696</v>
      </c>
      <c r="D494" t="s">
        <v>77</v>
      </c>
      <c r="E494" s="15" t="s">
        <v>81</v>
      </c>
      <c r="F494" s="15">
        <v>15</v>
      </c>
      <c r="G494" s="15">
        <v>34.799999999999997</v>
      </c>
      <c r="H494" s="15">
        <v>50.91</v>
      </c>
      <c r="I494" s="15">
        <f t="shared" si="74"/>
        <v>0.68355922215674714</v>
      </c>
      <c r="J494" s="15">
        <v>15</v>
      </c>
      <c r="K494" s="15">
        <v>34.799999999999997</v>
      </c>
      <c r="L494" s="15">
        <v>50.91</v>
      </c>
      <c r="M494" s="15">
        <f t="shared" si="75"/>
        <v>0</v>
      </c>
      <c r="N494" s="15">
        <f t="shared" si="76"/>
        <v>0</v>
      </c>
      <c r="O494" s="15">
        <f t="shared" si="77"/>
        <v>1</v>
      </c>
      <c r="AB494" t="s">
        <v>1096</v>
      </c>
      <c r="AC494" s="1" t="s">
        <v>696</v>
      </c>
      <c r="AD494" t="s">
        <v>77</v>
      </c>
      <c r="AE494" t="s">
        <v>79</v>
      </c>
      <c r="AF494">
        <v>24</v>
      </c>
      <c r="AG494">
        <v>78.58</v>
      </c>
      <c r="AH494">
        <v>73.7</v>
      </c>
      <c r="AI494">
        <f t="shared" si="78"/>
        <v>1.066214382632293</v>
      </c>
      <c r="AJ494">
        <v>23.5</v>
      </c>
      <c r="AK494">
        <v>50.5</v>
      </c>
      <c r="AL494">
        <v>72.459999999999994</v>
      </c>
      <c r="AM494" s="4">
        <f t="shared" si="79"/>
        <v>0</v>
      </c>
      <c r="AN494" s="4">
        <f t="shared" si="80"/>
        <v>1</v>
      </c>
      <c r="AO494" s="4">
        <f t="shared" si="81"/>
        <v>0</v>
      </c>
    </row>
    <row r="495" spans="2:41" x14ac:dyDescent="0.25">
      <c r="B495" t="s">
        <v>1098</v>
      </c>
      <c r="C495" s="1" t="s">
        <v>696</v>
      </c>
      <c r="D495" t="s">
        <v>77</v>
      </c>
      <c r="E495" s="15" t="s">
        <v>81</v>
      </c>
      <c r="F495" s="15">
        <v>15.5</v>
      </c>
      <c r="G495" s="15">
        <v>46.96</v>
      </c>
      <c r="H495" s="15">
        <v>52.21</v>
      </c>
      <c r="I495" s="15">
        <f t="shared" si="74"/>
        <v>0.89944455085232711</v>
      </c>
      <c r="J495" s="15">
        <v>15</v>
      </c>
      <c r="K495" s="15">
        <v>30.77</v>
      </c>
      <c r="L495" s="15">
        <v>50.91</v>
      </c>
      <c r="M495" s="15">
        <f t="shared" si="75"/>
        <v>0</v>
      </c>
      <c r="N495" s="15">
        <f t="shared" si="76"/>
        <v>0</v>
      </c>
      <c r="O495" s="15">
        <f t="shared" si="77"/>
        <v>1</v>
      </c>
      <c r="AB495" t="s">
        <v>1098</v>
      </c>
      <c r="AC495" s="1" t="s">
        <v>696</v>
      </c>
      <c r="AD495" t="s">
        <v>77</v>
      </c>
      <c r="AE495" t="s">
        <v>79</v>
      </c>
      <c r="AF495">
        <v>23.5</v>
      </c>
      <c r="AG495">
        <v>75.02</v>
      </c>
      <c r="AH495">
        <v>72.459999999999994</v>
      </c>
      <c r="AI495">
        <f t="shared" si="78"/>
        <v>1.0353298371515318</v>
      </c>
      <c r="AJ495">
        <v>23</v>
      </c>
      <c r="AK495">
        <v>65.17</v>
      </c>
      <c r="AL495">
        <v>71.22</v>
      </c>
      <c r="AM495" s="4">
        <f t="shared" si="79"/>
        <v>0</v>
      </c>
      <c r="AN495" s="4">
        <f t="shared" si="80"/>
        <v>1</v>
      </c>
      <c r="AO495" s="4">
        <f t="shared" si="81"/>
        <v>0</v>
      </c>
    </row>
    <row r="496" spans="2:41" x14ac:dyDescent="0.25">
      <c r="B496" t="s">
        <v>1100</v>
      </c>
      <c r="C496" s="1" t="s">
        <v>696</v>
      </c>
      <c r="D496" t="s">
        <v>77</v>
      </c>
      <c r="E496" s="15" t="s">
        <v>81</v>
      </c>
      <c r="F496" s="15">
        <v>18.5</v>
      </c>
      <c r="G496" s="15">
        <v>56.76</v>
      </c>
      <c r="H496" s="15">
        <v>59.91</v>
      </c>
      <c r="I496" s="15">
        <f t="shared" si="74"/>
        <v>0.94742113169754638</v>
      </c>
      <c r="J496" s="15">
        <v>18</v>
      </c>
      <c r="K496" s="15">
        <v>45.69</v>
      </c>
      <c r="L496" s="15">
        <v>58.64</v>
      </c>
      <c r="M496" s="15">
        <f t="shared" si="75"/>
        <v>0</v>
      </c>
      <c r="N496" s="15">
        <f t="shared" si="76"/>
        <v>0</v>
      </c>
      <c r="O496" s="15">
        <f t="shared" si="77"/>
        <v>1</v>
      </c>
      <c r="AB496" t="s">
        <v>1100</v>
      </c>
      <c r="AC496" s="1" t="s">
        <v>696</v>
      </c>
      <c r="AD496" t="s">
        <v>77</v>
      </c>
      <c r="AE496" t="s">
        <v>79</v>
      </c>
      <c r="AF496">
        <v>24</v>
      </c>
      <c r="AG496">
        <v>97.36</v>
      </c>
      <c r="AH496">
        <v>73.7</v>
      </c>
      <c r="AI496">
        <f t="shared" si="78"/>
        <v>1.3210312075983717</v>
      </c>
      <c r="AJ496">
        <v>23.5</v>
      </c>
      <c r="AK496">
        <v>66.19</v>
      </c>
      <c r="AL496">
        <v>72.459999999999994</v>
      </c>
      <c r="AM496" s="4">
        <f t="shared" si="79"/>
        <v>0</v>
      </c>
      <c r="AN496" s="4">
        <f t="shared" si="80"/>
        <v>1</v>
      </c>
      <c r="AO496" s="4">
        <f t="shared" si="81"/>
        <v>0</v>
      </c>
    </row>
    <row r="497" spans="2:41" x14ac:dyDescent="0.25">
      <c r="B497" t="s">
        <v>1102</v>
      </c>
      <c r="C497" s="1" t="s">
        <v>696</v>
      </c>
      <c r="D497" t="s">
        <v>77</v>
      </c>
      <c r="E497" s="15" t="s">
        <v>81</v>
      </c>
      <c r="F497" s="15">
        <v>16.5</v>
      </c>
      <c r="G497" s="15">
        <v>43.78</v>
      </c>
      <c r="H497" s="15">
        <v>54.79</v>
      </c>
      <c r="I497" s="15">
        <f t="shared" si="74"/>
        <v>0.79905092170104042</v>
      </c>
      <c r="J497" s="15">
        <v>16</v>
      </c>
      <c r="K497" s="15">
        <v>42.35</v>
      </c>
      <c r="L497" s="15">
        <v>53.5</v>
      </c>
      <c r="M497" s="15">
        <f t="shared" si="75"/>
        <v>0</v>
      </c>
      <c r="N497" s="15">
        <f t="shared" si="76"/>
        <v>0</v>
      </c>
      <c r="O497" s="15">
        <f t="shared" si="77"/>
        <v>1</v>
      </c>
      <c r="AB497" t="s">
        <v>1102</v>
      </c>
      <c r="AC497" s="1" t="s">
        <v>696</v>
      </c>
      <c r="AD497" t="s">
        <v>77</v>
      </c>
      <c r="AE497" t="s">
        <v>79</v>
      </c>
      <c r="AF497">
        <v>24</v>
      </c>
      <c r="AG497">
        <v>92.08</v>
      </c>
      <c r="AH497">
        <v>73.7</v>
      </c>
      <c r="AI497">
        <f t="shared" si="78"/>
        <v>1.2493894165535955</v>
      </c>
      <c r="AJ497">
        <v>23</v>
      </c>
      <c r="AK497">
        <v>48.02</v>
      </c>
      <c r="AL497">
        <v>71.22</v>
      </c>
      <c r="AM497" s="4">
        <f t="shared" si="79"/>
        <v>0</v>
      </c>
      <c r="AN497" s="4">
        <f t="shared" si="80"/>
        <v>1</v>
      </c>
      <c r="AO497" s="4">
        <f t="shared" si="81"/>
        <v>0</v>
      </c>
    </row>
    <row r="498" spans="2:41" x14ac:dyDescent="0.25">
      <c r="B498" t="s">
        <v>1104</v>
      </c>
      <c r="C498" s="1" t="s">
        <v>696</v>
      </c>
      <c r="D498" t="s">
        <v>77</v>
      </c>
      <c r="E498" t="s">
        <v>81</v>
      </c>
      <c r="F498">
        <v>24.5</v>
      </c>
      <c r="G498">
        <v>78.86</v>
      </c>
      <c r="H498">
        <v>74.930000000000007</v>
      </c>
      <c r="I498">
        <f t="shared" si="74"/>
        <v>1.0524489523555318</v>
      </c>
      <c r="J498">
        <v>21.5</v>
      </c>
      <c r="K498">
        <v>69.38</v>
      </c>
      <c r="L498">
        <v>67.47</v>
      </c>
      <c r="M498" s="4">
        <f t="shared" si="75"/>
        <v>0</v>
      </c>
      <c r="N498" s="4">
        <f t="shared" si="76"/>
        <v>1</v>
      </c>
      <c r="O498" s="4">
        <f t="shared" si="77"/>
        <v>0</v>
      </c>
      <c r="AB498" t="s">
        <v>1104</v>
      </c>
      <c r="AC498" s="1" t="s">
        <v>696</v>
      </c>
      <c r="AD498" t="s">
        <v>77</v>
      </c>
      <c r="AE498" t="s">
        <v>79</v>
      </c>
      <c r="AF498">
        <v>24</v>
      </c>
      <c r="AG498">
        <v>78.25</v>
      </c>
      <c r="AH498">
        <v>73.7</v>
      </c>
      <c r="AI498">
        <f t="shared" si="78"/>
        <v>1.0617367706919945</v>
      </c>
      <c r="AJ498">
        <v>23</v>
      </c>
      <c r="AK498">
        <v>63.36</v>
      </c>
      <c r="AL498">
        <v>71.22</v>
      </c>
      <c r="AM498" s="4">
        <f t="shared" si="79"/>
        <v>0</v>
      </c>
      <c r="AN498" s="4">
        <f t="shared" si="80"/>
        <v>1</v>
      </c>
      <c r="AO498" s="4">
        <f t="shared" si="81"/>
        <v>0</v>
      </c>
    </row>
    <row r="499" spans="2:41" x14ac:dyDescent="0.25">
      <c r="B499" t="s">
        <v>1123</v>
      </c>
      <c r="C499" s="1" t="s">
        <v>696</v>
      </c>
      <c r="D499" t="s">
        <v>77</v>
      </c>
      <c r="E499" s="15" t="s">
        <v>81</v>
      </c>
      <c r="F499" s="15">
        <v>35</v>
      </c>
      <c r="G499" s="15">
        <v>92.39</v>
      </c>
      <c r="H499" s="15">
        <v>100.44</v>
      </c>
      <c r="I499" s="15">
        <f t="shared" si="74"/>
        <v>0.91985264834727198</v>
      </c>
      <c r="J499" s="15">
        <v>34.5</v>
      </c>
      <c r="K499" s="15">
        <v>77.400000000000006</v>
      </c>
      <c r="L499" s="15">
        <v>99.24</v>
      </c>
      <c r="M499" s="15">
        <f t="shared" si="75"/>
        <v>0</v>
      </c>
      <c r="N499" s="15">
        <f t="shared" si="76"/>
        <v>0</v>
      </c>
      <c r="O499" s="15">
        <f t="shared" si="77"/>
        <v>1</v>
      </c>
      <c r="AB499" t="s">
        <v>1123</v>
      </c>
      <c r="AC499" s="1" t="s">
        <v>696</v>
      </c>
      <c r="AD499" t="s">
        <v>77</v>
      </c>
      <c r="AE499" t="s">
        <v>79</v>
      </c>
      <c r="AF499" s="15">
        <v>25</v>
      </c>
      <c r="AG499" s="15">
        <v>76.099999999999994</v>
      </c>
      <c r="AH499" s="15">
        <v>76.17</v>
      </c>
      <c r="AI499" s="15">
        <f t="shared" si="78"/>
        <v>0.99908100301956138</v>
      </c>
      <c r="AJ499" s="15">
        <v>24.5</v>
      </c>
      <c r="AK499" s="15">
        <v>71.83</v>
      </c>
      <c r="AL499" s="15">
        <v>74.930000000000007</v>
      </c>
      <c r="AM499" s="15">
        <f t="shared" si="79"/>
        <v>0</v>
      </c>
      <c r="AN499" s="15">
        <f t="shared" si="80"/>
        <v>0</v>
      </c>
      <c r="AO499" s="15">
        <f t="shared" si="81"/>
        <v>1</v>
      </c>
    </row>
    <row r="500" spans="2:41" x14ac:dyDescent="0.25">
      <c r="B500" t="s">
        <v>1127</v>
      </c>
      <c r="C500" s="1" t="s">
        <v>696</v>
      </c>
      <c r="D500" t="s">
        <v>77</v>
      </c>
      <c r="E500" s="15" t="s">
        <v>81</v>
      </c>
      <c r="F500" s="15">
        <v>30.5</v>
      </c>
      <c r="G500" s="15">
        <v>79.53</v>
      </c>
      <c r="H500" s="15">
        <v>89.6</v>
      </c>
      <c r="I500" s="15">
        <f t="shared" si="74"/>
        <v>0.88761160714285725</v>
      </c>
      <c r="J500" s="15">
        <v>30</v>
      </c>
      <c r="K500" s="15">
        <v>58.41</v>
      </c>
      <c r="L500" s="15">
        <v>88.39</v>
      </c>
      <c r="M500" s="15">
        <f t="shared" si="75"/>
        <v>0</v>
      </c>
      <c r="N500" s="15">
        <f t="shared" si="76"/>
        <v>0</v>
      </c>
      <c r="O500" s="15">
        <f t="shared" si="77"/>
        <v>1</v>
      </c>
      <c r="AB500" t="s">
        <v>1127</v>
      </c>
      <c r="AC500" s="1" t="s">
        <v>696</v>
      </c>
      <c r="AD500" t="s">
        <v>77</v>
      </c>
      <c r="AE500" t="s">
        <v>79</v>
      </c>
      <c r="AF500" s="15">
        <v>24</v>
      </c>
      <c r="AG500" s="15">
        <v>71.5</v>
      </c>
      <c r="AH500" s="15">
        <v>73.7</v>
      </c>
      <c r="AI500" s="15">
        <f t="shared" si="78"/>
        <v>0.9701492537313432</v>
      </c>
      <c r="AJ500" s="15">
        <v>23.5</v>
      </c>
      <c r="AK500" s="15">
        <v>69.58</v>
      </c>
      <c r="AL500" s="15">
        <v>72.459999999999994</v>
      </c>
      <c r="AM500" s="15">
        <f t="shared" si="79"/>
        <v>0</v>
      </c>
      <c r="AN500" s="15">
        <f t="shared" si="80"/>
        <v>0</v>
      </c>
      <c r="AO500" s="15">
        <f t="shared" si="81"/>
        <v>1</v>
      </c>
    </row>
    <row r="501" spans="2:41" x14ac:dyDescent="0.25">
      <c r="B501" t="s">
        <v>879</v>
      </c>
      <c r="C501" s="1" t="s">
        <v>943</v>
      </c>
      <c r="D501" t="s">
        <v>76</v>
      </c>
      <c r="E501" t="s">
        <v>945</v>
      </c>
      <c r="F501">
        <v>23</v>
      </c>
      <c r="G501">
        <v>154.21</v>
      </c>
      <c r="H501">
        <v>71.22</v>
      </c>
      <c r="I501">
        <f t="shared" ref="I501:I513" si="82">G501/H501</f>
        <v>2.1652625666947487</v>
      </c>
      <c r="J501">
        <v>21.5</v>
      </c>
      <c r="K501">
        <v>55.14</v>
      </c>
      <c r="L501">
        <v>67.47</v>
      </c>
      <c r="M501" s="4">
        <f t="shared" ref="M501:M513" si="83">IF(I501&gt;1.5,1,0)</f>
        <v>1</v>
      </c>
      <c r="N501" s="4">
        <f t="shared" ref="N501:N547" si="84">IF((AND(I501&gt;1,I501&lt;1.5)),1,0)</f>
        <v>0</v>
      </c>
      <c r="O501" s="4">
        <f t="shared" ref="O501:O513" si="85">IF(I501&lt;1,1,0)</f>
        <v>0</v>
      </c>
      <c r="AB501" t="s">
        <v>879</v>
      </c>
      <c r="AC501" s="1" t="s">
        <v>943</v>
      </c>
      <c r="AD501" t="s">
        <v>76</v>
      </c>
      <c r="AE501" t="s">
        <v>944</v>
      </c>
      <c r="AF501">
        <v>24</v>
      </c>
      <c r="AG501">
        <v>193.15</v>
      </c>
      <c r="AH501">
        <v>73.7</v>
      </c>
      <c r="AI501">
        <f t="shared" ref="AI501:AI513" si="86">AG501/AH501</f>
        <v>2.6207598371777476</v>
      </c>
      <c r="AJ501">
        <v>18</v>
      </c>
      <c r="AK501">
        <v>67.569999999999993</v>
      </c>
      <c r="AL501">
        <v>58.64</v>
      </c>
      <c r="AM501" s="4">
        <f t="shared" ref="AM501:AM513" si="87">IF(AI501&gt;1.5,1,0)</f>
        <v>1</v>
      </c>
      <c r="AN501" s="4">
        <f t="shared" ref="AN501:AN513" si="88">IF((AND(AI501&gt;1,AI501&lt;1.5)),1,0)</f>
        <v>0</v>
      </c>
      <c r="AO501" s="4">
        <f t="shared" ref="AO501:AO513" si="89">IF(AI501&lt;1,1,0)</f>
        <v>0</v>
      </c>
    </row>
    <row r="502" spans="2:41" x14ac:dyDescent="0.25">
      <c r="B502" t="s">
        <v>880</v>
      </c>
      <c r="C502" s="1" t="s">
        <v>943</v>
      </c>
      <c r="D502" t="s">
        <v>76</v>
      </c>
      <c r="E502" t="s">
        <v>945</v>
      </c>
      <c r="F502">
        <v>23.5</v>
      </c>
      <c r="G502">
        <v>170.74</v>
      </c>
      <c r="H502">
        <v>72.459999999999994</v>
      </c>
      <c r="I502">
        <f t="shared" si="82"/>
        <v>2.3563345293955287</v>
      </c>
      <c r="J502">
        <v>21.5</v>
      </c>
      <c r="K502">
        <v>36.26</v>
      </c>
      <c r="L502">
        <v>67.47</v>
      </c>
      <c r="M502" s="4">
        <f t="shared" si="83"/>
        <v>1</v>
      </c>
      <c r="N502" s="4">
        <f t="shared" si="84"/>
        <v>0</v>
      </c>
      <c r="O502" s="4">
        <f t="shared" si="85"/>
        <v>0</v>
      </c>
      <c r="AB502" t="s">
        <v>880</v>
      </c>
      <c r="AC502" s="1" t="s">
        <v>943</v>
      </c>
      <c r="AD502" t="s">
        <v>76</v>
      </c>
      <c r="AE502" t="s">
        <v>944</v>
      </c>
      <c r="AF502">
        <v>24</v>
      </c>
      <c r="AG502">
        <v>184.73</v>
      </c>
      <c r="AH502">
        <v>73.7</v>
      </c>
      <c r="AI502">
        <f t="shared" si="86"/>
        <v>2.5065128900949794</v>
      </c>
      <c r="AJ502">
        <v>23</v>
      </c>
      <c r="AK502">
        <v>69.16</v>
      </c>
      <c r="AL502">
        <v>71.22</v>
      </c>
      <c r="AM502" s="4">
        <f t="shared" si="87"/>
        <v>1</v>
      </c>
      <c r="AN502" s="4">
        <f t="shared" si="88"/>
        <v>0</v>
      </c>
      <c r="AO502" s="4">
        <f t="shared" si="89"/>
        <v>0</v>
      </c>
    </row>
    <row r="503" spans="2:41" x14ac:dyDescent="0.25">
      <c r="B503" t="s">
        <v>881</v>
      </c>
      <c r="C503" s="1" t="s">
        <v>943</v>
      </c>
      <c r="D503" t="s">
        <v>76</v>
      </c>
      <c r="E503" s="15" t="s">
        <v>945</v>
      </c>
      <c r="F503" s="15">
        <v>23</v>
      </c>
      <c r="G503" s="15">
        <v>66.41</v>
      </c>
      <c r="H503" s="15">
        <v>71.22</v>
      </c>
      <c r="I503" s="15">
        <f t="shared" si="82"/>
        <v>0.93246279135074417</v>
      </c>
      <c r="J503" s="15">
        <v>22.5</v>
      </c>
      <c r="K503" s="15">
        <v>30.5</v>
      </c>
      <c r="L503" s="15">
        <v>69.97</v>
      </c>
      <c r="M503" s="15">
        <f t="shared" si="83"/>
        <v>0</v>
      </c>
      <c r="N503" s="15">
        <f t="shared" si="84"/>
        <v>0</v>
      </c>
      <c r="O503" s="15">
        <f t="shared" si="85"/>
        <v>1</v>
      </c>
      <c r="AB503" t="s">
        <v>881</v>
      </c>
      <c r="AC503" s="1" t="s">
        <v>943</v>
      </c>
      <c r="AD503" t="s">
        <v>76</v>
      </c>
      <c r="AE503" t="s">
        <v>944</v>
      </c>
      <c r="AF503">
        <v>24</v>
      </c>
      <c r="AG503">
        <v>110.27</v>
      </c>
      <c r="AH503">
        <v>73.7</v>
      </c>
      <c r="AI503">
        <f t="shared" si="86"/>
        <v>1.4962008141112617</v>
      </c>
      <c r="AJ503">
        <v>23</v>
      </c>
      <c r="AK503">
        <v>58.05</v>
      </c>
      <c r="AL503">
        <v>71.22</v>
      </c>
      <c r="AM503" s="4">
        <f t="shared" si="87"/>
        <v>0</v>
      </c>
      <c r="AN503" s="4">
        <f t="shared" si="88"/>
        <v>1</v>
      </c>
      <c r="AO503" s="4">
        <f t="shared" si="89"/>
        <v>0</v>
      </c>
    </row>
    <row r="504" spans="2:41" x14ac:dyDescent="0.25">
      <c r="B504" t="s">
        <v>883</v>
      </c>
      <c r="C504" s="1" t="s">
        <v>943</v>
      </c>
      <c r="D504" t="s">
        <v>76</v>
      </c>
      <c r="E504" t="s">
        <v>945</v>
      </c>
      <c r="F504">
        <v>24</v>
      </c>
      <c r="G504">
        <v>155.68</v>
      </c>
      <c r="H504">
        <v>73.7</v>
      </c>
      <c r="I504">
        <f t="shared" si="82"/>
        <v>2.1123473541383988</v>
      </c>
      <c r="J504">
        <v>22</v>
      </c>
      <c r="K504">
        <v>63.84</v>
      </c>
      <c r="L504">
        <v>68.72</v>
      </c>
      <c r="M504" s="4">
        <f t="shared" si="83"/>
        <v>1</v>
      </c>
      <c r="N504" s="4">
        <f t="shared" si="84"/>
        <v>0</v>
      </c>
      <c r="O504" s="4">
        <f t="shared" si="85"/>
        <v>0</v>
      </c>
      <c r="AB504" t="s">
        <v>883</v>
      </c>
      <c r="AC504" s="1" t="s">
        <v>943</v>
      </c>
      <c r="AD504" t="s">
        <v>76</v>
      </c>
      <c r="AE504" t="s">
        <v>944</v>
      </c>
      <c r="AF504">
        <v>24</v>
      </c>
      <c r="AG504">
        <v>188.66</v>
      </c>
      <c r="AH504">
        <v>73.7</v>
      </c>
      <c r="AI504">
        <f t="shared" si="86"/>
        <v>2.5598371777476254</v>
      </c>
      <c r="AJ504">
        <v>22.5</v>
      </c>
      <c r="AK504">
        <v>64.75</v>
      </c>
      <c r="AL504">
        <v>69.97</v>
      </c>
      <c r="AM504" s="4">
        <f t="shared" si="87"/>
        <v>1</v>
      </c>
      <c r="AN504" s="4">
        <f t="shared" si="88"/>
        <v>0</v>
      </c>
      <c r="AO504" s="4">
        <f t="shared" si="89"/>
        <v>0</v>
      </c>
    </row>
    <row r="505" spans="2:41" x14ac:dyDescent="0.25">
      <c r="B505" t="s">
        <v>884</v>
      </c>
      <c r="C505" s="1" t="s">
        <v>943</v>
      </c>
      <c r="D505" t="s">
        <v>76</v>
      </c>
      <c r="E505" t="s">
        <v>945</v>
      </c>
      <c r="F505">
        <v>22.5</v>
      </c>
      <c r="G505">
        <v>94.18</v>
      </c>
      <c r="H505">
        <v>69.97</v>
      </c>
      <c r="I505">
        <f t="shared" si="82"/>
        <v>1.3460054308989569</v>
      </c>
      <c r="J505">
        <v>22</v>
      </c>
      <c r="K505">
        <v>58.1</v>
      </c>
      <c r="L505">
        <v>68.72</v>
      </c>
      <c r="M505" s="4">
        <f t="shared" si="83"/>
        <v>0</v>
      </c>
      <c r="N505" s="4">
        <f t="shared" si="84"/>
        <v>1</v>
      </c>
      <c r="O505" s="4">
        <f t="shared" si="85"/>
        <v>0</v>
      </c>
      <c r="AB505" t="s">
        <v>884</v>
      </c>
      <c r="AC505" s="1" t="s">
        <v>943</v>
      </c>
      <c r="AD505" t="s">
        <v>76</v>
      </c>
      <c r="AE505" t="s">
        <v>944</v>
      </c>
      <c r="AF505">
        <v>24</v>
      </c>
      <c r="AG505">
        <v>175.85</v>
      </c>
      <c r="AH505">
        <v>73.7</v>
      </c>
      <c r="AI505">
        <f t="shared" si="86"/>
        <v>2.3860244233378558</v>
      </c>
      <c r="AJ505">
        <v>22.5</v>
      </c>
      <c r="AK505">
        <v>63.4</v>
      </c>
      <c r="AL505">
        <v>69.97</v>
      </c>
      <c r="AM505" s="4">
        <f t="shared" si="87"/>
        <v>1</v>
      </c>
      <c r="AN505" s="4">
        <f t="shared" si="88"/>
        <v>0</v>
      </c>
      <c r="AO505" s="4">
        <f t="shared" si="89"/>
        <v>0</v>
      </c>
    </row>
    <row r="506" spans="2:41" x14ac:dyDescent="0.25">
      <c r="B506" t="s">
        <v>886</v>
      </c>
      <c r="C506" s="1" t="s">
        <v>943</v>
      </c>
      <c r="D506" t="s">
        <v>76</v>
      </c>
      <c r="E506" t="s">
        <v>945</v>
      </c>
      <c r="F506">
        <v>23.5</v>
      </c>
      <c r="G506">
        <v>100.26</v>
      </c>
      <c r="H506">
        <v>72.459999999999994</v>
      </c>
      <c r="I506">
        <f t="shared" si="82"/>
        <v>1.3836599503174167</v>
      </c>
      <c r="J506">
        <v>22.5</v>
      </c>
      <c r="K506">
        <v>56.83</v>
      </c>
      <c r="L506">
        <v>69.97</v>
      </c>
      <c r="M506" s="4">
        <f t="shared" si="83"/>
        <v>0</v>
      </c>
      <c r="N506" s="4">
        <f t="shared" si="84"/>
        <v>1</v>
      </c>
      <c r="O506" s="4">
        <f t="shared" si="85"/>
        <v>0</v>
      </c>
      <c r="AB506" t="s">
        <v>886</v>
      </c>
      <c r="AC506" s="1" t="s">
        <v>943</v>
      </c>
      <c r="AD506" t="s">
        <v>76</v>
      </c>
      <c r="AE506" t="s">
        <v>944</v>
      </c>
      <c r="AF506">
        <v>24</v>
      </c>
      <c r="AG506">
        <v>130.52000000000001</v>
      </c>
      <c r="AH506">
        <v>73.7</v>
      </c>
      <c r="AI506">
        <f t="shared" si="86"/>
        <v>1.7709633649932157</v>
      </c>
      <c r="AJ506">
        <v>23</v>
      </c>
      <c r="AK506">
        <v>65.760000000000005</v>
      </c>
      <c r="AL506">
        <v>71.22</v>
      </c>
      <c r="AM506" s="4">
        <f t="shared" si="87"/>
        <v>1</v>
      </c>
      <c r="AN506" s="4">
        <f t="shared" si="88"/>
        <v>0</v>
      </c>
      <c r="AO506" s="4">
        <f t="shared" si="89"/>
        <v>0</v>
      </c>
    </row>
    <row r="507" spans="2:41" x14ac:dyDescent="0.25">
      <c r="B507" t="s">
        <v>888</v>
      </c>
      <c r="C507" s="1" t="s">
        <v>943</v>
      </c>
      <c r="D507" t="s">
        <v>76</v>
      </c>
      <c r="E507" s="15" t="s">
        <v>945</v>
      </c>
      <c r="F507" s="15">
        <v>23.5</v>
      </c>
      <c r="G507" s="15">
        <v>60.1</v>
      </c>
      <c r="H507" s="15">
        <v>72.459999999999994</v>
      </c>
      <c r="I507" s="15">
        <f t="shared" si="82"/>
        <v>0.82942313000276024</v>
      </c>
      <c r="J507" s="15">
        <v>23</v>
      </c>
      <c r="K507" s="15">
        <v>50.8</v>
      </c>
      <c r="L507" s="15">
        <v>71.22</v>
      </c>
      <c r="M507" s="15">
        <f t="shared" si="83"/>
        <v>0</v>
      </c>
      <c r="N507" s="15">
        <f t="shared" si="84"/>
        <v>0</v>
      </c>
      <c r="O507" s="15">
        <f t="shared" si="85"/>
        <v>1</v>
      </c>
      <c r="AB507" t="s">
        <v>888</v>
      </c>
      <c r="AC507" s="1" t="s">
        <v>943</v>
      </c>
      <c r="AD507" t="s">
        <v>76</v>
      </c>
      <c r="AE507" t="s">
        <v>944</v>
      </c>
      <c r="AF507">
        <v>24</v>
      </c>
      <c r="AG507">
        <v>113.26</v>
      </c>
      <c r="AH507">
        <v>73.7</v>
      </c>
      <c r="AI507">
        <f t="shared" si="86"/>
        <v>1.5367706919945725</v>
      </c>
      <c r="AJ507">
        <v>23</v>
      </c>
      <c r="AK507">
        <v>65.41</v>
      </c>
      <c r="AL507">
        <v>71.22</v>
      </c>
      <c r="AM507" s="4">
        <f t="shared" si="87"/>
        <v>1</v>
      </c>
      <c r="AN507" s="4">
        <f t="shared" si="88"/>
        <v>0</v>
      </c>
      <c r="AO507" s="4">
        <f t="shared" si="89"/>
        <v>0</v>
      </c>
    </row>
    <row r="508" spans="2:41" x14ac:dyDescent="0.25">
      <c r="B508" t="s">
        <v>890</v>
      </c>
      <c r="C508" s="1" t="s">
        <v>943</v>
      </c>
      <c r="D508" t="s">
        <v>76</v>
      </c>
      <c r="E508" t="s">
        <v>945</v>
      </c>
      <c r="F508">
        <v>24</v>
      </c>
      <c r="G508">
        <v>166.13</v>
      </c>
      <c r="H508">
        <v>73.7</v>
      </c>
      <c r="I508">
        <f t="shared" si="82"/>
        <v>2.2541383989145181</v>
      </c>
      <c r="J508">
        <v>22</v>
      </c>
      <c r="K508">
        <v>67.459999999999994</v>
      </c>
      <c r="L508">
        <v>68.72</v>
      </c>
      <c r="M508" s="4">
        <f t="shared" si="83"/>
        <v>1</v>
      </c>
      <c r="N508" s="4">
        <f t="shared" si="84"/>
        <v>0</v>
      </c>
      <c r="O508" s="4">
        <f t="shared" si="85"/>
        <v>0</v>
      </c>
      <c r="AB508" t="s">
        <v>890</v>
      </c>
      <c r="AC508" s="1" t="s">
        <v>943</v>
      </c>
      <c r="AD508" t="s">
        <v>76</v>
      </c>
      <c r="AE508" t="s">
        <v>944</v>
      </c>
      <c r="AF508">
        <v>24</v>
      </c>
      <c r="AG508">
        <v>148.96</v>
      </c>
      <c r="AH508">
        <v>73.7</v>
      </c>
      <c r="AI508">
        <f t="shared" si="86"/>
        <v>2.0211668928086839</v>
      </c>
      <c r="AJ508">
        <v>22.5</v>
      </c>
      <c r="AK508">
        <v>58.74</v>
      </c>
      <c r="AL508">
        <v>69.97</v>
      </c>
      <c r="AM508" s="4">
        <f t="shared" si="87"/>
        <v>1</v>
      </c>
      <c r="AN508" s="4">
        <f t="shared" si="88"/>
        <v>0</v>
      </c>
      <c r="AO508" s="4">
        <f t="shared" si="89"/>
        <v>0</v>
      </c>
    </row>
    <row r="509" spans="2:41" x14ac:dyDescent="0.25">
      <c r="B509" t="s">
        <v>891</v>
      </c>
      <c r="C509" s="1" t="s">
        <v>943</v>
      </c>
      <c r="D509" t="s">
        <v>76</v>
      </c>
      <c r="E509" t="s">
        <v>945</v>
      </c>
      <c r="F509">
        <v>24</v>
      </c>
      <c r="G509">
        <v>139.9</v>
      </c>
      <c r="H509">
        <v>73.7</v>
      </c>
      <c r="I509">
        <f t="shared" si="82"/>
        <v>1.8982360922659429</v>
      </c>
      <c r="J509">
        <v>22</v>
      </c>
      <c r="K509">
        <v>51.18</v>
      </c>
      <c r="L509">
        <v>68.72</v>
      </c>
      <c r="M509" s="4">
        <f t="shared" si="83"/>
        <v>1</v>
      </c>
      <c r="N509" s="4">
        <f t="shared" si="84"/>
        <v>0</v>
      </c>
      <c r="O509" s="4">
        <f t="shared" si="85"/>
        <v>0</v>
      </c>
      <c r="AB509" t="s">
        <v>891</v>
      </c>
      <c r="AC509" s="1" t="s">
        <v>943</v>
      </c>
      <c r="AD509" t="s">
        <v>76</v>
      </c>
      <c r="AE509" t="s">
        <v>944</v>
      </c>
      <c r="AF509">
        <v>24</v>
      </c>
      <c r="AG509">
        <v>153.15</v>
      </c>
      <c r="AH509">
        <v>73.7</v>
      </c>
      <c r="AI509">
        <f t="shared" si="86"/>
        <v>2.0780189959294435</v>
      </c>
      <c r="AJ509">
        <v>18</v>
      </c>
      <c r="AK509">
        <v>60.63</v>
      </c>
      <c r="AL509">
        <v>58.64</v>
      </c>
      <c r="AM509" s="4">
        <f t="shared" si="87"/>
        <v>1</v>
      </c>
      <c r="AN509" s="4">
        <f t="shared" si="88"/>
        <v>0</v>
      </c>
      <c r="AO509" s="4">
        <f t="shared" si="89"/>
        <v>0</v>
      </c>
    </row>
    <row r="510" spans="2:41" x14ac:dyDescent="0.25">
      <c r="B510" t="s">
        <v>892</v>
      </c>
      <c r="C510" s="1" t="s">
        <v>943</v>
      </c>
      <c r="D510" t="s">
        <v>76</v>
      </c>
      <c r="E510" t="s">
        <v>945</v>
      </c>
      <c r="F510">
        <v>24</v>
      </c>
      <c r="G510">
        <v>130.76</v>
      </c>
      <c r="H510">
        <v>73.7</v>
      </c>
      <c r="I510">
        <f t="shared" si="82"/>
        <v>1.7742198100407054</v>
      </c>
      <c r="J510">
        <v>22.5</v>
      </c>
      <c r="K510">
        <v>55.07</v>
      </c>
      <c r="L510">
        <v>69.97</v>
      </c>
      <c r="M510" s="4">
        <f t="shared" si="83"/>
        <v>1</v>
      </c>
      <c r="N510" s="4">
        <f t="shared" si="84"/>
        <v>0</v>
      </c>
      <c r="O510" s="4">
        <f t="shared" si="85"/>
        <v>0</v>
      </c>
      <c r="AB510" t="s">
        <v>892</v>
      </c>
      <c r="AC510" s="1" t="s">
        <v>943</v>
      </c>
      <c r="AD510" t="s">
        <v>76</v>
      </c>
      <c r="AE510" t="s">
        <v>944</v>
      </c>
      <c r="AF510">
        <v>24</v>
      </c>
      <c r="AG510">
        <v>148.81</v>
      </c>
      <c r="AH510">
        <v>73.7</v>
      </c>
      <c r="AI510">
        <f t="shared" si="86"/>
        <v>2.0191316146540026</v>
      </c>
      <c r="AJ510">
        <v>22.5</v>
      </c>
      <c r="AK510">
        <v>51.34</v>
      </c>
      <c r="AL510">
        <v>69.97</v>
      </c>
      <c r="AM510" s="4">
        <f t="shared" si="87"/>
        <v>1</v>
      </c>
      <c r="AN510" s="4">
        <f t="shared" si="88"/>
        <v>0</v>
      </c>
      <c r="AO510" s="4">
        <f t="shared" si="89"/>
        <v>0</v>
      </c>
    </row>
    <row r="511" spans="2:41" x14ac:dyDescent="0.25">
      <c r="B511" t="s">
        <v>893</v>
      </c>
      <c r="C511" s="1" t="s">
        <v>943</v>
      </c>
      <c r="D511" t="s">
        <v>76</v>
      </c>
      <c r="E511" t="s">
        <v>945</v>
      </c>
      <c r="F511">
        <v>23.5</v>
      </c>
      <c r="G511">
        <v>111.84</v>
      </c>
      <c r="H511">
        <v>72.459999999999994</v>
      </c>
      <c r="I511">
        <f t="shared" si="82"/>
        <v>1.5434722605575493</v>
      </c>
      <c r="J511">
        <v>22</v>
      </c>
      <c r="K511">
        <v>67.11</v>
      </c>
      <c r="L511">
        <v>68.72</v>
      </c>
      <c r="M511" s="4">
        <f t="shared" si="83"/>
        <v>1</v>
      </c>
      <c r="N511" s="4">
        <f t="shared" si="84"/>
        <v>0</v>
      </c>
      <c r="O511" s="4">
        <f t="shared" si="85"/>
        <v>0</v>
      </c>
      <c r="AB511" t="s">
        <v>893</v>
      </c>
      <c r="AC511" s="1" t="s">
        <v>943</v>
      </c>
      <c r="AD511" t="s">
        <v>76</v>
      </c>
      <c r="AE511" t="s">
        <v>944</v>
      </c>
      <c r="AF511">
        <v>24</v>
      </c>
      <c r="AG511">
        <v>119.59</v>
      </c>
      <c r="AH511">
        <v>73.7</v>
      </c>
      <c r="AI511">
        <f t="shared" si="86"/>
        <v>1.6226594301221167</v>
      </c>
      <c r="AJ511">
        <v>23</v>
      </c>
      <c r="AK511">
        <v>51.66</v>
      </c>
      <c r="AL511">
        <v>71.22</v>
      </c>
      <c r="AM511" s="4">
        <f t="shared" si="87"/>
        <v>1</v>
      </c>
      <c r="AN511" s="4">
        <f t="shared" si="88"/>
        <v>0</v>
      </c>
      <c r="AO511" s="4">
        <f t="shared" si="89"/>
        <v>0</v>
      </c>
    </row>
    <row r="512" spans="2:41" x14ac:dyDescent="0.25">
      <c r="B512" t="s">
        <v>912</v>
      </c>
      <c r="C512" s="1" t="s">
        <v>943</v>
      </c>
      <c r="D512" t="s">
        <v>76</v>
      </c>
      <c r="E512" t="s">
        <v>945</v>
      </c>
      <c r="F512">
        <v>23.5</v>
      </c>
      <c r="G512">
        <v>134.72999999999999</v>
      </c>
      <c r="H512">
        <v>72.459999999999994</v>
      </c>
      <c r="I512">
        <f t="shared" si="82"/>
        <v>1.8593706872757383</v>
      </c>
      <c r="J512">
        <v>22</v>
      </c>
      <c r="K512">
        <v>43.28</v>
      </c>
      <c r="L512">
        <v>68.72</v>
      </c>
      <c r="M512" s="4">
        <f t="shared" si="83"/>
        <v>1</v>
      </c>
      <c r="N512" s="4">
        <f t="shared" si="84"/>
        <v>0</v>
      </c>
      <c r="O512" s="4">
        <f t="shared" si="85"/>
        <v>0</v>
      </c>
      <c r="AB512" t="s">
        <v>912</v>
      </c>
      <c r="AC512" s="1" t="s">
        <v>943</v>
      </c>
      <c r="AD512" t="s">
        <v>76</v>
      </c>
      <c r="AE512" t="s">
        <v>944</v>
      </c>
      <c r="AF512">
        <v>24</v>
      </c>
      <c r="AG512">
        <v>150.99</v>
      </c>
      <c r="AH512">
        <v>73.7</v>
      </c>
      <c r="AI512">
        <f t="shared" si="86"/>
        <v>2.0487109905020353</v>
      </c>
      <c r="AJ512">
        <v>18</v>
      </c>
      <c r="AK512">
        <v>68.84</v>
      </c>
      <c r="AL512">
        <v>58.64</v>
      </c>
      <c r="AM512" s="4">
        <f t="shared" si="87"/>
        <v>1</v>
      </c>
      <c r="AN512" s="4">
        <f t="shared" si="88"/>
        <v>0</v>
      </c>
      <c r="AO512" s="4">
        <f t="shared" si="89"/>
        <v>0</v>
      </c>
    </row>
    <row r="513" spans="2:41" x14ac:dyDescent="0.25">
      <c r="B513" t="s">
        <v>914</v>
      </c>
      <c r="C513" s="1" t="s">
        <v>943</v>
      </c>
      <c r="D513" t="s">
        <v>76</v>
      </c>
      <c r="E513" t="s">
        <v>945</v>
      </c>
      <c r="F513">
        <v>23.5</v>
      </c>
      <c r="G513">
        <v>131.71</v>
      </c>
      <c r="H513">
        <v>72.459999999999994</v>
      </c>
      <c r="I513">
        <f t="shared" si="82"/>
        <v>1.8176925200110408</v>
      </c>
      <c r="J513">
        <v>21.5</v>
      </c>
      <c r="K513">
        <v>53.77</v>
      </c>
      <c r="L513">
        <v>67.47</v>
      </c>
      <c r="M513" s="4">
        <f t="shared" si="83"/>
        <v>1</v>
      </c>
      <c r="N513" s="4">
        <f t="shared" si="84"/>
        <v>0</v>
      </c>
      <c r="O513" s="4">
        <f t="shared" si="85"/>
        <v>0</v>
      </c>
      <c r="AB513" t="s">
        <v>914</v>
      </c>
      <c r="AC513" s="1" t="s">
        <v>943</v>
      </c>
      <c r="AD513" t="s">
        <v>76</v>
      </c>
      <c r="AE513" t="s">
        <v>944</v>
      </c>
      <c r="AF513">
        <v>24</v>
      </c>
      <c r="AG513">
        <v>148.68</v>
      </c>
      <c r="AH513">
        <v>73.7</v>
      </c>
      <c r="AI513">
        <f t="shared" si="86"/>
        <v>2.0173677069199458</v>
      </c>
      <c r="AJ513">
        <v>22</v>
      </c>
      <c r="AK513">
        <v>45.73</v>
      </c>
      <c r="AL513">
        <v>68.72</v>
      </c>
      <c r="AM513" s="4">
        <f t="shared" si="87"/>
        <v>1</v>
      </c>
      <c r="AN513" s="4">
        <f t="shared" si="88"/>
        <v>0</v>
      </c>
      <c r="AO513" s="4">
        <f t="shared" si="89"/>
        <v>0</v>
      </c>
    </row>
    <row r="514" spans="2:41" x14ac:dyDescent="0.25">
      <c r="B514" t="s">
        <v>915</v>
      </c>
      <c r="C514" s="1" t="s">
        <v>943</v>
      </c>
      <c r="D514" t="s">
        <v>76</v>
      </c>
      <c r="E514" t="s">
        <v>945</v>
      </c>
      <c r="F514">
        <v>25.5</v>
      </c>
      <c r="G514">
        <v>87.46</v>
      </c>
      <c r="H514">
        <v>77.400000000000006</v>
      </c>
      <c r="I514">
        <f t="shared" ref="I514:I577" si="90">G514/H514</f>
        <v>1.1299741602067181</v>
      </c>
      <c r="J514">
        <v>25</v>
      </c>
      <c r="K514">
        <v>55.88</v>
      </c>
      <c r="L514">
        <v>76.17</v>
      </c>
      <c r="M514" s="4">
        <f t="shared" ref="M514:M577" si="91">IF(I514&gt;1.5,1,0)</f>
        <v>0</v>
      </c>
      <c r="N514" s="4">
        <f t="shared" si="84"/>
        <v>1</v>
      </c>
      <c r="O514" s="4">
        <f t="shared" ref="O514:O577" si="92">IF(I514&lt;1,1,0)</f>
        <v>0</v>
      </c>
      <c r="AB514" t="s">
        <v>915</v>
      </c>
      <c r="AC514" s="1" t="s">
        <v>943</v>
      </c>
      <c r="AD514" t="s">
        <v>76</v>
      </c>
      <c r="AE514" t="s">
        <v>944</v>
      </c>
      <c r="AF514">
        <v>24</v>
      </c>
      <c r="AG514">
        <v>174.19</v>
      </c>
      <c r="AH514">
        <v>73.7</v>
      </c>
      <c r="AI514">
        <f t="shared" ref="AI514:AI577" si="93">AG514/AH514</f>
        <v>2.3635006784260515</v>
      </c>
      <c r="AJ514">
        <v>22.5</v>
      </c>
      <c r="AK514">
        <v>47.82</v>
      </c>
      <c r="AL514">
        <v>69.97</v>
      </c>
      <c r="AM514" s="4">
        <f t="shared" ref="AM514:AM577" si="94">IF(AI514&gt;1.5,1,0)</f>
        <v>1</v>
      </c>
      <c r="AN514" s="4">
        <f t="shared" ref="AN514:AN577" si="95">IF((AND(AI514&gt;1,AI514&lt;1.5)),1,0)</f>
        <v>0</v>
      </c>
      <c r="AO514" s="4">
        <f t="shared" ref="AO514:AO577" si="96">IF(AI514&lt;1,1,0)</f>
        <v>0</v>
      </c>
    </row>
    <row r="515" spans="2:41" x14ac:dyDescent="0.25">
      <c r="B515" t="s">
        <v>916</v>
      </c>
      <c r="C515" s="1" t="s">
        <v>943</v>
      </c>
      <c r="D515" t="s">
        <v>76</v>
      </c>
      <c r="E515" t="s">
        <v>945</v>
      </c>
      <c r="F515">
        <v>23.5</v>
      </c>
      <c r="G515">
        <v>166.92</v>
      </c>
      <c r="H515">
        <v>72.459999999999994</v>
      </c>
      <c r="I515">
        <f t="shared" si="90"/>
        <v>2.3036157880209771</v>
      </c>
      <c r="J515">
        <v>22</v>
      </c>
      <c r="K515">
        <v>59.84</v>
      </c>
      <c r="L515">
        <v>68.72</v>
      </c>
      <c r="M515" s="4">
        <f t="shared" si="91"/>
        <v>1</v>
      </c>
      <c r="N515" s="4">
        <f t="shared" si="84"/>
        <v>0</v>
      </c>
      <c r="O515" s="4">
        <f t="shared" si="92"/>
        <v>0</v>
      </c>
      <c r="AB515" t="s">
        <v>916</v>
      </c>
      <c r="AC515" s="1" t="s">
        <v>943</v>
      </c>
      <c r="AD515" t="s">
        <v>76</v>
      </c>
      <c r="AE515" t="s">
        <v>944</v>
      </c>
      <c r="AF515">
        <v>24</v>
      </c>
      <c r="AG515">
        <v>196.18</v>
      </c>
      <c r="AH515">
        <v>73.7</v>
      </c>
      <c r="AI515">
        <f t="shared" si="93"/>
        <v>2.6618724559023068</v>
      </c>
      <c r="AJ515">
        <v>22.5</v>
      </c>
      <c r="AK515">
        <v>61.7</v>
      </c>
      <c r="AL515">
        <v>69.97</v>
      </c>
      <c r="AM515" s="4">
        <f t="shared" si="94"/>
        <v>1</v>
      </c>
      <c r="AN515" s="4">
        <f t="shared" si="95"/>
        <v>0</v>
      </c>
      <c r="AO515" s="4">
        <f t="shared" si="96"/>
        <v>0</v>
      </c>
    </row>
    <row r="516" spans="2:41" x14ac:dyDescent="0.25">
      <c r="B516" t="s">
        <v>917</v>
      </c>
      <c r="C516" s="1" t="s">
        <v>943</v>
      </c>
      <c r="D516" t="s">
        <v>76</v>
      </c>
      <c r="E516" t="s">
        <v>945</v>
      </c>
      <c r="F516">
        <v>24</v>
      </c>
      <c r="G516">
        <v>149.86000000000001</v>
      </c>
      <c r="H516">
        <v>73.7</v>
      </c>
      <c r="I516">
        <f t="shared" si="90"/>
        <v>2.0333785617367708</v>
      </c>
      <c r="J516">
        <v>22</v>
      </c>
      <c r="K516">
        <v>59.88</v>
      </c>
      <c r="L516">
        <v>68.72</v>
      </c>
      <c r="M516" s="4">
        <f t="shared" si="91"/>
        <v>1</v>
      </c>
      <c r="N516" s="4">
        <f t="shared" si="84"/>
        <v>0</v>
      </c>
      <c r="O516" s="4">
        <f t="shared" si="92"/>
        <v>0</v>
      </c>
      <c r="AB516" t="s">
        <v>917</v>
      </c>
      <c r="AC516" s="1" t="s">
        <v>943</v>
      </c>
      <c r="AD516" t="s">
        <v>76</v>
      </c>
      <c r="AE516" t="s">
        <v>944</v>
      </c>
      <c r="AF516">
        <v>24</v>
      </c>
      <c r="AG516">
        <v>122.73</v>
      </c>
      <c r="AH516">
        <v>73.7</v>
      </c>
      <c r="AI516">
        <f t="shared" si="93"/>
        <v>1.6652645861601085</v>
      </c>
      <c r="AJ516">
        <v>23</v>
      </c>
      <c r="AK516">
        <v>61.99</v>
      </c>
      <c r="AL516">
        <v>71.22</v>
      </c>
      <c r="AM516" s="4">
        <f t="shared" si="94"/>
        <v>1</v>
      </c>
      <c r="AN516" s="4">
        <f t="shared" si="95"/>
        <v>0</v>
      </c>
      <c r="AO516" s="4">
        <f t="shared" si="96"/>
        <v>0</v>
      </c>
    </row>
    <row r="517" spans="2:41" x14ac:dyDescent="0.25">
      <c r="B517" t="s">
        <v>919</v>
      </c>
      <c r="C517" s="1" t="s">
        <v>943</v>
      </c>
      <c r="D517" t="s">
        <v>76</v>
      </c>
      <c r="E517" t="s">
        <v>945</v>
      </c>
      <c r="F517">
        <v>24</v>
      </c>
      <c r="G517">
        <v>137.55000000000001</v>
      </c>
      <c r="H517">
        <v>73.7</v>
      </c>
      <c r="I517">
        <f t="shared" si="90"/>
        <v>1.8663500678426053</v>
      </c>
      <c r="J517">
        <v>22</v>
      </c>
      <c r="K517">
        <v>45.7</v>
      </c>
      <c r="L517">
        <v>68.72</v>
      </c>
      <c r="M517" s="4">
        <f t="shared" si="91"/>
        <v>1</v>
      </c>
      <c r="N517" s="4">
        <f t="shared" si="84"/>
        <v>0</v>
      </c>
      <c r="O517" s="4">
        <f t="shared" si="92"/>
        <v>0</v>
      </c>
      <c r="AB517" t="s">
        <v>919</v>
      </c>
      <c r="AC517" s="1" t="s">
        <v>943</v>
      </c>
      <c r="AD517" t="s">
        <v>76</v>
      </c>
      <c r="AE517" t="s">
        <v>944</v>
      </c>
      <c r="AF517">
        <v>24</v>
      </c>
      <c r="AG517">
        <v>173.3</v>
      </c>
      <c r="AH517">
        <v>73.7</v>
      </c>
      <c r="AI517">
        <f t="shared" si="93"/>
        <v>2.3514246947082769</v>
      </c>
      <c r="AJ517">
        <v>22.5</v>
      </c>
      <c r="AK517">
        <v>61.91</v>
      </c>
      <c r="AL517">
        <v>69.97</v>
      </c>
      <c r="AM517" s="4">
        <f t="shared" si="94"/>
        <v>1</v>
      </c>
      <c r="AN517" s="4">
        <f t="shared" si="95"/>
        <v>0</v>
      </c>
      <c r="AO517" s="4">
        <f t="shared" si="96"/>
        <v>0</v>
      </c>
    </row>
    <row r="518" spans="2:41" x14ac:dyDescent="0.25">
      <c r="B518" t="s">
        <v>920</v>
      </c>
      <c r="C518" s="1" t="s">
        <v>943</v>
      </c>
      <c r="D518" t="s">
        <v>76</v>
      </c>
      <c r="E518" t="s">
        <v>945</v>
      </c>
      <c r="F518">
        <v>23.5</v>
      </c>
      <c r="G518">
        <v>99.46</v>
      </c>
      <c r="H518">
        <v>72.459999999999994</v>
      </c>
      <c r="I518">
        <f t="shared" si="90"/>
        <v>1.3726193762075629</v>
      </c>
      <c r="J518">
        <v>22.5</v>
      </c>
      <c r="K518">
        <v>54.05</v>
      </c>
      <c r="L518">
        <v>69.97</v>
      </c>
      <c r="M518" s="4">
        <f t="shared" si="91"/>
        <v>0</v>
      </c>
      <c r="N518" s="4">
        <f t="shared" si="84"/>
        <v>1</v>
      </c>
      <c r="O518" s="4">
        <f t="shared" si="92"/>
        <v>0</v>
      </c>
      <c r="AB518" t="s">
        <v>920</v>
      </c>
      <c r="AC518" s="1" t="s">
        <v>943</v>
      </c>
      <c r="AD518" t="s">
        <v>76</v>
      </c>
      <c r="AE518" t="s">
        <v>944</v>
      </c>
      <c r="AF518">
        <v>24</v>
      </c>
      <c r="AG518">
        <v>117.32</v>
      </c>
      <c r="AH518">
        <v>73.7</v>
      </c>
      <c r="AI518">
        <f t="shared" si="93"/>
        <v>1.5918588873812753</v>
      </c>
      <c r="AJ518">
        <v>23</v>
      </c>
      <c r="AK518">
        <v>68.819999999999993</v>
      </c>
      <c r="AL518">
        <v>71.22</v>
      </c>
      <c r="AM518" s="4">
        <f t="shared" si="94"/>
        <v>1</v>
      </c>
      <c r="AN518" s="4">
        <f t="shared" si="95"/>
        <v>0</v>
      </c>
      <c r="AO518" s="4">
        <f t="shared" si="96"/>
        <v>0</v>
      </c>
    </row>
    <row r="519" spans="2:41" x14ac:dyDescent="0.25">
      <c r="B519" t="s">
        <v>922</v>
      </c>
      <c r="C519" s="1" t="s">
        <v>943</v>
      </c>
      <c r="D519" t="s">
        <v>76</v>
      </c>
      <c r="E519" t="s">
        <v>945</v>
      </c>
      <c r="F519">
        <v>23</v>
      </c>
      <c r="G519">
        <v>159.85</v>
      </c>
      <c r="H519">
        <v>71.22</v>
      </c>
      <c r="I519">
        <f t="shared" si="90"/>
        <v>2.2444538051109237</v>
      </c>
      <c r="J519">
        <v>21</v>
      </c>
      <c r="K519">
        <v>55.54</v>
      </c>
      <c r="L519">
        <v>66.22</v>
      </c>
      <c r="M519" s="4">
        <f t="shared" si="91"/>
        <v>1</v>
      </c>
      <c r="N519" s="4">
        <f t="shared" si="84"/>
        <v>0</v>
      </c>
      <c r="O519" s="4">
        <f t="shared" si="92"/>
        <v>0</v>
      </c>
      <c r="AB519" t="s">
        <v>922</v>
      </c>
      <c r="AC519" s="1" t="s">
        <v>943</v>
      </c>
      <c r="AD519" t="s">
        <v>76</v>
      </c>
      <c r="AE519" t="s">
        <v>944</v>
      </c>
      <c r="AF519">
        <v>24</v>
      </c>
      <c r="AG519">
        <v>200.54</v>
      </c>
      <c r="AH519">
        <v>73.7</v>
      </c>
      <c r="AI519">
        <f t="shared" si="93"/>
        <v>2.7210312075983714</v>
      </c>
      <c r="AJ519">
        <v>16</v>
      </c>
      <c r="AK519">
        <v>56.73</v>
      </c>
      <c r="AL519">
        <v>53.5</v>
      </c>
      <c r="AM519" s="4">
        <f t="shared" si="94"/>
        <v>1</v>
      </c>
      <c r="AN519" s="4">
        <f t="shared" si="95"/>
        <v>0</v>
      </c>
      <c r="AO519" s="4">
        <f t="shared" si="96"/>
        <v>0</v>
      </c>
    </row>
    <row r="520" spans="2:41" x14ac:dyDescent="0.25">
      <c r="B520" t="s">
        <v>924</v>
      </c>
      <c r="C520" s="1" t="s">
        <v>943</v>
      </c>
      <c r="D520" t="s">
        <v>76</v>
      </c>
      <c r="E520" t="s">
        <v>945</v>
      </c>
      <c r="F520">
        <v>23.5</v>
      </c>
      <c r="G520">
        <v>82.08</v>
      </c>
      <c r="H520">
        <v>72.459999999999994</v>
      </c>
      <c r="I520">
        <f t="shared" si="90"/>
        <v>1.132762903670991</v>
      </c>
      <c r="J520">
        <v>22</v>
      </c>
      <c r="K520">
        <v>69.22</v>
      </c>
      <c r="L520">
        <v>68.72</v>
      </c>
      <c r="M520" s="4">
        <f t="shared" si="91"/>
        <v>0</v>
      </c>
      <c r="N520" s="4">
        <f t="shared" si="84"/>
        <v>1</v>
      </c>
      <c r="O520" s="4">
        <f t="shared" si="92"/>
        <v>0</v>
      </c>
      <c r="AB520" t="s">
        <v>924</v>
      </c>
      <c r="AC520" s="1" t="s">
        <v>943</v>
      </c>
      <c r="AD520" t="s">
        <v>76</v>
      </c>
      <c r="AE520" t="s">
        <v>944</v>
      </c>
      <c r="AF520">
        <v>24</v>
      </c>
      <c r="AG520">
        <v>84.73</v>
      </c>
      <c r="AH520">
        <v>73.7</v>
      </c>
      <c r="AI520">
        <f t="shared" si="93"/>
        <v>1.1496607869742199</v>
      </c>
      <c r="AJ520">
        <v>23</v>
      </c>
      <c r="AK520">
        <v>52.76</v>
      </c>
      <c r="AL520">
        <v>71.22</v>
      </c>
      <c r="AM520" s="4">
        <f t="shared" si="94"/>
        <v>0</v>
      </c>
      <c r="AN520" s="4">
        <f t="shared" si="95"/>
        <v>1</v>
      </c>
      <c r="AO520" s="4">
        <f t="shared" si="96"/>
        <v>0</v>
      </c>
    </row>
    <row r="521" spans="2:41" x14ac:dyDescent="0.25">
      <c r="B521" t="s">
        <v>925</v>
      </c>
      <c r="C521" s="1" t="s">
        <v>943</v>
      </c>
      <c r="D521" t="s">
        <v>76</v>
      </c>
      <c r="E521" t="s">
        <v>945</v>
      </c>
      <c r="F521">
        <v>24</v>
      </c>
      <c r="G521">
        <v>216.64</v>
      </c>
      <c r="H521">
        <v>73.7</v>
      </c>
      <c r="I521">
        <f t="shared" si="90"/>
        <v>2.9394843962008137</v>
      </c>
      <c r="J521">
        <v>22</v>
      </c>
      <c r="K521">
        <v>43.29</v>
      </c>
      <c r="L521">
        <v>68.72</v>
      </c>
      <c r="M521" s="4">
        <f t="shared" si="91"/>
        <v>1</v>
      </c>
      <c r="N521" s="4">
        <f t="shared" si="84"/>
        <v>0</v>
      </c>
      <c r="O521" s="4">
        <f t="shared" si="92"/>
        <v>0</v>
      </c>
      <c r="AB521" t="s">
        <v>925</v>
      </c>
      <c r="AC521" s="1" t="s">
        <v>943</v>
      </c>
      <c r="AD521" t="s">
        <v>76</v>
      </c>
      <c r="AE521" t="s">
        <v>944</v>
      </c>
      <c r="AF521">
        <v>24</v>
      </c>
      <c r="AG521">
        <v>206.1</v>
      </c>
      <c r="AH521">
        <v>73.7</v>
      </c>
      <c r="AI521">
        <f t="shared" si="93"/>
        <v>2.7964721845318858</v>
      </c>
      <c r="AJ521">
        <v>22.5</v>
      </c>
      <c r="AK521">
        <v>51.45</v>
      </c>
      <c r="AL521">
        <v>69.97</v>
      </c>
      <c r="AM521" s="4">
        <f t="shared" si="94"/>
        <v>1</v>
      </c>
      <c r="AN521" s="4">
        <f t="shared" si="95"/>
        <v>0</v>
      </c>
      <c r="AO521" s="4">
        <f t="shared" si="96"/>
        <v>0</v>
      </c>
    </row>
    <row r="522" spans="2:41" x14ac:dyDescent="0.25">
      <c r="B522" t="s">
        <v>926</v>
      </c>
      <c r="C522" s="1" t="s">
        <v>943</v>
      </c>
      <c r="D522" t="s">
        <v>76</v>
      </c>
      <c r="E522" s="15" t="s">
        <v>945</v>
      </c>
      <c r="F522" s="15">
        <v>29</v>
      </c>
      <c r="G522" s="15">
        <v>74.09</v>
      </c>
      <c r="H522" s="15">
        <v>85.96</v>
      </c>
      <c r="I522" s="15">
        <f t="shared" si="90"/>
        <v>0.86191251744997688</v>
      </c>
      <c r="J522" s="15">
        <v>28.5</v>
      </c>
      <c r="K522" s="15">
        <v>51.04</v>
      </c>
      <c r="L522" s="15">
        <v>84.74</v>
      </c>
      <c r="M522" s="15">
        <f t="shared" si="91"/>
        <v>0</v>
      </c>
      <c r="N522" s="15">
        <f t="shared" si="84"/>
        <v>0</v>
      </c>
      <c r="O522" s="15">
        <f t="shared" si="92"/>
        <v>1</v>
      </c>
      <c r="AB522" t="s">
        <v>926</v>
      </c>
      <c r="AC522" s="1" t="s">
        <v>943</v>
      </c>
      <c r="AD522" t="s">
        <v>76</v>
      </c>
      <c r="AE522" t="s">
        <v>944</v>
      </c>
      <c r="AF522">
        <v>23.5</v>
      </c>
      <c r="AG522">
        <v>91.77</v>
      </c>
      <c r="AH522">
        <v>72.459999999999994</v>
      </c>
      <c r="AI522">
        <f t="shared" si="93"/>
        <v>1.266491857576594</v>
      </c>
      <c r="AJ522">
        <v>23</v>
      </c>
      <c r="AK522">
        <v>46.48</v>
      </c>
      <c r="AL522">
        <v>71.22</v>
      </c>
      <c r="AM522" s="4">
        <f t="shared" si="94"/>
        <v>0</v>
      </c>
      <c r="AN522" s="4">
        <f t="shared" si="95"/>
        <v>1</v>
      </c>
      <c r="AO522" s="4">
        <f t="shared" si="96"/>
        <v>0</v>
      </c>
    </row>
    <row r="523" spans="2:41" x14ac:dyDescent="0.25">
      <c r="B523" t="s">
        <v>946</v>
      </c>
      <c r="C523" s="1" t="s">
        <v>943</v>
      </c>
      <c r="D523" t="s">
        <v>76</v>
      </c>
      <c r="E523" t="s">
        <v>81</v>
      </c>
      <c r="F523">
        <v>24</v>
      </c>
      <c r="G523">
        <v>164.72</v>
      </c>
      <c r="H523">
        <v>73.7</v>
      </c>
      <c r="I523">
        <f t="shared" si="90"/>
        <v>2.2350067842605155</v>
      </c>
      <c r="J523">
        <v>22</v>
      </c>
      <c r="K523">
        <v>58.24</v>
      </c>
      <c r="L523">
        <v>68.72</v>
      </c>
      <c r="M523" s="4">
        <f t="shared" si="91"/>
        <v>1</v>
      </c>
      <c r="N523" s="4">
        <f t="shared" si="84"/>
        <v>0</v>
      </c>
      <c r="O523" s="4">
        <f t="shared" si="92"/>
        <v>0</v>
      </c>
      <c r="AB523" t="s">
        <v>946</v>
      </c>
      <c r="AC523" s="1" t="s">
        <v>943</v>
      </c>
      <c r="AD523" t="s">
        <v>76</v>
      </c>
      <c r="AE523" t="s">
        <v>79</v>
      </c>
      <c r="AF523">
        <v>24</v>
      </c>
      <c r="AG523">
        <v>141.62</v>
      </c>
      <c r="AH523">
        <v>73.7</v>
      </c>
      <c r="AI523">
        <f t="shared" si="93"/>
        <v>1.9215739484396201</v>
      </c>
      <c r="AJ523">
        <v>22</v>
      </c>
      <c r="AK523">
        <v>63.28</v>
      </c>
      <c r="AL523">
        <v>68.72</v>
      </c>
      <c r="AM523" s="4">
        <f t="shared" si="94"/>
        <v>1</v>
      </c>
      <c r="AN523" s="4">
        <f t="shared" si="95"/>
        <v>0</v>
      </c>
      <c r="AO523" s="4">
        <f t="shared" si="96"/>
        <v>0</v>
      </c>
    </row>
    <row r="524" spans="2:41" x14ac:dyDescent="0.25">
      <c r="B524" t="s">
        <v>947</v>
      </c>
      <c r="C524" s="1" t="s">
        <v>943</v>
      </c>
      <c r="D524" t="s">
        <v>76</v>
      </c>
      <c r="E524" t="s">
        <v>81</v>
      </c>
      <c r="F524">
        <v>22.5</v>
      </c>
      <c r="G524">
        <v>78.239999999999995</v>
      </c>
      <c r="H524">
        <v>69.97</v>
      </c>
      <c r="I524">
        <f t="shared" si="90"/>
        <v>1.1181935115049306</v>
      </c>
      <c r="J524">
        <v>22</v>
      </c>
      <c r="K524">
        <v>56.18</v>
      </c>
      <c r="L524">
        <v>68.72</v>
      </c>
      <c r="M524" s="4">
        <f t="shared" si="91"/>
        <v>0</v>
      </c>
      <c r="N524" s="4">
        <f t="shared" si="84"/>
        <v>1</v>
      </c>
      <c r="O524" s="4">
        <f t="shared" si="92"/>
        <v>0</v>
      </c>
      <c r="AB524" t="s">
        <v>947</v>
      </c>
      <c r="AC524" s="1" t="s">
        <v>943</v>
      </c>
      <c r="AD524" t="s">
        <v>76</v>
      </c>
      <c r="AE524" t="s">
        <v>79</v>
      </c>
      <c r="AF524">
        <v>24.5</v>
      </c>
      <c r="AG524">
        <v>88.85</v>
      </c>
      <c r="AH524">
        <v>74.930000000000007</v>
      </c>
      <c r="AI524">
        <f t="shared" si="93"/>
        <v>1.1857733884959294</v>
      </c>
      <c r="AJ524">
        <v>23.5</v>
      </c>
      <c r="AK524">
        <v>68.16</v>
      </c>
      <c r="AL524">
        <v>72.459999999999994</v>
      </c>
      <c r="AM524" s="4">
        <f t="shared" si="94"/>
        <v>0</v>
      </c>
      <c r="AN524" s="4">
        <f t="shared" si="95"/>
        <v>1</v>
      </c>
      <c r="AO524" s="4">
        <f t="shared" si="96"/>
        <v>0</v>
      </c>
    </row>
    <row r="525" spans="2:41" x14ac:dyDescent="0.25">
      <c r="B525" t="s">
        <v>948</v>
      </c>
      <c r="C525" s="1" t="s">
        <v>943</v>
      </c>
      <c r="D525" t="s">
        <v>76</v>
      </c>
      <c r="E525" s="15" t="s">
        <v>81</v>
      </c>
      <c r="F525" s="15">
        <v>26.5</v>
      </c>
      <c r="G525" s="15">
        <v>74.89</v>
      </c>
      <c r="H525" s="15">
        <v>79.86</v>
      </c>
      <c r="I525" s="15">
        <f t="shared" si="90"/>
        <v>0.93776609065865268</v>
      </c>
      <c r="J525" s="15">
        <v>26</v>
      </c>
      <c r="K525" s="15">
        <v>52.09</v>
      </c>
      <c r="L525" s="15">
        <v>78.63</v>
      </c>
      <c r="M525" s="15">
        <f t="shared" si="91"/>
        <v>0</v>
      </c>
      <c r="N525" s="15">
        <f t="shared" si="84"/>
        <v>0</v>
      </c>
      <c r="O525" s="15">
        <f t="shared" si="92"/>
        <v>1</v>
      </c>
      <c r="AB525" t="s">
        <v>948</v>
      </c>
      <c r="AC525" s="1" t="s">
        <v>943</v>
      </c>
      <c r="AD525" t="s">
        <v>76</v>
      </c>
      <c r="AE525" t="s">
        <v>79</v>
      </c>
      <c r="AF525">
        <v>24.5</v>
      </c>
      <c r="AG525">
        <v>85.31</v>
      </c>
      <c r="AH525">
        <v>74.930000000000007</v>
      </c>
      <c r="AI525">
        <f t="shared" si="93"/>
        <v>1.1385292940077405</v>
      </c>
      <c r="AJ525">
        <v>24</v>
      </c>
      <c r="AK525">
        <v>63.86</v>
      </c>
      <c r="AL525">
        <v>73.7</v>
      </c>
      <c r="AM525" s="4">
        <f t="shared" si="94"/>
        <v>0</v>
      </c>
      <c r="AN525" s="4">
        <f t="shared" si="95"/>
        <v>1</v>
      </c>
      <c r="AO525" s="4">
        <f t="shared" si="96"/>
        <v>0</v>
      </c>
    </row>
    <row r="526" spans="2:41" x14ac:dyDescent="0.25">
      <c r="B526" t="s">
        <v>952</v>
      </c>
      <c r="C526" s="1" t="s">
        <v>943</v>
      </c>
      <c r="D526" t="s">
        <v>76</v>
      </c>
      <c r="E526" t="s">
        <v>81</v>
      </c>
      <c r="F526">
        <v>23</v>
      </c>
      <c r="G526">
        <v>84.05</v>
      </c>
      <c r="H526">
        <v>71.22</v>
      </c>
      <c r="I526">
        <f t="shared" si="90"/>
        <v>1.1801460263970796</v>
      </c>
      <c r="J526">
        <v>22.5</v>
      </c>
      <c r="K526">
        <v>66.06</v>
      </c>
      <c r="L526">
        <v>69.97</v>
      </c>
      <c r="M526" s="4">
        <f t="shared" si="91"/>
        <v>0</v>
      </c>
      <c r="N526" s="4">
        <f t="shared" si="84"/>
        <v>1</v>
      </c>
      <c r="O526" s="4">
        <f t="shared" si="92"/>
        <v>0</v>
      </c>
      <c r="AB526" t="s">
        <v>952</v>
      </c>
      <c r="AC526" s="1" t="s">
        <v>943</v>
      </c>
      <c r="AD526" t="s">
        <v>76</v>
      </c>
      <c r="AE526" t="s">
        <v>79</v>
      </c>
      <c r="AF526" s="15">
        <v>15.5</v>
      </c>
      <c r="AG526" s="15">
        <v>40.46</v>
      </c>
      <c r="AH526" s="15">
        <v>52.21</v>
      </c>
      <c r="AI526" s="15">
        <f t="shared" si="93"/>
        <v>0.77494732809806555</v>
      </c>
      <c r="AJ526" s="15">
        <v>15</v>
      </c>
      <c r="AK526" s="15">
        <v>33.630000000000003</v>
      </c>
      <c r="AL526" s="15">
        <v>50.91</v>
      </c>
      <c r="AM526" s="15">
        <f t="shared" si="94"/>
        <v>0</v>
      </c>
      <c r="AN526" s="15">
        <f t="shared" si="95"/>
        <v>0</v>
      </c>
      <c r="AO526" s="15">
        <f t="shared" si="96"/>
        <v>1</v>
      </c>
    </row>
    <row r="527" spans="2:41" x14ac:dyDescent="0.25">
      <c r="B527" t="s">
        <v>953</v>
      </c>
      <c r="C527" s="1" t="s">
        <v>943</v>
      </c>
      <c r="D527" t="s">
        <v>76</v>
      </c>
      <c r="E527" t="s">
        <v>81</v>
      </c>
      <c r="F527">
        <v>23.5</v>
      </c>
      <c r="G527">
        <v>174.13</v>
      </c>
      <c r="H527">
        <v>72.459999999999994</v>
      </c>
      <c r="I527">
        <f t="shared" si="90"/>
        <v>2.4031189621860336</v>
      </c>
      <c r="J527">
        <v>22</v>
      </c>
      <c r="K527">
        <v>67.150000000000006</v>
      </c>
      <c r="L527">
        <v>68.72</v>
      </c>
      <c r="M527" s="4">
        <f t="shared" si="91"/>
        <v>1</v>
      </c>
      <c r="N527" s="4">
        <f t="shared" si="84"/>
        <v>0</v>
      </c>
      <c r="O527" s="4">
        <f t="shared" si="92"/>
        <v>0</v>
      </c>
      <c r="AB527" t="s">
        <v>953</v>
      </c>
      <c r="AC527" s="1" t="s">
        <v>943</v>
      </c>
      <c r="AD527" t="s">
        <v>76</v>
      </c>
      <c r="AE527" t="s">
        <v>79</v>
      </c>
      <c r="AF527">
        <v>24</v>
      </c>
      <c r="AG527">
        <v>143.59</v>
      </c>
      <c r="AH527">
        <v>73.7</v>
      </c>
      <c r="AI527">
        <f t="shared" si="93"/>
        <v>1.9483039348710991</v>
      </c>
      <c r="AJ527">
        <v>22</v>
      </c>
      <c r="AK527">
        <v>46.48</v>
      </c>
      <c r="AL527">
        <v>68.72</v>
      </c>
      <c r="AM527" s="4">
        <f t="shared" si="94"/>
        <v>1</v>
      </c>
      <c r="AN527" s="4">
        <f t="shared" si="95"/>
        <v>0</v>
      </c>
      <c r="AO527" s="4">
        <f t="shared" si="96"/>
        <v>0</v>
      </c>
    </row>
    <row r="528" spans="2:41" x14ac:dyDescent="0.25">
      <c r="B528" t="s">
        <v>954</v>
      </c>
      <c r="C528" s="1" t="s">
        <v>943</v>
      </c>
      <c r="D528" t="s">
        <v>76</v>
      </c>
      <c r="E528" t="s">
        <v>81</v>
      </c>
      <c r="F528">
        <v>23.5</v>
      </c>
      <c r="G528">
        <v>86.31</v>
      </c>
      <c r="H528">
        <v>72.459999999999994</v>
      </c>
      <c r="I528">
        <f t="shared" si="90"/>
        <v>1.1911399392768425</v>
      </c>
      <c r="J528">
        <v>16</v>
      </c>
      <c r="K528">
        <v>54.63</v>
      </c>
      <c r="L528">
        <v>53.5</v>
      </c>
      <c r="M528" s="4">
        <f t="shared" si="91"/>
        <v>0</v>
      </c>
      <c r="N528" s="4">
        <f t="shared" si="84"/>
        <v>1</v>
      </c>
      <c r="O528" s="4">
        <f t="shared" si="92"/>
        <v>0</v>
      </c>
      <c r="AB528" t="s">
        <v>954</v>
      </c>
      <c r="AC528" s="1" t="s">
        <v>943</v>
      </c>
      <c r="AD528" t="s">
        <v>76</v>
      </c>
      <c r="AE528" t="s">
        <v>79</v>
      </c>
      <c r="AF528">
        <v>24</v>
      </c>
      <c r="AG528">
        <v>135.97</v>
      </c>
      <c r="AH528">
        <v>73.7</v>
      </c>
      <c r="AI528">
        <f t="shared" si="93"/>
        <v>1.8449118046132971</v>
      </c>
      <c r="AJ528">
        <v>23</v>
      </c>
      <c r="AK528">
        <v>62.36</v>
      </c>
      <c r="AL528">
        <v>71.22</v>
      </c>
      <c r="AM528" s="4">
        <f t="shared" si="94"/>
        <v>1</v>
      </c>
      <c r="AN528" s="4">
        <f t="shared" si="95"/>
        <v>0</v>
      </c>
      <c r="AO528" s="4">
        <f t="shared" si="96"/>
        <v>0</v>
      </c>
    </row>
    <row r="529" spans="2:41" x14ac:dyDescent="0.25">
      <c r="B529" t="s">
        <v>955</v>
      </c>
      <c r="C529" s="1" t="s">
        <v>943</v>
      </c>
      <c r="D529" t="s">
        <v>76</v>
      </c>
      <c r="E529" t="s">
        <v>81</v>
      </c>
      <c r="F529">
        <v>23.5</v>
      </c>
      <c r="G529">
        <v>89.47</v>
      </c>
      <c r="H529">
        <v>72.459999999999994</v>
      </c>
      <c r="I529">
        <f t="shared" si="90"/>
        <v>1.2347502070107645</v>
      </c>
      <c r="J529">
        <v>23</v>
      </c>
      <c r="K529">
        <v>69.38</v>
      </c>
      <c r="L529">
        <v>71.22</v>
      </c>
      <c r="M529" s="4">
        <f t="shared" si="91"/>
        <v>0</v>
      </c>
      <c r="N529" s="4">
        <f t="shared" si="84"/>
        <v>1</v>
      </c>
      <c r="O529" s="4">
        <f t="shared" si="92"/>
        <v>0</v>
      </c>
      <c r="AB529" t="s">
        <v>955</v>
      </c>
      <c r="AC529" s="1" t="s">
        <v>943</v>
      </c>
      <c r="AD529" t="s">
        <v>76</v>
      </c>
      <c r="AE529" t="s">
        <v>79</v>
      </c>
      <c r="AF529">
        <v>24</v>
      </c>
      <c r="AG529">
        <v>120.46</v>
      </c>
      <c r="AH529">
        <v>73.7</v>
      </c>
      <c r="AI529">
        <f t="shared" si="93"/>
        <v>1.6344640434192672</v>
      </c>
      <c r="AJ529">
        <v>23</v>
      </c>
      <c r="AK529">
        <v>71.010000000000005</v>
      </c>
      <c r="AL529">
        <v>71.22</v>
      </c>
      <c r="AM529" s="4">
        <f t="shared" si="94"/>
        <v>1</v>
      </c>
      <c r="AN529" s="4">
        <f t="shared" si="95"/>
        <v>0</v>
      </c>
      <c r="AO529" s="4">
        <f t="shared" si="96"/>
        <v>0</v>
      </c>
    </row>
    <row r="530" spans="2:41" x14ac:dyDescent="0.25">
      <c r="B530" t="s">
        <v>956</v>
      </c>
      <c r="C530" s="1" t="s">
        <v>943</v>
      </c>
      <c r="D530" t="s">
        <v>76</v>
      </c>
      <c r="E530" t="s">
        <v>81</v>
      </c>
      <c r="F530">
        <v>24</v>
      </c>
      <c r="G530">
        <v>163.25</v>
      </c>
      <c r="H530">
        <v>73.7</v>
      </c>
      <c r="I530">
        <f t="shared" si="90"/>
        <v>2.2150610583446402</v>
      </c>
      <c r="J530">
        <v>21.5</v>
      </c>
      <c r="K530">
        <v>45.63</v>
      </c>
      <c r="L530">
        <v>67.47</v>
      </c>
      <c r="M530" s="4">
        <f t="shared" si="91"/>
        <v>1</v>
      </c>
      <c r="N530" s="4">
        <f t="shared" si="84"/>
        <v>0</v>
      </c>
      <c r="O530" s="4">
        <f t="shared" si="92"/>
        <v>0</v>
      </c>
      <c r="AB530" t="s">
        <v>956</v>
      </c>
      <c r="AC530" s="1" t="s">
        <v>943</v>
      </c>
      <c r="AD530" t="s">
        <v>76</v>
      </c>
      <c r="AE530" t="s">
        <v>79</v>
      </c>
      <c r="AF530">
        <v>24</v>
      </c>
      <c r="AG530">
        <v>127.37</v>
      </c>
      <c r="AH530">
        <v>73.7</v>
      </c>
      <c r="AI530">
        <f t="shared" si="93"/>
        <v>1.7282225237449118</v>
      </c>
      <c r="AJ530">
        <v>22</v>
      </c>
      <c r="AK530">
        <v>65.23</v>
      </c>
      <c r="AL530">
        <v>68.72</v>
      </c>
      <c r="AM530" s="4">
        <f t="shared" si="94"/>
        <v>1</v>
      </c>
      <c r="AN530" s="4">
        <f t="shared" si="95"/>
        <v>0</v>
      </c>
      <c r="AO530" s="4">
        <f t="shared" si="96"/>
        <v>0</v>
      </c>
    </row>
    <row r="531" spans="2:41" x14ac:dyDescent="0.25">
      <c r="B531" t="s">
        <v>957</v>
      </c>
      <c r="C531" s="1" t="s">
        <v>943</v>
      </c>
      <c r="D531" t="s">
        <v>76</v>
      </c>
      <c r="E531" t="s">
        <v>81</v>
      </c>
      <c r="F531">
        <v>24</v>
      </c>
      <c r="G531">
        <v>156.53</v>
      </c>
      <c r="H531">
        <v>73.7</v>
      </c>
      <c r="I531">
        <f t="shared" si="90"/>
        <v>2.1238805970149253</v>
      </c>
      <c r="J531">
        <v>22</v>
      </c>
      <c r="K531">
        <v>51.3</v>
      </c>
      <c r="L531">
        <v>68.72</v>
      </c>
      <c r="M531" s="4">
        <f t="shared" si="91"/>
        <v>1</v>
      </c>
      <c r="N531" s="4">
        <f t="shared" si="84"/>
        <v>0</v>
      </c>
      <c r="O531" s="4">
        <f t="shared" si="92"/>
        <v>0</v>
      </c>
      <c r="AB531" t="s">
        <v>957</v>
      </c>
      <c r="AC531" s="1" t="s">
        <v>943</v>
      </c>
      <c r="AD531" t="s">
        <v>76</v>
      </c>
      <c r="AE531" t="s">
        <v>79</v>
      </c>
      <c r="AF531">
        <v>24</v>
      </c>
      <c r="AG531">
        <v>107.29</v>
      </c>
      <c r="AH531">
        <v>73.7</v>
      </c>
      <c r="AI531">
        <f t="shared" si="93"/>
        <v>1.4557666214382632</v>
      </c>
      <c r="AJ531">
        <v>23</v>
      </c>
      <c r="AK531">
        <v>63.99</v>
      </c>
      <c r="AL531">
        <v>71.22</v>
      </c>
      <c r="AM531" s="4">
        <f t="shared" si="94"/>
        <v>0</v>
      </c>
      <c r="AN531" s="4">
        <f t="shared" si="95"/>
        <v>1</v>
      </c>
      <c r="AO531" s="4">
        <f t="shared" si="96"/>
        <v>0</v>
      </c>
    </row>
    <row r="532" spans="2:41" x14ac:dyDescent="0.25">
      <c r="B532" t="s">
        <v>958</v>
      </c>
      <c r="C532" s="1" t="s">
        <v>943</v>
      </c>
      <c r="D532" t="s">
        <v>76</v>
      </c>
      <c r="E532" t="s">
        <v>81</v>
      </c>
      <c r="F532">
        <v>23.5</v>
      </c>
      <c r="G532">
        <v>177.63</v>
      </c>
      <c r="H532">
        <v>72.459999999999994</v>
      </c>
      <c r="I532">
        <f t="shared" si="90"/>
        <v>2.451421473916644</v>
      </c>
      <c r="J532">
        <v>21.5</v>
      </c>
      <c r="K532">
        <v>45.35</v>
      </c>
      <c r="L532">
        <v>67.47</v>
      </c>
      <c r="M532" s="4">
        <f t="shared" si="91"/>
        <v>1</v>
      </c>
      <c r="N532" s="4">
        <f t="shared" si="84"/>
        <v>0</v>
      </c>
      <c r="O532" s="4">
        <f t="shared" si="92"/>
        <v>0</v>
      </c>
      <c r="AB532" t="s">
        <v>958</v>
      </c>
      <c r="AC532" s="1" t="s">
        <v>943</v>
      </c>
      <c r="AD532" t="s">
        <v>76</v>
      </c>
      <c r="AE532" t="s">
        <v>79</v>
      </c>
      <c r="AF532">
        <v>24</v>
      </c>
      <c r="AG532">
        <v>170.88</v>
      </c>
      <c r="AH532">
        <v>73.7</v>
      </c>
      <c r="AI532">
        <f t="shared" si="93"/>
        <v>2.3185888738127542</v>
      </c>
      <c r="AJ532">
        <v>22</v>
      </c>
      <c r="AK532">
        <v>55.78</v>
      </c>
      <c r="AL532">
        <v>68.72</v>
      </c>
      <c r="AM532" s="4">
        <f t="shared" si="94"/>
        <v>1</v>
      </c>
      <c r="AN532" s="4">
        <f t="shared" si="95"/>
        <v>0</v>
      </c>
      <c r="AO532" s="4">
        <f t="shared" si="96"/>
        <v>0</v>
      </c>
    </row>
    <row r="533" spans="2:41" x14ac:dyDescent="0.25">
      <c r="B533" t="s">
        <v>961</v>
      </c>
      <c r="C533" s="1" t="s">
        <v>943</v>
      </c>
      <c r="D533" t="s">
        <v>76</v>
      </c>
      <c r="E533" t="s">
        <v>81</v>
      </c>
      <c r="F533">
        <v>23.5</v>
      </c>
      <c r="G533">
        <v>136.81</v>
      </c>
      <c r="H533">
        <v>72.459999999999994</v>
      </c>
      <c r="I533">
        <f t="shared" si="90"/>
        <v>1.8880761799613581</v>
      </c>
      <c r="J533">
        <v>21.5</v>
      </c>
      <c r="K533">
        <v>43.23</v>
      </c>
      <c r="L533">
        <v>67.47</v>
      </c>
      <c r="M533" s="4">
        <f t="shared" si="91"/>
        <v>1</v>
      </c>
      <c r="N533" s="4">
        <f t="shared" si="84"/>
        <v>0</v>
      </c>
      <c r="O533" s="4">
        <f t="shared" si="92"/>
        <v>0</v>
      </c>
      <c r="AB533" t="s">
        <v>961</v>
      </c>
      <c r="AC533" s="1" t="s">
        <v>943</v>
      </c>
      <c r="AD533" t="s">
        <v>76</v>
      </c>
      <c r="AE533" t="s">
        <v>79</v>
      </c>
      <c r="AF533">
        <v>24</v>
      </c>
      <c r="AG533">
        <v>146.80000000000001</v>
      </c>
      <c r="AH533">
        <v>73.7</v>
      </c>
      <c r="AI533">
        <f t="shared" si="93"/>
        <v>1.9918588873812755</v>
      </c>
      <c r="AJ533">
        <v>22.5</v>
      </c>
      <c r="AK533">
        <v>60.35</v>
      </c>
      <c r="AL533">
        <v>69.97</v>
      </c>
      <c r="AM533" s="4">
        <f t="shared" si="94"/>
        <v>1</v>
      </c>
      <c r="AN533" s="4">
        <f t="shared" si="95"/>
        <v>0</v>
      </c>
      <c r="AO533" s="4">
        <f t="shared" si="96"/>
        <v>0</v>
      </c>
    </row>
    <row r="534" spans="2:41" x14ac:dyDescent="0.25">
      <c r="B534" t="s">
        <v>979</v>
      </c>
      <c r="C534" s="1" t="s">
        <v>943</v>
      </c>
      <c r="D534" t="s">
        <v>76</v>
      </c>
      <c r="E534" s="15" t="s">
        <v>81</v>
      </c>
      <c r="F534" s="15">
        <v>25</v>
      </c>
      <c r="G534" s="15">
        <v>69.62</v>
      </c>
      <c r="H534" s="15">
        <v>76.17</v>
      </c>
      <c r="I534" s="15">
        <f t="shared" si="90"/>
        <v>0.91400813968754102</v>
      </c>
      <c r="J534" s="15">
        <v>24.5</v>
      </c>
      <c r="K534" s="15">
        <v>61.65</v>
      </c>
      <c r="L534" s="15">
        <v>74.930000000000007</v>
      </c>
      <c r="M534" s="15">
        <f t="shared" si="91"/>
        <v>0</v>
      </c>
      <c r="N534" s="15">
        <f t="shared" si="84"/>
        <v>0</v>
      </c>
      <c r="O534" s="15">
        <f t="shared" si="92"/>
        <v>1</v>
      </c>
      <c r="AB534" t="s">
        <v>979</v>
      </c>
      <c r="AC534" s="1" t="s">
        <v>943</v>
      </c>
      <c r="AD534" t="s">
        <v>76</v>
      </c>
      <c r="AE534" t="s">
        <v>79</v>
      </c>
      <c r="AF534">
        <v>24</v>
      </c>
      <c r="AG534">
        <v>109.09</v>
      </c>
      <c r="AH534">
        <v>73.7</v>
      </c>
      <c r="AI534">
        <f t="shared" si="93"/>
        <v>1.480189959294437</v>
      </c>
      <c r="AJ534">
        <v>23</v>
      </c>
      <c r="AK534">
        <v>60.67</v>
      </c>
      <c r="AL534">
        <v>71.22</v>
      </c>
      <c r="AM534" s="4">
        <f t="shared" si="94"/>
        <v>0</v>
      </c>
      <c r="AN534" s="4">
        <f t="shared" si="95"/>
        <v>1</v>
      </c>
      <c r="AO534" s="4">
        <f t="shared" si="96"/>
        <v>0</v>
      </c>
    </row>
    <row r="535" spans="2:41" x14ac:dyDescent="0.25">
      <c r="B535" t="s">
        <v>983</v>
      </c>
      <c r="C535" s="1" t="s">
        <v>943</v>
      </c>
      <c r="D535" t="s">
        <v>76</v>
      </c>
      <c r="E535" t="s">
        <v>81</v>
      </c>
      <c r="F535">
        <v>24</v>
      </c>
      <c r="G535">
        <v>180.03</v>
      </c>
      <c r="H535">
        <v>73.7</v>
      </c>
      <c r="I535">
        <f t="shared" si="90"/>
        <v>2.442740841248304</v>
      </c>
      <c r="J535">
        <v>22</v>
      </c>
      <c r="K535">
        <v>50.57</v>
      </c>
      <c r="L535">
        <v>68.72</v>
      </c>
      <c r="M535" s="4">
        <f t="shared" si="91"/>
        <v>1</v>
      </c>
      <c r="N535" s="4">
        <f t="shared" si="84"/>
        <v>0</v>
      </c>
      <c r="O535" s="4">
        <f t="shared" si="92"/>
        <v>0</v>
      </c>
      <c r="AB535" t="s">
        <v>983</v>
      </c>
      <c r="AC535" s="1" t="s">
        <v>943</v>
      </c>
      <c r="AD535" t="s">
        <v>76</v>
      </c>
      <c r="AE535" t="s">
        <v>79</v>
      </c>
      <c r="AF535">
        <v>24</v>
      </c>
      <c r="AG535">
        <v>140.13</v>
      </c>
      <c r="AH535">
        <v>73.7</v>
      </c>
      <c r="AI535">
        <f t="shared" si="93"/>
        <v>1.9013568521031206</v>
      </c>
      <c r="AJ535">
        <v>26.5</v>
      </c>
      <c r="AK535">
        <v>80.8</v>
      </c>
      <c r="AL535">
        <v>79.86</v>
      </c>
      <c r="AM535" s="4">
        <f t="shared" si="94"/>
        <v>1</v>
      </c>
      <c r="AN535" s="4">
        <f t="shared" si="95"/>
        <v>0</v>
      </c>
      <c r="AO535" s="4">
        <f t="shared" si="96"/>
        <v>0</v>
      </c>
    </row>
    <row r="536" spans="2:41" x14ac:dyDescent="0.25">
      <c r="B536" t="s">
        <v>984</v>
      </c>
      <c r="C536" s="1" t="s">
        <v>943</v>
      </c>
      <c r="D536" t="s">
        <v>76</v>
      </c>
      <c r="E536" t="s">
        <v>81</v>
      </c>
      <c r="F536">
        <v>24</v>
      </c>
      <c r="G536">
        <v>117.05</v>
      </c>
      <c r="H536">
        <v>73.7</v>
      </c>
      <c r="I536">
        <f t="shared" si="90"/>
        <v>1.5881953867028493</v>
      </c>
      <c r="J536">
        <v>22</v>
      </c>
      <c r="K536">
        <v>57.76</v>
      </c>
      <c r="L536">
        <v>68.72</v>
      </c>
      <c r="M536" s="4">
        <f t="shared" si="91"/>
        <v>1</v>
      </c>
      <c r="N536" s="4">
        <f t="shared" si="84"/>
        <v>0</v>
      </c>
      <c r="O536" s="4">
        <f t="shared" si="92"/>
        <v>0</v>
      </c>
      <c r="AB536" t="s">
        <v>984</v>
      </c>
      <c r="AC536" s="1" t="s">
        <v>943</v>
      </c>
      <c r="AD536" t="s">
        <v>76</v>
      </c>
      <c r="AE536" t="s">
        <v>79</v>
      </c>
      <c r="AF536">
        <v>24</v>
      </c>
      <c r="AG536">
        <v>118.87</v>
      </c>
      <c r="AH536">
        <v>73.7</v>
      </c>
      <c r="AI536">
        <f t="shared" si="93"/>
        <v>1.6128900949796472</v>
      </c>
      <c r="AJ536">
        <v>22.5</v>
      </c>
      <c r="AK536">
        <v>64.08</v>
      </c>
      <c r="AL536">
        <v>69.97</v>
      </c>
      <c r="AM536" s="4">
        <f t="shared" si="94"/>
        <v>1</v>
      </c>
      <c r="AN536" s="4">
        <f t="shared" si="95"/>
        <v>0</v>
      </c>
      <c r="AO536" s="4">
        <f t="shared" si="96"/>
        <v>0</v>
      </c>
    </row>
    <row r="537" spans="2:41" x14ac:dyDescent="0.25">
      <c r="B537" t="s">
        <v>985</v>
      </c>
      <c r="C537" s="1" t="s">
        <v>943</v>
      </c>
      <c r="D537" t="s">
        <v>76</v>
      </c>
      <c r="E537" t="s">
        <v>81</v>
      </c>
      <c r="F537">
        <v>23.5</v>
      </c>
      <c r="G537">
        <v>146.13</v>
      </c>
      <c r="H537">
        <v>72.459999999999994</v>
      </c>
      <c r="I537">
        <f t="shared" si="90"/>
        <v>2.016698868341154</v>
      </c>
      <c r="J537">
        <v>22</v>
      </c>
      <c r="K537">
        <v>66.180000000000007</v>
      </c>
      <c r="L537">
        <v>68.72</v>
      </c>
      <c r="M537" s="4">
        <f t="shared" si="91"/>
        <v>1</v>
      </c>
      <c r="N537" s="4">
        <f t="shared" si="84"/>
        <v>0</v>
      </c>
      <c r="O537" s="4">
        <f t="shared" si="92"/>
        <v>0</v>
      </c>
      <c r="AB537" t="s">
        <v>985</v>
      </c>
      <c r="AC537" s="1" t="s">
        <v>943</v>
      </c>
      <c r="AD537" t="s">
        <v>76</v>
      </c>
      <c r="AE537" t="s">
        <v>79</v>
      </c>
      <c r="AF537">
        <v>24</v>
      </c>
      <c r="AG537">
        <v>148.88999999999999</v>
      </c>
      <c r="AH537">
        <v>73.7</v>
      </c>
      <c r="AI537">
        <f t="shared" si="93"/>
        <v>2.0202170963364989</v>
      </c>
      <c r="AJ537">
        <v>23</v>
      </c>
      <c r="AK537">
        <v>51.61</v>
      </c>
      <c r="AL537">
        <v>71.22</v>
      </c>
      <c r="AM537" s="4">
        <f t="shared" si="94"/>
        <v>1</v>
      </c>
      <c r="AN537" s="4">
        <f t="shared" si="95"/>
        <v>0</v>
      </c>
      <c r="AO537" s="4">
        <f t="shared" si="96"/>
        <v>0</v>
      </c>
    </row>
    <row r="538" spans="2:41" x14ac:dyDescent="0.25">
      <c r="B538" t="s">
        <v>986</v>
      </c>
      <c r="C538" s="1" t="s">
        <v>943</v>
      </c>
      <c r="D538" t="s">
        <v>76</v>
      </c>
      <c r="E538" t="s">
        <v>81</v>
      </c>
      <c r="F538">
        <v>23.5</v>
      </c>
      <c r="G538">
        <v>132.86000000000001</v>
      </c>
      <c r="H538">
        <v>72.459999999999994</v>
      </c>
      <c r="I538">
        <f t="shared" si="90"/>
        <v>1.8335633452939557</v>
      </c>
      <c r="J538">
        <v>22</v>
      </c>
      <c r="K538">
        <v>64.23</v>
      </c>
      <c r="L538">
        <v>68.72</v>
      </c>
      <c r="M538" s="4">
        <f t="shared" si="91"/>
        <v>1</v>
      </c>
      <c r="N538" s="4">
        <f t="shared" si="84"/>
        <v>0</v>
      </c>
      <c r="O538" s="4">
        <f t="shared" si="92"/>
        <v>0</v>
      </c>
      <c r="AB538" t="s">
        <v>986</v>
      </c>
      <c r="AC538" s="1" t="s">
        <v>943</v>
      </c>
      <c r="AD538" t="s">
        <v>76</v>
      </c>
      <c r="AE538" t="s">
        <v>79</v>
      </c>
      <c r="AF538">
        <v>24</v>
      </c>
      <c r="AG538">
        <v>93.04</v>
      </c>
      <c r="AH538">
        <v>73.7</v>
      </c>
      <c r="AI538">
        <f t="shared" si="93"/>
        <v>1.2624151967435551</v>
      </c>
      <c r="AJ538">
        <v>23.5</v>
      </c>
      <c r="AK538">
        <v>64.69</v>
      </c>
      <c r="AL538">
        <v>72.459999999999994</v>
      </c>
      <c r="AM538" s="4">
        <f t="shared" si="94"/>
        <v>0</v>
      </c>
      <c r="AN538" s="4">
        <f t="shared" si="95"/>
        <v>1</v>
      </c>
      <c r="AO538" s="4">
        <f t="shared" si="96"/>
        <v>0</v>
      </c>
    </row>
    <row r="539" spans="2:41" x14ac:dyDescent="0.25">
      <c r="B539" t="s">
        <v>987</v>
      </c>
      <c r="C539" s="1" t="s">
        <v>943</v>
      </c>
      <c r="D539" t="s">
        <v>76</v>
      </c>
      <c r="E539" t="s">
        <v>81</v>
      </c>
      <c r="F539">
        <v>24</v>
      </c>
      <c r="G539">
        <v>144.09</v>
      </c>
      <c r="H539">
        <v>73.7</v>
      </c>
      <c r="I539">
        <f t="shared" si="90"/>
        <v>1.9550881953867028</v>
      </c>
      <c r="J539">
        <v>22</v>
      </c>
      <c r="K539">
        <v>49.34</v>
      </c>
      <c r="L539">
        <v>68.72</v>
      </c>
      <c r="M539" s="4">
        <f t="shared" si="91"/>
        <v>1</v>
      </c>
      <c r="N539" s="4">
        <f t="shared" si="84"/>
        <v>0</v>
      </c>
      <c r="O539" s="4">
        <f t="shared" si="92"/>
        <v>0</v>
      </c>
      <c r="AB539" t="s">
        <v>987</v>
      </c>
      <c r="AC539" s="1" t="s">
        <v>943</v>
      </c>
      <c r="AD539" t="s">
        <v>76</v>
      </c>
      <c r="AE539" t="s">
        <v>79</v>
      </c>
      <c r="AF539">
        <v>24</v>
      </c>
      <c r="AG539">
        <v>123.04</v>
      </c>
      <c r="AH539">
        <v>73.7</v>
      </c>
      <c r="AI539">
        <f t="shared" si="93"/>
        <v>1.6694708276797829</v>
      </c>
      <c r="AJ539">
        <v>23</v>
      </c>
      <c r="AK539">
        <v>68.510000000000005</v>
      </c>
      <c r="AL539">
        <v>71.22</v>
      </c>
      <c r="AM539" s="4">
        <f t="shared" si="94"/>
        <v>1</v>
      </c>
      <c r="AN539" s="4">
        <f t="shared" si="95"/>
        <v>0</v>
      </c>
      <c r="AO539" s="4">
        <f t="shared" si="96"/>
        <v>0</v>
      </c>
    </row>
    <row r="540" spans="2:41" x14ac:dyDescent="0.25">
      <c r="B540" t="s">
        <v>988</v>
      </c>
      <c r="C540" s="1" t="s">
        <v>943</v>
      </c>
      <c r="D540" t="s">
        <v>76</v>
      </c>
      <c r="E540" t="s">
        <v>81</v>
      </c>
      <c r="F540">
        <v>23.5</v>
      </c>
      <c r="G540">
        <v>121.91</v>
      </c>
      <c r="H540">
        <v>72.459999999999994</v>
      </c>
      <c r="I540">
        <f t="shared" si="90"/>
        <v>1.6824454871653327</v>
      </c>
      <c r="J540">
        <v>22</v>
      </c>
      <c r="K540">
        <v>51.49</v>
      </c>
      <c r="L540">
        <v>68.72</v>
      </c>
      <c r="M540" s="4">
        <f t="shared" si="91"/>
        <v>1</v>
      </c>
      <c r="N540" s="4">
        <f t="shared" si="84"/>
        <v>0</v>
      </c>
      <c r="O540" s="4">
        <f t="shared" si="92"/>
        <v>0</v>
      </c>
      <c r="AB540" t="s">
        <v>988</v>
      </c>
      <c r="AC540" s="1" t="s">
        <v>943</v>
      </c>
      <c r="AD540" t="s">
        <v>76</v>
      </c>
      <c r="AE540" t="s">
        <v>79</v>
      </c>
      <c r="AF540">
        <v>23.5</v>
      </c>
      <c r="AG540">
        <v>89.23</v>
      </c>
      <c r="AH540">
        <v>72.459999999999994</v>
      </c>
      <c r="AI540">
        <f t="shared" si="93"/>
        <v>1.2314380347778087</v>
      </c>
      <c r="AJ540">
        <v>22.5</v>
      </c>
      <c r="AK540">
        <v>58.54</v>
      </c>
      <c r="AL540">
        <v>69.97</v>
      </c>
      <c r="AM540" s="4">
        <f t="shared" si="94"/>
        <v>0</v>
      </c>
      <c r="AN540" s="4">
        <f t="shared" si="95"/>
        <v>1</v>
      </c>
      <c r="AO540" s="4">
        <f t="shared" si="96"/>
        <v>0</v>
      </c>
    </row>
    <row r="541" spans="2:41" x14ac:dyDescent="0.25">
      <c r="B541" t="s">
        <v>990</v>
      </c>
      <c r="C541" s="1" t="s">
        <v>943</v>
      </c>
      <c r="D541" t="s">
        <v>76</v>
      </c>
      <c r="E541" t="s">
        <v>81</v>
      </c>
      <c r="F541">
        <v>23.5</v>
      </c>
      <c r="G541">
        <v>164.75</v>
      </c>
      <c r="H541">
        <v>72.459999999999994</v>
      </c>
      <c r="I541">
        <f t="shared" si="90"/>
        <v>2.2736682307479992</v>
      </c>
      <c r="J541">
        <v>22</v>
      </c>
      <c r="K541">
        <v>60.78</v>
      </c>
      <c r="L541">
        <v>68.72</v>
      </c>
      <c r="M541" s="4">
        <f t="shared" si="91"/>
        <v>1</v>
      </c>
      <c r="N541" s="4">
        <f t="shared" si="84"/>
        <v>0</v>
      </c>
      <c r="O541" s="4">
        <f t="shared" si="92"/>
        <v>0</v>
      </c>
      <c r="AB541" t="s">
        <v>990</v>
      </c>
      <c r="AC541" s="1" t="s">
        <v>943</v>
      </c>
      <c r="AD541" t="s">
        <v>76</v>
      </c>
      <c r="AE541" t="s">
        <v>79</v>
      </c>
      <c r="AF541">
        <v>24</v>
      </c>
      <c r="AG541">
        <v>145.77000000000001</v>
      </c>
      <c r="AH541">
        <v>73.7</v>
      </c>
      <c r="AI541">
        <f t="shared" si="93"/>
        <v>1.9778833107191316</v>
      </c>
      <c r="AJ541">
        <v>26.5</v>
      </c>
      <c r="AK541">
        <v>84.75</v>
      </c>
      <c r="AL541">
        <v>79.86</v>
      </c>
      <c r="AM541" s="4">
        <f t="shared" si="94"/>
        <v>1</v>
      </c>
      <c r="AN541" s="4">
        <f t="shared" si="95"/>
        <v>0</v>
      </c>
      <c r="AO541" s="4">
        <f t="shared" si="96"/>
        <v>0</v>
      </c>
    </row>
    <row r="542" spans="2:41" x14ac:dyDescent="0.25">
      <c r="B542" t="s">
        <v>992</v>
      </c>
      <c r="C542" s="1" t="s">
        <v>943</v>
      </c>
      <c r="D542" t="s">
        <v>76</v>
      </c>
      <c r="E542" t="s">
        <v>81</v>
      </c>
      <c r="F542">
        <v>24</v>
      </c>
      <c r="G542">
        <v>179.98</v>
      </c>
      <c r="H542">
        <v>73.7</v>
      </c>
      <c r="I542">
        <f t="shared" si="90"/>
        <v>2.4420624151967432</v>
      </c>
      <c r="J542">
        <v>22</v>
      </c>
      <c r="K542">
        <v>66.03</v>
      </c>
      <c r="L542">
        <v>68.72</v>
      </c>
      <c r="M542" s="4">
        <f t="shared" si="91"/>
        <v>1</v>
      </c>
      <c r="N542" s="4">
        <f t="shared" si="84"/>
        <v>0</v>
      </c>
      <c r="O542" s="4">
        <f t="shared" si="92"/>
        <v>0</v>
      </c>
      <c r="AB542" t="s">
        <v>992</v>
      </c>
      <c r="AC542" s="1" t="s">
        <v>943</v>
      </c>
      <c r="AD542" t="s">
        <v>76</v>
      </c>
      <c r="AE542" t="s">
        <v>79</v>
      </c>
      <c r="AF542">
        <v>24</v>
      </c>
      <c r="AG542">
        <v>152.49</v>
      </c>
      <c r="AH542">
        <v>73.7</v>
      </c>
      <c r="AI542">
        <f t="shared" si="93"/>
        <v>2.0690637720488465</v>
      </c>
      <c r="AJ542">
        <v>26.5</v>
      </c>
      <c r="AK542">
        <v>80.680000000000007</v>
      </c>
      <c r="AL542">
        <v>79.86</v>
      </c>
      <c r="AM542" s="4">
        <f t="shared" si="94"/>
        <v>1</v>
      </c>
      <c r="AN542" s="4">
        <f t="shared" si="95"/>
        <v>0</v>
      </c>
      <c r="AO542" s="4">
        <f t="shared" si="96"/>
        <v>0</v>
      </c>
    </row>
    <row r="543" spans="2:41" x14ac:dyDescent="0.25">
      <c r="B543" t="s">
        <v>993</v>
      </c>
      <c r="C543" s="1" t="s">
        <v>943</v>
      </c>
      <c r="D543" t="s">
        <v>76</v>
      </c>
      <c r="E543" t="s">
        <v>81</v>
      </c>
      <c r="F543">
        <v>24.5</v>
      </c>
      <c r="G543">
        <v>225.46</v>
      </c>
      <c r="H543">
        <v>74.930000000000007</v>
      </c>
      <c r="I543">
        <f t="shared" si="90"/>
        <v>3.0089416789003067</v>
      </c>
      <c r="J543">
        <v>22.5</v>
      </c>
      <c r="K543">
        <v>68.05</v>
      </c>
      <c r="L543">
        <v>69.97</v>
      </c>
      <c r="M543" s="4">
        <f t="shared" si="91"/>
        <v>1</v>
      </c>
      <c r="N543" s="4">
        <f t="shared" si="84"/>
        <v>0</v>
      </c>
      <c r="O543" s="4">
        <f t="shared" si="92"/>
        <v>0</v>
      </c>
      <c r="AB543" t="s">
        <v>993</v>
      </c>
      <c r="AC543" s="1" t="s">
        <v>943</v>
      </c>
      <c r="AD543" t="s">
        <v>76</v>
      </c>
      <c r="AE543" t="s">
        <v>79</v>
      </c>
      <c r="AF543">
        <v>24</v>
      </c>
      <c r="AG543">
        <v>154.01</v>
      </c>
      <c r="AH543">
        <v>73.7</v>
      </c>
      <c r="AI543">
        <f t="shared" si="93"/>
        <v>2.0896879240162822</v>
      </c>
      <c r="AJ543">
        <v>23</v>
      </c>
      <c r="AK543">
        <v>70.08</v>
      </c>
      <c r="AL543">
        <v>71.22</v>
      </c>
      <c r="AM543" s="4">
        <f t="shared" si="94"/>
        <v>1</v>
      </c>
      <c r="AN543" s="4">
        <f t="shared" si="95"/>
        <v>0</v>
      </c>
      <c r="AO543" s="4">
        <f t="shared" si="96"/>
        <v>0</v>
      </c>
    </row>
    <row r="544" spans="2:41" x14ac:dyDescent="0.25">
      <c r="B544" t="s">
        <v>895</v>
      </c>
      <c r="C544" s="1" t="s">
        <v>943</v>
      </c>
      <c r="D544" t="s">
        <v>77</v>
      </c>
      <c r="E544" t="s">
        <v>945</v>
      </c>
      <c r="F544">
        <v>24</v>
      </c>
      <c r="G544">
        <v>196.65</v>
      </c>
      <c r="H544">
        <v>73.7</v>
      </c>
      <c r="I544">
        <f t="shared" si="90"/>
        <v>2.6682496607869743</v>
      </c>
      <c r="J544">
        <v>21.5</v>
      </c>
      <c r="K544">
        <v>60.31</v>
      </c>
      <c r="L544">
        <v>67.47</v>
      </c>
      <c r="M544" s="4">
        <f t="shared" si="91"/>
        <v>1</v>
      </c>
      <c r="N544" s="4">
        <f t="shared" si="84"/>
        <v>0</v>
      </c>
      <c r="O544" s="4">
        <f t="shared" si="92"/>
        <v>0</v>
      </c>
      <c r="AB544" t="s">
        <v>895</v>
      </c>
      <c r="AC544" s="1" t="s">
        <v>943</v>
      </c>
      <c r="AD544" t="s">
        <v>77</v>
      </c>
      <c r="AE544" t="s">
        <v>944</v>
      </c>
      <c r="AF544">
        <v>24</v>
      </c>
      <c r="AG544">
        <v>152.86000000000001</v>
      </c>
      <c r="AH544">
        <v>73.7</v>
      </c>
      <c r="AI544">
        <f t="shared" si="93"/>
        <v>2.0740841248303936</v>
      </c>
      <c r="AJ544">
        <v>22.5</v>
      </c>
      <c r="AK544">
        <v>45.29</v>
      </c>
      <c r="AL544">
        <v>69.97</v>
      </c>
      <c r="AM544" s="4">
        <f t="shared" si="94"/>
        <v>1</v>
      </c>
      <c r="AN544" s="4">
        <f t="shared" si="95"/>
        <v>0</v>
      </c>
      <c r="AO544" s="4">
        <f t="shared" si="96"/>
        <v>0</v>
      </c>
    </row>
    <row r="545" spans="2:41" x14ac:dyDescent="0.25">
      <c r="B545" t="s">
        <v>896</v>
      </c>
      <c r="C545" s="1" t="s">
        <v>943</v>
      </c>
      <c r="D545" t="s">
        <v>77</v>
      </c>
      <c r="E545" t="s">
        <v>945</v>
      </c>
      <c r="F545">
        <v>23</v>
      </c>
      <c r="G545">
        <v>103.67</v>
      </c>
      <c r="H545">
        <v>71.22</v>
      </c>
      <c r="I545">
        <f t="shared" si="90"/>
        <v>1.4556304408873912</v>
      </c>
      <c r="J545">
        <v>21.5</v>
      </c>
      <c r="K545">
        <v>54.05</v>
      </c>
      <c r="L545">
        <v>67.47</v>
      </c>
      <c r="M545" s="4">
        <f t="shared" si="91"/>
        <v>0</v>
      </c>
      <c r="N545" s="4">
        <f t="shared" si="84"/>
        <v>1</v>
      </c>
      <c r="O545" s="4">
        <f t="shared" si="92"/>
        <v>0</v>
      </c>
      <c r="AB545" t="s">
        <v>896</v>
      </c>
      <c r="AC545" s="1" t="s">
        <v>943</v>
      </c>
      <c r="AD545" t="s">
        <v>77</v>
      </c>
      <c r="AE545" t="s">
        <v>944</v>
      </c>
      <c r="AF545">
        <v>24</v>
      </c>
      <c r="AG545">
        <v>108.11</v>
      </c>
      <c r="AH545">
        <v>73.7</v>
      </c>
      <c r="AI545">
        <f t="shared" si="93"/>
        <v>1.4668928086838533</v>
      </c>
      <c r="AJ545">
        <v>22</v>
      </c>
      <c r="AK545">
        <v>52.7</v>
      </c>
      <c r="AL545">
        <v>68.72</v>
      </c>
      <c r="AM545" s="4">
        <f t="shared" si="94"/>
        <v>0</v>
      </c>
      <c r="AN545" s="4">
        <f t="shared" si="95"/>
        <v>1</v>
      </c>
      <c r="AO545" s="4">
        <f t="shared" si="96"/>
        <v>0</v>
      </c>
    </row>
    <row r="546" spans="2:41" x14ac:dyDescent="0.25">
      <c r="B546" t="s">
        <v>897</v>
      </c>
      <c r="C546" s="1" t="s">
        <v>943</v>
      </c>
      <c r="D546" t="s">
        <v>77</v>
      </c>
      <c r="E546" s="15" t="s">
        <v>945</v>
      </c>
      <c r="F546" s="15">
        <v>24</v>
      </c>
      <c r="G546" s="15">
        <v>71.459999999999994</v>
      </c>
      <c r="H546" s="15">
        <v>73.7</v>
      </c>
      <c r="I546" s="15">
        <f t="shared" si="90"/>
        <v>0.96960651289009481</v>
      </c>
      <c r="J546" s="15">
        <v>23.5</v>
      </c>
      <c r="K546" s="15">
        <v>59.56</v>
      </c>
      <c r="L546" s="15">
        <v>72.459999999999994</v>
      </c>
      <c r="M546" s="15">
        <f t="shared" si="91"/>
        <v>0</v>
      </c>
      <c r="N546" s="15">
        <f t="shared" si="84"/>
        <v>0</v>
      </c>
      <c r="O546" s="15">
        <f t="shared" si="92"/>
        <v>1</v>
      </c>
      <c r="AB546" t="s">
        <v>897</v>
      </c>
      <c r="AC546" s="1" t="s">
        <v>943</v>
      </c>
      <c r="AD546" t="s">
        <v>77</v>
      </c>
      <c r="AE546" t="s">
        <v>944</v>
      </c>
      <c r="AF546">
        <v>24</v>
      </c>
      <c r="AG546">
        <v>174.27</v>
      </c>
      <c r="AH546">
        <v>73.7</v>
      </c>
      <c r="AI546">
        <f t="shared" si="93"/>
        <v>2.3645861601085483</v>
      </c>
      <c r="AJ546">
        <v>22.5</v>
      </c>
      <c r="AK546">
        <v>64.37</v>
      </c>
      <c r="AL546">
        <v>69.97</v>
      </c>
      <c r="AM546" s="4">
        <f t="shared" si="94"/>
        <v>1</v>
      </c>
      <c r="AN546" s="4">
        <f t="shared" si="95"/>
        <v>0</v>
      </c>
      <c r="AO546" s="4">
        <f t="shared" si="96"/>
        <v>0</v>
      </c>
    </row>
    <row r="547" spans="2:41" x14ac:dyDescent="0.25">
      <c r="B547" t="s">
        <v>898</v>
      </c>
      <c r="C547" s="1" t="s">
        <v>943</v>
      </c>
      <c r="D547" t="s">
        <v>77</v>
      </c>
      <c r="E547" t="s">
        <v>945</v>
      </c>
      <c r="F547">
        <v>24</v>
      </c>
      <c r="G547">
        <v>159.94999999999999</v>
      </c>
      <c r="H547">
        <v>73.7</v>
      </c>
      <c r="I547">
        <f t="shared" si="90"/>
        <v>2.1702849389416552</v>
      </c>
      <c r="J547">
        <v>22</v>
      </c>
      <c r="K547">
        <v>58.72</v>
      </c>
      <c r="L547">
        <v>68.72</v>
      </c>
      <c r="M547" s="4">
        <f t="shared" si="91"/>
        <v>1</v>
      </c>
      <c r="N547" s="4">
        <f t="shared" si="84"/>
        <v>0</v>
      </c>
      <c r="O547" s="4">
        <f t="shared" si="92"/>
        <v>0</v>
      </c>
      <c r="AB547" t="s">
        <v>898</v>
      </c>
      <c r="AC547" s="1" t="s">
        <v>943</v>
      </c>
      <c r="AD547" t="s">
        <v>77</v>
      </c>
      <c r="AE547" t="s">
        <v>944</v>
      </c>
      <c r="AF547">
        <v>24</v>
      </c>
      <c r="AG547">
        <v>99.98</v>
      </c>
      <c r="AH547">
        <v>73.7</v>
      </c>
      <c r="AI547">
        <f t="shared" si="93"/>
        <v>1.3565807327001358</v>
      </c>
      <c r="AJ547">
        <v>23</v>
      </c>
      <c r="AK547">
        <v>69.23</v>
      </c>
      <c r="AL547">
        <v>71.22</v>
      </c>
      <c r="AM547" s="4">
        <f t="shared" si="94"/>
        <v>0</v>
      </c>
      <c r="AN547" s="4">
        <f t="shared" si="95"/>
        <v>1</v>
      </c>
      <c r="AO547" s="4">
        <f t="shared" si="96"/>
        <v>0</v>
      </c>
    </row>
    <row r="548" spans="2:41" x14ac:dyDescent="0.25">
      <c r="B548" t="s">
        <v>899</v>
      </c>
      <c r="C548" s="1" t="s">
        <v>943</v>
      </c>
      <c r="D548" t="s">
        <v>77</v>
      </c>
      <c r="E548" t="s">
        <v>945</v>
      </c>
      <c r="F548">
        <v>24</v>
      </c>
      <c r="G548">
        <v>99.8</v>
      </c>
      <c r="H548">
        <v>73.7</v>
      </c>
      <c r="I548">
        <f t="shared" si="90"/>
        <v>1.3541383989145181</v>
      </c>
      <c r="J548">
        <v>22</v>
      </c>
      <c r="K548">
        <v>52.47</v>
      </c>
      <c r="L548">
        <v>68.72</v>
      </c>
      <c r="M548" s="4">
        <f t="shared" si="91"/>
        <v>0</v>
      </c>
      <c r="N548" s="4">
        <f t="shared" ref="N548:N594" si="97">IF((AND(I548&gt;1,I548&lt;1.5)),1,0)</f>
        <v>1</v>
      </c>
      <c r="O548" s="4">
        <f t="shared" si="92"/>
        <v>0</v>
      </c>
      <c r="AB548" t="s">
        <v>899</v>
      </c>
      <c r="AC548" s="1" t="s">
        <v>943</v>
      </c>
      <c r="AD548" t="s">
        <v>77</v>
      </c>
      <c r="AE548" t="s">
        <v>944</v>
      </c>
      <c r="AF548">
        <v>24</v>
      </c>
      <c r="AG548">
        <v>173.42</v>
      </c>
      <c r="AH548">
        <v>73.7</v>
      </c>
      <c r="AI548">
        <f t="shared" si="93"/>
        <v>2.3530529172320214</v>
      </c>
      <c r="AJ548">
        <v>23</v>
      </c>
      <c r="AK548">
        <v>69.47</v>
      </c>
      <c r="AL548">
        <v>71.22</v>
      </c>
      <c r="AM548" s="4">
        <f t="shared" si="94"/>
        <v>1</v>
      </c>
      <c r="AN548" s="4">
        <f t="shared" si="95"/>
        <v>0</v>
      </c>
      <c r="AO548" s="4">
        <f t="shared" si="96"/>
        <v>0</v>
      </c>
    </row>
    <row r="549" spans="2:41" x14ac:dyDescent="0.25">
      <c r="B549" t="s">
        <v>900</v>
      </c>
      <c r="C549" s="1" t="s">
        <v>943</v>
      </c>
      <c r="D549" t="s">
        <v>77</v>
      </c>
      <c r="E549" t="s">
        <v>945</v>
      </c>
      <c r="F549">
        <v>23.5</v>
      </c>
      <c r="G549">
        <v>153.9</v>
      </c>
      <c r="H549">
        <v>72.459999999999994</v>
      </c>
      <c r="I549">
        <f t="shared" si="90"/>
        <v>2.1239304443831082</v>
      </c>
      <c r="J549">
        <v>22</v>
      </c>
      <c r="K549">
        <v>59.25</v>
      </c>
      <c r="L549">
        <v>68.72</v>
      </c>
      <c r="M549" s="4">
        <f t="shared" si="91"/>
        <v>1</v>
      </c>
      <c r="N549" s="4">
        <f t="shared" si="97"/>
        <v>0</v>
      </c>
      <c r="O549" s="4">
        <f t="shared" si="92"/>
        <v>0</v>
      </c>
      <c r="AB549" t="s">
        <v>900</v>
      </c>
      <c r="AC549" s="1" t="s">
        <v>943</v>
      </c>
      <c r="AD549" t="s">
        <v>77</v>
      </c>
      <c r="AE549" t="s">
        <v>944</v>
      </c>
      <c r="AF549">
        <v>24</v>
      </c>
      <c r="AG549">
        <v>145.65</v>
      </c>
      <c r="AH549">
        <v>73.7</v>
      </c>
      <c r="AI549">
        <f t="shared" si="93"/>
        <v>1.9762550881953866</v>
      </c>
      <c r="AJ549">
        <v>22.5</v>
      </c>
      <c r="AK549">
        <v>58.44</v>
      </c>
      <c r="AL549">
        <v>69.97</v>
      </c>
      <c r="AM549" s="4">
        <f t="shared" si="94"/>
        <v>1</v>
      </c>
      <c r="AN549" s="4">
        <f t="shared" si="95"/>
        <v>0</v>
      </c>
      <c r="AO549" s="4">
        <f t="shared" si="96"/>
        <v>0</v>
      </c>
    </row>
    <row r="550" spans="2:41" x14ac:dyDescent="0.25">
      <c r="B550" t="s">
        <v>901</v>
      </c>
      <c r="C550" s="1" t="s">
        <v>943</v>
      </c>
      <c r="D550" t="s">
        <v>77</v>
      </c>
      <c r="E550" t="s">
        <v>945</v>
      </c>
      <c r="F550">
        <v>24.5</v>
      </c>
      <c r="G550">
        <v>87.85</v>
      </c>
      <c r="H550">
        <v>74.930000000000007</v>
      </c>
      <c r="I550">
        <f t="shared" si="90"/>
        <v>1.1724275990924862</v>
      </c>
      <c r="J550">
        <v>23</v>
      </c>
      <c r="K550">
        <v>56.41</v>
      </c>
      <c r="L550">
        <v>71.22</v>
      </c>
      <c r="M550" s="4">
        <f t="shared" si="91"/>
        <v>0</v>
      </c>
      <c r="N550" s="4">
        <f t="shared" si="97"/>
        <v>1</v>
      </c>
      <c r="O550" s="4">
        <f t="shared" si="92"/>
        <v>0</v>
      </c>
      <c r="AB550" t="s">
        <v>901</v>
      </c>
      <c r="AC550" s="1" t="s">
        <v>943</v>
      </c>
      <c r="AD550" t="s">
        <v>77</v>
      </c>
      <c r="AE550" t="s">
        <v>944</v>
      </c>
      <c r="AF550">
        <v>24</v>
      </c>
      <c r="AG550">
        <v>157.03</v>
      </c>
      <c r="AH550">
        <v>73.7</v>
      </c>
      <c r="AI550">
        <f t="shared" si="93"/>
        <v>2.1306648575305291</v>
      </c>
      <c r="AJ550">
        <v>22.5</v>
      </c>
      <c r="AK550">
        <v>53.76</v>
      </c>
      <c r="AL550">
        <v>69.97</v>
      </c>
      <c r="AM550" s="4">
        <f t="shared" si="94"/>
        <v>1</v>
      </c>
      <c r="AN550" s="4">
        <f t="shared" si="95"/>
        <v>0</v>
      </c>
      <c r="AO550" s="4">
        <f t="shared" si="96"/>
        <v>0</v>
      </c>
    </row>
    <row r="551" spans="2:41" x14ac:dyDescent="0.25">
      <c r="B551" t="s">
        <v>902</v>
      </c>
      <c r="C551" s="1" t="s">
        <v>943</v>
      </c>
      <c r="D551" t="s">
        <v>77</v>
      </c>
      <c r="E551" t="s">
        <v>945</v>
      </c>
      <c r="F551">
        <v>24</v>
      </c>
      <c r="G551">
        <v>133.38</v>
      </c>
      <c r="H551">
        <v>73.7</v>
      </c>
      <c r="I551">
        <f t="shared" si="90"/>
        <v>1.8097693351424693</v>
      </c>
      <c r="J551">
        <v>22.5</v>
      </c>
      <c r="K551">
        <v>68.040000000000006</v>
      </c>
      <c r="L551">
        <v>69.97</v>
      </c>
      <c r="M551" s="4">
        <f t="shared" si="91"/>
        <v>1</v>
      </c>
      <c r="N551" s="4">
        <f t="shared" si="97"/>
        <v>0</v>
      </c>
      <c r="O551" s="4">
        <f t="shared" si="92"/>
        <v>0</v>
      </c>
      <c r="AB551" t="s">
        <v>902</v>
      </c>
      <c r="AC551" s="1" t="s">
        <v>943</v>
      </c>
      <c r="AD551" t="s">
        <v>77</v>
      </c>
      <c r="AE551" t="s">
        <v>944</v>
      </c>
      <c r="AF551">
        <v>24</v>
      </c>
      <c r="AG551">
        <v>181.54</v>
      </c>
      <c r="AH551">
        <v>73.7</v>
      </c>
      <c r="AI551">
        <f t="shared" si="93"/>
        <v>2.4632293080054271</v>
      </c>
      <c r="AJ551">
        <v>22</v>
      </c>
      <c r="AK551">
        <v>47.86</v>
      </c>
      <c r="AL551">
        <v>68.72</v>
      </c>
      <c r="AM551" s="4">
        <f t="shared" si="94"/>
        <v>1</v>
      </c>
      <c r="AN551" s="4">
        <f t="shared" si="95"/>
        <v>0</v>
      </c>
      <c r="AO551" s="4">
        <f t="shared" si="96"/>
        <v>0</v>
      </c>
    </row>
    <row r="552" spans="2:41" x14ac:dyDescent="0.25">
      <c r="B552" t="s">
        <v>903</v>
      </c>
      <c r="C552" s="1" t="s">
        <v>943</v>
      </c>
      <c r="D552" t="s">
        <v>77</v>
      </c>
      <c r="E552" s="15" t="s">
        <v>945</v>
      </c>
      <c r="F552" s="15">
        <v>17.5</v>
      </c>
      <c r="G552" s="15">
        <v>55.54</v>
      </c>
      <c r="H552" s="15">
        <v>57.36</v>
      </c>
      <c r="I552" s="15">
        <f t="shared" si="90"/>
        <v>0.96827057182705722</v>
      </c>
      <c r="J552" s="15">
        <v>17</v>
      </c>
      <c r="K552" s="15">
        <v>26.14</v>
      </c>
      <c r="L552" s="15">
        <v>56.08</v>
      </c>
      <c r="M552" s="15">
        <f t="shared" si="91"/>
        <v>0</v>
      </c>
      <c r="N552" s="15">
        <f t="shared" si="97"/>
        <v>0</v>
      </c>
      <c r="O552" s="15">
        <f t="shared" si="92"/>
        <v>1</v>
      </c>
      <c r="AB552" t="s">
        <v>903</v>
      </c>
      <c r="AC552" s="1" t="s">
        <v>943</v>
      </c>
      <c r="AD552" t="s">
        <v>77</v>
      </c>
      <c r="AE552" t="s">
        <v>944</v>
      </c>
      <c r="AF552" s="15">
        <v>18.5</v>
      </c>
      <c r="AG552" s="15">
        <v>48.25</v>
      </c>
      <c r="AH552" s="15">
        <v>59.91</v>
      </c>
      <c r="AI552" s="15">
        <f t="shared" si="93"/>
        <v>0.80537472875980642</v>
      </c>
      <c r="AJ552" s="15">
        <v>18</v>
      </c>
      <c r="AK552" s="15">
        <v>41.47</v>
      </c>
      <c r="AL552" s="15">
        <v>58.64</v>
      </c>
      <c r="AM552" s="15">
        <f t="shared" si="94"/>
        <v>0</v>
      </c>
      <c r="AN552" s="15">
        <f t="shared" si="95"/>
        <v>0</v>
      </c>
      <c r="AO552" s="15">
        <f t="shared" si="96"/>
        <v>1</v>
      </c>
    </row>
    <row r="553" spans="2:41" x14ac:dyDescent="0.25">
      <c r="B553" t="s">
        <v>905</v>
      </c>
      <c r="C553" s="1" t="s">
        <v>943</v>
      </c>
      <c r="D553" t="s">
        <v>77</v>
      </c>
      <c r="E553" t="s">
        <v>945</v>
      </c>
      <c r="F553">
        <v>24</v>
      </c>
      <c r="G553">
        <v>105.33</v>
      </c>
      <c r="H553">
        <v>73.7</v>
      </c>
      <c r="I553">
        <f t="shared" si="90"/>
        <v>1.4291723202170963</v>
      </c>
      <c r="J553">
        <v>21.5</v>
      </c>
      <c r="K553">
        <v>39.770000000000003</v>
      </c>
      <c r="L553">
        <v>67.47</v>
      </c>
      <c r="M553" s="4">
        <f t="shared" si="91"/>
        <v>0</v>
      </c>
      <c r="N553" s="4">
        <f t="shared" si="97"/>
        <v>1</v>
      </c>
      <c r="O553" s="4">
        <f t="shared" si="92"/>
        <v>0</v>
      </c>
      <c r="AB553" t="s">
        <v>905</v>
      </c>
      <c r="AC553" s="1" t="s">
        <v>943</v>
      </c>
      <c r="AD553" t="s">
        <v>77</v>
      </c>
      <c r="AE553" t="s">
        <v>944</v>
      </c>
      <c r="AF553">
        <v>24</v>
      </c>
      <c r="AG553">
        <v>124.65</v>
      </c>
      <c r="AH553">
        <v>73.7</v>
      </c>
      <c r="AI553">
        <f t="shared" si="93"/>
        <v>1.691316146540027</v>
      </c>
      <c r="AJ553">
        <v>23</v>
      </c>
      <c r="AK553">
        <v>60.08</v>
      </c>
      <c r="AL553">
        <v>71.22</v>
      </c>
      <c r="AM553" s="4">
        <f t="shared" si="94"/>
        <v>1</v>
      </c>
      <c r="AN553" s="4">
        <f t="shared" si="95"/>
        <v>0</v>
      </c>
      <c r="AO553" s="4">
        <f t="shared" si="96"/>
        <v>0</v>
      </c>
    </row>
    <row r="554" spans="2:41" x14ac:dyDescent="0.25">
      <c r="B554" t="s">
        <v>906</v>
      </c>
      <c r="C554" s="1" t="s">
        <v>943</v>
      </c>
      <c r="D554" t="s">
        <v>77</v>
      </c>
      <c r="E554" t="s">
        <v>945</v>
      </c>
      <c r="F554">
        <v>23.5</v>
      </c>
      <c r="G554">
        <v>114.95</v>
      </c>
      <c r="H554">
        <v>72.459999999999994</v>
      </c>
      <c r="I554">
        <f t="shared" si="90"/>
        <v>1.5863924924096056</v>
      </c>
      <c r="J554">
        <v>21.5</v>
      </c>
      <c r="K554">
        <v>43.87</v>
      </c>
      <c r="L554">
        <v>67.47</v>
      </c>
      <c r="M554" s="4">
        <f t="shared" si="91"/>
        <v>1</v>
      </c>
      <c r="N554" s="4">
        <f t="shared" si="97"/>
        <v>0</v>
      </c>
      <c r="O554" s="4">
        <f t="shared" si="92"/>
        <v>0</v>
      </c>
      <c r="AB554" t="s">
        <v>906</v>
      </c>
      <c r="AC554" s="1" t="s">
        <v>943</v>
      </c>
      <c r="AD554" t="s">
        <v>77</v>
      </c>
      <c r="AE554" t="s">
        <v>944</v>
      </c>
      <c r="AF554">
        <v>23</v>
      </c>
      <c r="AG554">
        <v>92.3</v>
      </c>
      <c r="AH554">
        <v>71.22</v>
      </c>
      <c r="AI554">
        <f t="shared" si="93"/>
        <v>1.2959842740803145</v>
      </c>
      <c r="AJ554">
        <v>22.5</v>
      </c>
      <c r="AK554">
        <v>57.23</v>
      </c>
      <c r="AL554">
        <v>69.97</v>
      </c>
      <c r="AM554" s="4">
        <f t="shared" si="94"/>
        <v>0</v>
      </c>
      <c r="AN554" s="4">
        <f t="shared" si="95"/>
        <v>1</v>
      </c>
      <c r="AO554" s="4">
        <f t="shared" si="96"/>
        <v>0</v>
      </c>
    </row>
    <row r="555" spans="2:41" x14ac:dyDescent="0.25">
      <c r="B555" t="s">
        <v>907</v>
      </c>
      <c r="C555" s="1" t="s">
        <v>943</v>
      </c>
      <c r="D555" t="s">
        <v>77</v>
      </c>
      <c r="E555" t="s">
        <v>945</v>
      </c>
      <c r="F555">
        <v>24</v>
      </c>
      <c r="G555">
        <v>164.68</v>
      </c>
      <c r="H555">
        <v>73.7</v>
      </c>
      <c r="I555">
        <f t="shared" si="90"/>
        <v>2.2344640434192673</v>
      </c>
      <c r="J555">
        <v>22.5</v>
      </c>
      <c r="K555">
        <v>49.53</v>
      </c>
      <c r="L555">
        <v>69.97</v>
      </c>
      <c r="M555" s="4">
        <f t="shared" si="91"/>
        <v>1</v>
      </c>
      <c r="N555" s="4">
        <f t="shared" si="97"/>
        <v>0</v>
      </c>
      <c r="O555" s="4">
        <f t="shared" si="92"/>
        <v>0</v>
      </c>
      <c r="AB555" t="s">
        <v>907</v>
      </c>
      <c r="AC555" s="1" t="s">
        <v>943</v>
      </c>
      <c r="AD555" t="s">
        <v>77</v>
      </c>
      <c r="AE555" t="s">
        <v>944</v>
      </c>
      <c r="AF555">
        <v>24</v>
      </c>
      <c r="AG555">
        <v>126.04</v>
      </c>
      <c r="AH555">
        <v>73.7</v>
      </c>
      <c r="AI555">
        <f t="shared" si="93"/>
        <v>1.7101763907734058</v>
      </c>
      <c r="AJ555">
        <v>22.5</v>
      </c>
      <c r="AK555">
        <v>62.04</v>
      </c>
      <c r="AL555">
        <v>69.97</v>
      </c>
      <c r="AM555" s="4">
        <f t="shared" si="94"/>
        <v>1</v>
      </c>
      <c r="AN555" s="4">
        <f t="shared" si="95"/>
        <v>0</v>
      </c>
      <c r="AO555" s="4">
        <f t="shared" si="96"/>
        <v>0</v>
      </c>
    </row>
    <row r="556" spans="2:41" x14ac:dyDescent="0.25">
      <c r="B556" t="s">
        <v>908</v>
      </c>
      <c r="C556" s="1" t="s">
        <v>943</v>
      </c>
      <c r="D556" t="s">
        <v>77</v>
      </c>
      <c r="E556" t="s">
        <v>945</v>
      </c>
      <c r="F556">
        <v>24</v>
      </c>
      <c r="G556">
        <v>153.13999999999999</v>
      </c>
      <c r="H556">
        <v>73.7</v>
      </c>
      <c r="I556">
        <f t="shared" si="90"/>
        <v>2.0778833107191312</v>
      </c>
      <c r="J556">
        <v>22.5</v>
      </c>
      <c r="K556">
        <v>65.89</v>
      </c>
      <c r="L556">
        <v>69.97</v>
      </c>
      <c r="M556" s="4">
        <f t="shared" si="91"/>
        <v>1</v>
      </c>
      <c r="N556" s="4">
        <f t="shared" si="97"/>
        <v>0</v>
      </c>
      <c r="O556" s="4">
        <f t="shared" si="92"/>
        <v>0</v>
      </c>
      <c r="AB556" t="s">
        <v>908</v>
      </c>
      <c r="AC556" s="1" t="s">
        <v>943</v>
      </c>
      <c r="AD556" t="s">
        <v>77</v>
      </c>
      <c r="AE556" t="s">
        <v>944</v>
      </c>
      <c r="AF556">
        <v>24</v>
      </c>
      <c r="AG556">
        <v>181.64</v>
      </c>
      <c r="AH556">
        <v>73.7</v>
      </c>
      <c r="AI556">
        <f t="shared" si="93"/>
        <v>2.4645861601085479</v>
      </c>
      <c r="AJ556">
        <v>22.5</v>
      </c>
      <c r="AK556">
        <v>56.02</v>
      </c>
      <c r="AL556">
        <v>69.97</v>
      </c>
      <c r="AM556" s="4">
        <f t="shared" si="94"/>
        <v>1</v>
      </c>
      <c r="AN556" s="4">
        <f t="shared" si="95"/>
        <v>0</v>
      </c>
      <c r="AO556" s="4">
        <f t="shared" si="96"/>
        <v>0</v>
      </c>
    </row>
    <row r="557" spans="2:41" x14ac:dyDescent="0.25">
      <c r="B557" t="s">
        <v>909</v>
      </c>
      <c r="C557" s="1" t="s">
        <v>943</v>
      </c>
      <c r="D557" t="s">
        <v>77</v>
      </c>
      <c r="E557" t="s">
        <v>945</v>
      </c>
      <c r="F557">
        <v>24</v>
      </c>
      <c r="G557">
        <v>159.56</v>
      </c>
      <c r="H557">
        <v>73.7</v>
      </c>
      <c r="I557">
        <f t="shared" si="90"/>
        <v>2.1649932157394844</v>
      </c>
      <c r="J557">
        <v>22.5</v>
      </c>
      <c r="K557">
        <v>68.92</v>
      </c>
      <c r="L557">
        <v>69.97</v>
      </c>
      <c r="M557" s="4">
        <f t="shared" si="91"/>
        <v>1</v>
      </c>
      <c r="N557" s="4">
        <f t="shared" si="97"/>
        <v>0</v>
      </c>
      <c r="O557" s="4">
        <f t="shared" si="92"/>
        <v>0</v>
      </c>
      <c r="AB557" t="s">
        <v>909</v>
      </c>
      <c r="AC557" s="1" t="s">
        <v>943</v>
      </c>
      <c r="AD557" t="s">
        <v>77</v>
      </c>
      <c r="AE557" t="s">
        <v>944</v>
      </c>
      <c r="AF557">
        <v>24</v>
      </c>
      <c r="AG557">
        <v>114.24</v>
      </c>
      <c r="AH557">
        <v>73.7</v>
      </c>
      <c r="AI557">
        <f t="shared" si="93"/>
        <v>1.550067842605156</v>
      </c>
      <c r="AJ557">
        <v>22</v>
      </c>
      <c r="AK557">
        <v>58.28</v>
      </c>
      <c r="AL557">
        <v>68.72</v>
      </c>
      <c r="AM557" s="4">
        <f t="shared" si="94"/>
        <v>1</v>
      </c>
      <c r="AN557" s="4">
        <f t="shared" si="95"/>
        <v>0</v>
      </c>
      <c r="AO557" s="4">
        <f t="shared" si="96"/>
        <v>0</v>
      </c>
    </row>
    <row r="558" spans="2:41" x14ac:dyDescent="0.25">
      <c r="B558" t="s">
        <v>910</v>
      </c>
      <c r="C558" s="1" t="s">
        <v>943</v>
      </c>
      <c r="D558" t="s">
        <v>77</v>
      </c>
      <c r="E558" t="s">
        <v>945</v>
      </c>
      <c r="F558">
        <v>24</v>
      </c>
      <c r="G558">
        <v>111.11</v>
      </c>
      <c r="H558">
        <v>73.7</v>
      </c>
      <c r="I558">
        <f t="shared" si="90"/>
        <v>1.5075983717774761</v>
      </c>
      <c r="J558">
        <v>22</v>
      </c>
      <c r="K558">
        <v>62.05</v>
      </c>
      <c r="L558">
        <v>68.72</v>
      </c>
      <c r="M558" s="4">
        <f t="shared" si="91"/>
        <v>1</v>
      </c>
      <c r="N558" s="4">
        <f t="shared" si="97"/>
        <v>0</v>
      </c>
      <c r="O558" s="4">
        <f t="shared" si="92"/>
        <v>0</v>
      </c>
      <c r="AB558" t="s">
        <v>910</v>
      </c>
      <c r="AC558" s="1" t="s">
        <v>943</v>
      </c>
      <c r="AD558" t="s">
        <v>77</v>
      </c>
      <c r="AE558" t="s">
        <v>944</v>
      </c>
      <c r="AF558">
        <v>24</v>
      </c>
      <c r="AG558">
        <v>136.88</v>
      </c>
      <c r="AH558">
        <v>73.7</v>
      </c>
      <c r="AI558">
        <f t="shared" si="93"/>
        <v>1.857259158751696</v>
      </c>
      <c r="AJ558">
        <v>23</v>
      </c>
      <c r="AK558">
        <v>57.54</v>
      </c>
      <c r="AL558">
        <v>71.22</v>
      </c>
      <c r="AM558" s="4">
        <f t="shared" si="94"/>
        <v>1</v>
      </c>
      <c r="AN558" s="4">
        <f t="shared" si="95"/>
        <v>0</v>
      </c>
      <c r="AO558" s="4">
        <f t="shared" si="96"/>
        <v>0</v>
      </c>
    </row>
    <row r="559" spans="2:41" x14ac:dyDescent="0.25">
      <c r="B559" t="s">
        <v>927</v>
      </c>
      <c r="C559" s="1" t="s">
        <v>943</v>
      </c>
      <c r="D559" t="s">
        <v>77</v>
      </c>
      <c r="E559" t="s">
        <v>945</v>
      </c>
      <c r="F559">
        <v>23.5</v>
      </c>
      <c r="G559">
        <v>157.30000000000001</v>
      </c>
      <c r="H559">
        <v>72.459999999999994</v>
      </c>
      <c r="I559">
        <f t="shared" si="90"/>
        <v>2.1708528843499866</v>
      </c>
      <c r="J559">
        <v>22</v>
      </c>
      <c r="K559">
        <v>52.27</v>
      </c>
      <c r="L559">
        <v>68.72</v>
      </c>
      <c r="M559" s="4">
        <f t="shared" si="91"/>
        <v>1</v>
      </c>
      <c r="N559" s="4">
        <f t="shared" si="97"/>
        <v>0</v>
      </c>
      <c r="O559" s="4">
        <f t="shared" si="92"/>
        <v>0</v>
      </c>
      <c r="AB559" t="s">
        <v>927</v>
      </c>
      <c r="AC559" s="1" t="s">
        <v>943</v>
      </c>
      <c r="AD559" t="s">
        <v>77</v>
      </c>
      <c r="AE559" t="s">
        <v>944</v>
      </c>
      <c r="AF559">
        <v>24</v>
      </c>
      <c r="AG559">
        <v>127.03</v>
      </c>
      <c r="AH559">
        <v>73.7</v>
      </c>
      <c r="AI559">
        <f t="shared" si="93"/>
        <v>1.7236092265943013</v>
      </c>
      <c r="AJ559">
        <v>23</v>
      </c>
      <c r="AK559">
        <v>64.61</v>
      </c>
      <c r="AL559">
        <v>71.22</v>
      </c>
      <c r="AM559" s="4">
        <f t="shared" si="94"/>
        <v>1</v>
      </c>
      <c r="AN559" s="4">
        <f t="shared" si="95"/>
        <v>0</v>
      </c>
      <c r="AO559" s="4">
        <f t="shared" si="96"/>
        <v>0</v>
      </c>
    </row>
    <row r="560" spans="2:41" x14ac:dyDescent="0.25">
      <c r="B560" t="s">
        <v>928</v>
      </c>
      <c r="C560" s="1" t="s">
        <v>943</v>
      </c>
      <c r="D560" t="s">
        <v>77</v>
      </c>
      <c r="E560" t="s">
        <v>945</v>
      </c>
      <c r="F560">
        <v>24</v>
      </c>
      <c r="G560">
        <v>132.15</v>
      </c>
      <c r="H560">
        <v>73.7</v>
      </c>
      <c r="I560">
        <f t="shared" si="90"/>
        <v>1.7930800542740841</v>
      </c>
      <c r="J560">
        <v>22</v>
      </c>
      <c r="K560">
        <v>46.64</v>
      </c>
      <c r="L560">
        <v>68.72</v>
      </c>
      <c r="M560" s="4">
        <f t="shared" si="91"/>
        <v>1</v>
      </c>
      <c r="N560" s="4">
        <f t="shared" si="97"/>
        <v>0</v>
      </c>
      <c r="O560" s="4">
        <f t="shared" si="92"/>
        <v>0</v>
      </c>
      <c r="AB560" t="s">
        <v>928</v>
      </c>
      <c r="AC560" s="1" t="s">
        <v>943</v>
      </c>
      <c r="AD560" t="s">
        <v>77</v>
      </c>
      <c r="AE560" t="s">
        <v>944</v>
      </c>
      <c r="AF560">
        <v>24</v>
      </c>
      <c r="AG560">
        <v>113.2</v>
      </c>
      <c r="AH560">
        <v>73.7</v>
      </c>
      <c r="AI560">
        <f t="shared" si="93"/>
        <v>1.5359565807327</v>
      </c>
      <c r="AJ560">
        <v>23</v>
      </c>
      <c r="AK560">
        <v>56.83</v>
      </c>
      <c r="AL560">
        <v>71.22</v>
      </c>
      <c r="AM560" s="4">
        <f t="shared" si="94"/>
        <v>1</v>
      </c>
      <c r="AN560" s="4">
        <f t="shared" si="95"/>
        <v>0</v>
      </c>
      <c r="AO560" s="4">
        <f t="shared" si="96"/>
        <v>0</v>
      </c>
    </row>
    <row r="561" spans="2:41" x14ac:dyDescent="0.25">
      <c r="B561" t="s">
        <v>930</v>
      </c>
      <c r="C561" s="1" t="s">
        <v>943</v>
      </c>
      <c r="D561" t="s">
        <v>77</v>
      </c>
      <c r="E561" t="s">
        <v>945</v>
      </c>
      <c r="F561">
        <v>23.5</v>
      </c>
      <c r="G561">
        <v>158.65</v>
      </c>
      <c r="H561">
        <v>72.459999999999994</v>
      </c>
      <c r="I561">
        <f t="shared" si="90"/>
        <v>2.1894838531603646</v>
      </c>
      <c r="J561">
        <v>22</v>
      </c>
      <c r="K561">
        <v>55.11</v>
      </c>
      <c r="L561">
        <v>68.72</v>
      </c>
      <c r="M561" s="4">
        <f t="shared" si="91"/>
        <v>1</v>
      </c>
      <c r="N561" s="4">
        <f t="shared" si="97"/>
        <v>0</v>
      </c>
      <c r="O561" s="4">
        <f t="shared" si="92"/>
        <v>0</v>
      </c>
      <c r="AB561" t="s">
        <v>930</v>
      </c>
      <c r="AC561" s="1" t="s">
        <v>943</v>
      </c>
      <c r="AD561" t="s">
        <v>77</v>
      </c>
      <c r="AE561" t="s">
        <v>944</v>
      </c>
      <c r="AF561">
        <v>24</v>
      </c>
      <c r="AG561">
        <v>177.53</v>
      </c>
      <c r="AH561">
        <v>73.7</v>
      </c>
      <c r="AI561">
        <f t="shared" si="93"/>
        <v>2.4088195386702846</v>
      </c>
      <c r="AJ561">
        <v>23</v>
      </c>
      <c r="AK561">
        <v>71</v>
      </c>
      <c r="AL561">
        <v>71.22</v>
      </c>
      <c r="AM561" s="4">
        <f t="shared" si="94"/>
        <v>1</v>
      </c>
      <c r="AN561" s="4">
        <f t="shared" si="95"/>
        <v>0</v>
      </c>
      <c r="AO561" s="4">
        <f t="shared" si="96"/>
        <v>0</v>
      </c>
    </row>
    <row r="562" spans="2:41" x14ac:dyDescent="0.25">
      <c r="B562" t="s">
        <v>931</v>
      </c>
      <c r="C562" s="1" t="s">
        <v>943</v>
      </c>
      <c r="D562" t="s">
        <v>77</v>
      </c>
      <c r="E562" t="s">
        <v>945</v>
      </c>
      <c r="F562">
        <v>22.5</v>
      </c>
      <c r="G562">
        <v>124.29</v>
      </c>
      <c r="H562">
        <v>69.97</v>
      </c>
      <c r="I562">
        <f t="shared" si="90"/>
        <v>1.7763327140202945</v>
      </c>
      <c r="J562">
        <v>21.5</v>
      </c>
      <c r="K562">
        <v>54.42</v>
      </c>
      <c r="L562">
        <v>67.47</v>
      </c>
      <c r="M562" s="4">
        <f t="shared" si="91"/>
        <v>1</v>
      </c>
      <c r="N562" s="4">
        <f t="shared" si="97"/>
        <v>0</v>
      </c>
      <c r="O562" s="4">
        <f t="shared" si="92"/>
        <v>0</v>
      </c>
      <c r="AB562" t="s">
        <v>931</v>
      </c>
      <c r="AC562" s="1" t="s">
        <v>943</v>
      </c>
      <c r="AD562" t="s">
        <v>77</v>
      </c>
      <c r="AE562" t="s">
        <v>944</v>
      </c>
      <c r="AF562">
        <v>24</v>
      </c>
      <c r="AG562">
        <v>115.42</v>
      </c>
      <c r="AH562">
        <v>73.7</v>
      </c>
      <c r="AI562">
        <f t="shared" si="93"/>
        <v>1.5660786974219809</v>
      </c>
      <c r="AJ562">
        <v>18</v>
      </c>
      <c r="AK562">
        <v>62.66</v>
      </c>
      <c r="AL562">
        <v>58.64</v>
      </c>
      <c r="AM562" s="4">
        <f t="shared" si="94"/>
        <v>1</v>
      </c>
      <c r="AN562" s="4">
        <f t="shared" si="95"/>
        <v>0</v>
      </c>
      <c r="AO562" s="4">
        <f t="shared" si="96"/>
        <v>0</v>
      </c>
    </row>
    <row r="563" spans="2:41" x14ac:dyDescent="0.25">
      <c r="B563" t="s">
        <v>934</v>
      </c>
      <c r="C563" s="1" t="s">
        <v>943</v>
      </c>
      <c r="D563" t="s">
        <v>77</v>
      </c>
      <c r="E563" s="15" t="s">
        <v>945</v>
      </c>
      <c r="F563" s="15">
        <v>20.5</v>
      </c>
      <c r="G563" s="15">
        <v>53.85</v>
      </c>
      <c r="H563" s="15">
        <v>64.97</v>
      </c>
      <c r="I563" s="15">
        <f t="shared" si="90"/>
        <v>0.82884408188394643</v>
      </c>
      <c r="J563" s="15">
        <v>20</v>
      </c>
      <c r="K563" s="15">
        <v>40.94</v>
      </c>
      <c r="L563" s="15">
        <v>63.71</v>
      </c>
      <c r="M563" s="15">
        <f t="shared" si="91"/>
        <v>0</v>
      </c>
      <c r="N563" s="15">
        <f t="shared" si="97"/>
        <v>0</v>
      </c>
      <c r="O563" s="15">
        <f t="shared" si="92"/>
        <v>1</v>
      </c>
      <c r="AB563" t="s">
        <v>934</v>
      </c>
      <c r="AC563" s="1" t="s">
        <v>943</v>
      </c>
      <c r="AD563" t="s">
        <v>77</v>
      </c>
      <c r="AE563" t="s">
        <v>944</v>
      </c>
      <c r="AF563">
        <v>24</v>
      </c>
      <c r="AG563">
        <v>77.180000000000007</v>
      </c>
      <c r="AH563">
        <v>73.7</v>
      </c>
      <c r="AI563">
        <f t="shared" si="93"/>
        <v>1.0472184531886024</v>
      </c>
      <c r="AJ563">
        <v>23.5</v>
      </c>
      <c r="AK563">
        <v>67.64</v>
      </c>
      <c r="AL563">
        <v>72.459999999999994</v>
      </c>
      <c r="AM563" s="4">
        <f t="shared" si="94"/>
        <v>0</v>
      </c>
      <c r="AN563" s="4">
        <f t="shared" si="95"/>
        <v>1</v>
      </c>
      <c r="AO563" s="4">
        <f t="shared" si="96"/>
        <v>0</v>
      </c>
    </row>
    <row r="564" spans="2:41" x14ac:dyDescent="0.25">
      <c r="B564" t="s">
        <v>936</v>
      </c>
      <c r="C564" s="1" t="s">
        <v>943</v>
      </c>
      <c r="D564" t="s">
        <v>77</v>
      </c>
      <c r="E564" t="s">
        <v>945</v>
      </c>
      <c r="F564">
        <v>24</v>
      </c>
      <c r="G564">
        <v>119.37</v>
      </c>
      <c r="H564">
        <v>73.7</v>
      </c>
      <c r="I564">
        <f t="shared" si="90"/>
        <v>1.6196743554952511</v>
      </c>
      <c r="J564">
        <v>23</v>
      </c>
      <c r="K564">
        <v>48.67</v>
      </c>
      <c r="L564">
        <v>71.22</v>
      </c>
      <c r="M564" s="4">
        <f t="shared" si="91"/>
        <v>1</v>
      </c>
      <c r="N564" s="4">
        <f t="shared" si="97"/>
        <v>0</v>
      </c>
      <c r="O564" s="4">
        <f t="shared" si="92"/>
        <v>0</v>
      </c>
      <c r="AB564" t="s">
        <v>936</v>
      </c>
      <c r="AC564" s="1" t="s">
        <v>943</v>
      </c>
      <c r="AD564" t="s">
        <v>77</v>
      </c>
      <c r="AE564" t="s">
        <v>944</v>
      </c>
      <c r="AF564">
        <v>24</v>
      </c>
      <c r="AG564">
        <v>107.34</v>
      </c>
      <c r="AH564">
        <v>73.7</v>
      </c>
      <c r="AI564">
        <f t="shared" si="93"/>
        <v>1.4564450474898236</v>
      </c>
      <c r="AJ564">
        <v>23.5</v>
      </c>
      <c r="AK564">
        <v>66.52</v>
      </c>
      <c r="AL564">
        <v>72.459999999999994</v>
      </c>
      <c r="AM564" s="4">
        <f t="shared" si="94"/>
        <v>0</v>
      </c>
      <c r="AN564" s="4">
        <f t="shared" si="95"/>
        <v>1</v>
      </c>
      <c r="AO564" s="4">
        <f t="shared" si="96"/>
        <v>0</v>
      </c>
    </row>
    <row r="565" spans="2:41" x14ac:dyDescent="0.25">
      <c r="B565" t="s">
        <v>937</v>
      </c>
      <c r="C565" s="1" t="s">
        <v>943</v>
      </c>
      <c r="D565" t="s">
        <v>77</v>
      </c>
      <c r="E565" t="s">
        <v>945</v>
      </c>
      <c r="F565">
        <v>24.5</v>
      </c>
      <c r="G565">
        <v>191.34</v>
      </c>
      <c r="H565">
        <v>74.930000000000007</v>
      </c>
      <c r="I565">
        <f t="shared" si="90"/>
        <v>2.5535833444548244</v>
      </c>
      <c r="J565">
        <v>22</v>
      </c>
      <c r="K565">
        <v>39.700000000000003</v>
      </c>
      <c r="L565">
        <v>68.72</v>
      </c>
      <c r="M565" s="4">
        <f t="shared" si="91"/>
        <v>1</v>
      </c>
      <c r="N565" s="4">
        <f t="shared" si="97"/>
        <v>0</v>
      </c>
      <c r="O565" s="4">
        <f t="shared" si="92"/>
        <v>0</v>
      </c>
      <c r="AB565" t="s">
        <v>937</v>
      </c>
      <c r="AC565" s="1" t="s">
        <v>943</v>
      </c>
      <c r="AD565" t="s">
        <v>77</v>
      </c>
      <c r="AE565" t="s">
        <v>944</v>
      </c>
      <c r="AF565">
        <v>24</v>
      </c>
      <c r="AG565">
        <v>157.53</v>
      </c>
      <c r="AH565">
        <v>73.7</v>
      </c>
      <c r="AI565">
        <f t="shared" si="93"/>
        <v>2.137449118046133</v>
      </c>
      <c r="AJ565">
        <v>18</v>
      </c>
      <c r="AK565">
        <v>58.66</v>
      </c>
      <c r="AL565">
        <v>58.64</v>
      </c>
      <c r="AM565" s="4">
        <f t="shared" si="94"/>
        <v>1</v>
      </c>
      <c r="AN565" s="4">
        <f t="shared" si="95"/>
        <v>0</v>
      </c>
      <c r="AO565" s="4">
        <f t="shared" si="96"/>
        <v>0</v>
      </c>
    </row>
    <row r="566" spans="2:41" x14ac:dyDescent="0.25">
      <c r="B566" t="s">
        <v>938</v>
      </c>
      <c r="C566" s="1" t="s">
        <v>943</v>
      </c>
      <c r="D566" t="s">
        <v>77</v>
      </c>
      <c r="E566" t="s">
        <v>945</v>
      </c>
      <c r="F566">
        <v>24</v>
      </c>
      <c r="G566">
        <v>135.15</v>
      </c>
      <c r="H566">
        <v>73.7</v>
      </c>
      <c r="I566">
        <f t="shared" si="90"/>
        <v>1.833785617367707</v>
      </c>
      <c r="J566">
        <v>22.5</v>
      </c>
      <c r="K566">
        <v>57.12</v>
      </c>
      <c r="L566">
        <v>69.97</v>
      </c>
      <c r="M566" s="4">
        <f t="shared" si="91"/>
        <v>1</v>
      </c>
      <c r="N566" s="4">
        <f t="shared" si="97"/>
        <v>0</v>
      </c>
      <c r="O566" s="4">
        <f t="shared" si="92"/>
        <v>0</v>
      </c>
      <c r="AB566" t="s">
        <v>938</v>
      </c>
      <c r="AC566" s="1" t="s">
        <v>943</v>
      </c>
      <c r="AD566" t="s">
        <v>77</v>
      </c>
      <c r="AE566" t="s">
        <v>944</v>
      </c>
      <c r="AF566">
        <v>24</v>
      </c>
      <c r="AG566">
        <v>154.44</v>
      </c>
      <c r="AH566">
        <v>73.7</v>
      </c>
      <c r="AI566">
        <f t="shared" si="93"/>
        <v>2.0955223880597016</v>
      </c>
      <c r="AJ566">
        <v>22.5</v>
      </c>
      <c r="AK566">
        <v>44.53</v>
      </c>
      <c r="AL566">
        <v>69.97</v>
      </c>
      <c r="AM566" s="4">
        <f t="shared" si="94"/>
        <v>1</v>
      </c>
      <c r="AN566" s="4">
        <f t="shared" si="95"/>
        <v>0</v>
      </c>
      <c r="AO566" s="4">
        <f t="shared" si="96"/>
        <v>0</v>
      </c>
    </row>
    <row r="567" spans="2:41" x14ac:dyDescent="0.25">
      <c r="B567" t="s">
        <v>939</v>
      </c>
      <c r="C567" s="1" t="s">
        <v>943</v>
      </c>
      <c r="D567" t="s">
        <v>77</v>
      </c>
      <c r="E567" t="s">
        <v>945</v>
      </c>
      <c r="F567">
        <v>24</v>
      </c>
      <c r="G567">
        <v>83.2</v>
      </c>
      <c r="H567">
        <v>73.7</v>
      </c>
      <c r="I567">
        <f t="shared" si="90"/>
        <v>1.1289009497964722</v>
      </c>
      <c r="J567">
        <v>22.5</v>
      </c>
      <c r="K567">
        <v>60.06</v>
      </c>
      <c r="L567">
        <v>69.97</v>
      </c>
      <c r="M567" s="4">
        <f t="shared" si="91"/>
        <v>0</v>
      </c>
      <c r="N567" s="4">
        <f t="shared" si="97"/>
        <v>1</v>
      </c>
      <c r="O567" s="4">
        <f t="shared" si="92"/>
        <v>0</v>
      </c>
      <c r="AB567" t="s">
        <v>939</v>
      </c>
      <c r="AC567" s="1" t="s">
        <v>943</v>
      </c>
      <c r="AD567" t="s">
        <v>77</v>
      </c>
      <c r="AE567" t="s">
        <v>944</v>
      </c>
      <c r="AF567">
        <v>24</v>
      </c>
      <c r="AG567">
        <v>155.12</v>
      </c>
      <c r="AH567">
        <v>73.7</v>
      </c>
      <c r="AI567">
        <f t="shared" si="93"/>
        <v>2.1047489823609227</v>
      </c>
      <c r="AJ567">
        <v>22.5</v>
      </c>
      <c r="AK567">
        <v>51.57</v>
      </c>
      <c r="AL567">
        <v>69.97</v>
      </c>
      <c r="AM567" s="4">
        <f t="shared" si="94"/>
        <v>1</v>
      </c>
      <c r="AN567" s="4">
        <f t="shared" si="95"/>
        <v>0</v>
      </c>
      <c r="AO567" s="4">
        <f t="shared" si="96"/>
        <v>0</v>
      </c>
    </row>
    <row r="568" spans="2:41" x14ac:dyDescent="0.25">
      <c r="B568" t="s">
        <v>940</v>
      </c>
      <c r="C568" s="1" t="s">
        <v>943</v>
      </c>
      <c r="D568" t="s">
        <v>77</v>
      </c>
      <c r="E568" t="s">
        <v>945</v>
      </c>
      <c r="F568">
        <v>24</v>
      </c>
      <c r="G568">
        <v>203.23</v>
      </c>
      <c r="H568">
        <v>73.7</v>
      </c>
      <c r="I568">
        <f t="shared" si="90"/>
        <v>2.7575305291723198</v>
      </c>
      <c r="J568">
        <v>21.5</v>
      </c>
      <c r="K568">
        <v>43.34</v>
      </c>
      <c r="L568">
        <v>67.47</v>
      </c>
      <c r="M568" s="4">
        <f t="shared" si="91"/>
        <v>1</v>
      </c>
      <c r="N568" s="4">
        <f t="shared" si="97"/>
        <v>0</v>
      </c>
      <c r="O568" s="4">
        <f t="shared" si="92"/>
        <v>0</v>
      </c>
      <c r="AB568" t="s">
        <v>940</v>
      </c>
      <c r="AC568" s="1" t="s">
        <v>943</v>
      </c>
      <c r="AD568" t="s">
        <v>77</v>
      </c>
      <c r="AE568" t="s">
        <v>944</v>
      </c>
      <c r="AF568">
        <v>24</v>
      </c>
      <c r="AG568">
        <v>122.23</v>
      </c>
      <c r="AH568">
        <v>73.7</v>
      </c>
      <c r="AI568">
        <f t="shared" si="93"/>
        <v>1.6584803256445046</v>
      </c>
      <c r="AJ568">
        <v>22.5</v>
      </c>
      <c r="AK568">
        <v>50.45</v>
      </c>
      <c r="AL568">
        <v>69.97</v>
      </c>
      <c r="AM568" s="4">
        <f t="shared" si="94"/>
        <v>1</v>
      </c>
      <c r="AN568" s="4">
        <f t="shared" si="95"/>
        <v>0</v>
      </c>
      <c r="AO568" s="4">
        <f t="shared" si="96"/>
        <v>0</v>
      </c>
    </row>
    <row r="569" spans="2:41" x14ac:dyDescent="0.25">
      <c r="B569" t="s">
        <v>941</v>
      </c>
      <c r="C569" s="1" t="s">
        <v>943</v>
      </c>
      <c r="D569" t="s">
        <v>77</v>
      </c>
      <c r="E569" t="s">
        <v>945</v>
      </c>
      <c r="F569">
        <v>24</v>
      </c>
      <c r="G569">
        <v>145.22</v>
      </c>
      <c r="H569">
        <v>73.7</v>
      </c>
      <c r="I569">
        <f t="shared" si="90"/>
        <v>1.9704206241519673</v>
      </c>
      <c r="J569">
        <v>22</v>
      </c>
      <c r="K569">
        <v>46.87</v>
      </c>
      <c r="L569">
        <v>68.72</v>
      </c>
      <c r="M569" s="4">
        <f t="shared" si="91"/>
        <v>1</v>
      </c>
      <c r="N569" s="4">
        <f t="shared" si="97"/>
        <v>0</v>
      </c>
      <c r="O569" s="4">
        <f t="shared" si="92"/>
        <v>0</v>
      </c>
      <c r="AB569" t="s">
        <v>941</v>
      </c>
      <c r="AC569" s="1" t="s">
        <v>943</v>
      </c>
      <c r="AD569" t="s">
        <v>77</v>
      </c>
      <c r="AE569" t="s">
        <v>944</v>
      </c>
      <c r="AF569">
        <v>24</v>
      </c>
      <c r="AG569">
        <v>151.46</v>
      </c>
      <c r="AH569">
        <v>73.7</v>
      </c>
      <c r="AI569">
        <f t="shared" si="93"/>
        <v>2.0550881953867028</v>
      </c>
      <c r="AJ569">
        <v>23</v>
      </c>
      <c r="AK569">
        <v>71.12</v>
      </c>
      <c r="AL569">
        <v>71.22</v>
      </c>
      <c r="AM569" s="4">
        <f t="shared" si="94"/>
        <v>1</v>
      </c>
      <c r="AN569" s="4">
        <f t="shared" si="95"/>
        <v>0</v>
      </c>
      <c r="AO569" s="4">
        <f t="shared" si="96"/>
        <v>0</v>
      </c>
    </row>
    <row r="570" spans="2:41" x14ac:dyDescent="0.25">
      <c r="B570" t="s">
        <v>942</v>
      </c>
      <c r="C570" s="1" t="s">
        <v>943</v>
      </c>
      <c r="D570" t="s">
        <v>77</v>
      </c>
      <c r="E570" t="s">
        <v>945</v>
      </c>
      <c r="F570">
        <v>23.5</v>
      </c>
      <c r="G570">
        <v>178.34</v>
      </c>
      <c r="H570">
        <v>72.459999999999994</v>
      </c>
      <c r="I570">
        <f t="shared" si="90"/>
        <v>2.4612199834391393</v>
      </c>
      <c r="J570">
        <v>21</v>
      </c>
      <c r="K570">
        <v>38.450000000000003</v>
      </c>
      <c r="L570">
        <v>66.22</v>
      </c>
      <c r="M570" s="4">
        <f t="shared" si="91"/>
        <v>1</v>
      </c>
      <c r="N570" s="4">
        <f t="shared" si="97"/>
        <v>0</v>
      </c>
      <c r="O570" s="4">
        <f t="shared" si="92"/>
        <v>0</v>
      </c>
      <c r="AB570" t="s">
        <v>942</v>
      </c>
      <c r="AC570" s="1" t="s">
        <v>943</v>
      </c>
      <c r="AD570" t="s">
        <v>77</v>
      </c>
      <c r="AE570" t="s">
        <v>944</v>
      </c>
      <c r="AF570">
        <v>24</v>
      </c>
      <c r="AG570">
        <v>133.35</v>
      </c>
      <c r="AH570">
        <v>73.7</v>
      </c>
      <c r="AI570">
        <f t="shared" si="93"/>
        <v>1.8093622795115332</v>
      </c>
      <c r="AJ570">
        <v>23</v>
      </c>
      <c r="AK570">
        <v>70.819999999999993</v>
      </c>
      <c r="AL570">
        <v>71.22</v>
      </c>
      <c r="AM570" s="4">
        <f t="shared" si="94"/>
        <v>1</v>
      </c>
      <c r="AN570" s="4">
        <f t="shared" si="95"/>
        <v>0</v>
      </c>
      <c r="AO570" s="4">
        <f t="shared" si="96"/>
        <v>0</v>
      </c>
    </row>
    <row r="571" spans="2:41" x14ac:dyDescent="0.25">
      <c r="B571" t="s">
        <v>962</v>
      </c>
      <c r="C571" s="1" t="s">
        <v>943</v>
      </c>
      <c r="D571" t="s">
        <v>77</v>
      </c>
      <c r="E571" s="15" t="s">
        <v>81</v>
      </c>
      <c r="F571" s="15">
        <v>25</v>
      </c>
      <c r="G571" s="15">
        <v>74.959999999999994</v>
      </c>
      <c r="H571" s="15">
        <v>76.17</v>
      </c>
      <c r="I571" s="15">
        <f t="shared" si="90"/>
        <v>0.98411448076670593</v>
      </c>
      <c r="J571" s="15">
        <v>24.5</v>
      </c>
      <c r="K571" s="15">
        <v>71.64</v>
      </c>
      <c r="L571" s="15">
        <v>74.930000000000007</v>
      </c>
      <c r="M571" s="15">
        <f t="shared" si="91"/>
        <v>0</v>
      </c>
      <c r="N571" s="15">
        <f t="shared" si="97"/>
        <v>0</v>
      </c>
      <c r="O571" s="15">
        <f t="shared" si="92"/>
        <v>1</v>
      </c>
      <c r="AB571" t="s">
        <v>962</v>
      </c>
      <c r="AC571" s="1" t="s">
        <v>943</v>
      </c>
      <c r="AD571" t="s">
        <v>77</v>
      </c>
      <c r="AE571" t="s">
        <v>79</v>
      </c>
      <c r="AF571">
        <v>24</v>
      </c>
      <c r="AG571">
        <v>171.99</v>
      </c>
      <c r="AH571">
        <v>73.7</v>
      </c>
      <c r="AI571">
        <f t="shared" si="93"/>
        <v>2.3336499321573947</v>
      </c>
      <c r="AJ571">
        <v>22</v>
      </c>
      <c r="AK571">
        <v>58.86</v>
      </c>
      <c r="AL571">
        <v>68.72</v>
      </c>
      <c r="AM571" s="4">
        <f t="shared" si="94"/>
        <v>1</v>
      </c>
      <c r="AN571" s="4">
        <f t="shared" si="95"/>
        <v>0</v>
      </c>
      <c r="AO571" s="4">
        <f t="shared" si="96"/>
        <v>0</v>
      </c>
    </row>
    <row r="572" spans="2:41" x14ac:dyDescent="0.25">
      <c r="B572" t="s">
        <v>964</v>
      </c>
      <c r="C572" s="1" t="s">
        <v>943</v>
      </c>
      <c r="D572" t="s">
        <v>77</v>
      </c>
      <c r="E572" t="s">
        <v>81</v>
      </c>
      <c r="F572">
        <v>24</v>
      </c>
      <c r="G572">
        <v>91.31</v>
      </c>
      <c r="H572">
        <v>73.7</v>
      </c>
      <c r="I572">
        <f t="shared" si="90"/>
        <v>1.2389416553595658</v>
      </c>
      <c r="J572">
        <v>23</v>
      </c>
      <c r="K572">
        <v>59.32</v>
      </c>
      <c r="L572">
        <v>71.22</v>
      </c>
      <c r="M572" s="4">
        <f t="shared" si="91"/>
        <v>0</v>
      </c>
      <c r="N572" s="4">
        <f t="shared" si="97"/>
        <v>1</v>
      </c>
      <c r="O572" s="4">
        <f t="shared" si="92"/>
        <v>0</v>
      </c>
      <c r="AB572" t="s">
        <v>964</v>
      </c>
      <c r="AC572" s="1" t="s">
        <v>943</v>
      </c>
      <c r="AD572" t="s">
        <v>77</v>
      </c>
      <c r="AE572" t="s">
        <v>79</v>
      </c>
      <c r="AF572">
        <v>24</v>
      </c>
      <c r="AG572">
        <v>145.5</v>
      </c>
      <c r="AH572">
        <v>73.7</v>
      </c>
      <c r="AI572">
        <f t="shared" si="93"/>
        <v>1.9742198100407056</v>
      </c>
      <c r="AJ572">
        <v>22</v>
      </c>
      <c r="AK572">
        <v>47.87</v>
      </c>
      <c r="AL572">
        <v>68.72</v>
      </c>
      <c r="AM572" s="4">
        <f t="shared" si="94"/>
        <v>1</v>
      </c>
      <c r="AN572" s="4">
        <f t="shared" si="95"/>
        <v>0</v>
      </c>
      <c r="AO572" s="4">
        <f t="shared" si="96"/>
        <v>0</v>
      </c>
    </row>
    <row r="573" spans="2:41" x14ac:dyDescent="0.25">
      <c r="B573" t="s">
        <v>965</v>
      </c>
      <c r="C573" s="1" t="s">
        <v>943</v>
      </c>
      <c r="D573" t="s">
        <v>77</v>
      </c>
      <c r="E573" t="s">
        <v>81</v>
      </c>
      <c r="F573">
        <v>24</v>
      </c>
      <c r="G573">
        <v>159.47</v>
      </c>
      <c r="H573">
        <v>73.7</v>
      </c>
      <c r="I573">
        <f t="shared" si="90"/>
        <v>2.1637720488466754</v>
      </c>
      <c r="J573">
        <v>22.5</v>
      </c>
      <c r="K573">
        <v>59.15</v>
      </c>
      <c r="L573">
        <v>69.97</v>
      </c>
      <c r="M573" s="4">
        <f t="shared" si="91"/>
        <v>1</v>
      </c>
      <c r="N573" s="4">
        <f t="shared" si="97"/>
        <v>0</v>
      </c>
      <c r="O573" s="4">
        <f t="shared" si="92"/>
        <v>0</v>
      </c>
      <c r="AB573" t="s">
        <v>965</v>
      </c>
      <c r="AC573" s="1" t="s">
        <v>943</v>
      </c>
      <c r="AD573" t="s">
        <v>77</v>
      </c>
      <c r="AE573" t="s">
        <v>79</v>
      </c>
      <c r="AF573">
        <v>24</v>
      </c>
      <c r="AG573">
        <v>129.88999999999999</v>
      </c>
      <c r="AH573">
        <v>73.7</v>
      </c>
      <c r="AI573">
        <f t="shared" si="93"/>
        <v>1.7624151967435546</v>
      </c>
      <c r="AJ573">
        <v>22</v>
      </c>
      <c r="AK573">
        <v>64.45</v>
      </c>
      <c r="AL573">
        <v>68.72</v>
      </c>
      <c r="AM573" s="4">
        <f t="shared" si="94"/>
        <v>1</v>
      </c>
      <c r="AN573" s="4">
        <f t="shared" si="95"/>
        <v>0</v>
      </c>
      <c r="AO573" s="4">
        <f t="shared" si="96"/>
        <v>0</v>
      </c>
    </row>
    <row r="574" spans="2:41" x14ac:dyDescent="0.25">
      <c r="B574" t="s">
        <v>966</v>
      </c>
      <c r="C574" s="1" t="s">
        <v>943</v>
      </c>
      <c r="D574" t="s">
        <v>77</v>
      </c>
      <c r="E574" t="s">
        <v>81</v>
      </c>
      <c r="F574">
        <v>24</v>
      </c>
      <c r="G574">
        <v>119.05</v>
      </c>
      <c r="H574">
        <v>73.7</v>
      </c>
      <c r="I574">
        <f t="shared" si="90"/>
        <v>1.6153324287652644</v>
      </c>
      <c r="J574">
        <v>21.5</v>
      </c>
      <c r="K574">
        <v>47.67</v>
      </c>
      <c r="L574">
        <v>67.47</v>
      </c>
      <c r="M574" s="4">
        <f t="shared" si="91"/>
        <v>1</v>
      </c>
      <c r="N574" s="4">
        <f t="shared" si="97"/>
        <v>0</v>
      </c>
      <c r="O574" s="4">
        <f t="shared" si="92"/>
        <v>0</v>
      </c>
      <c r="AB574" t="s">
        <v>966</v>
      </c>
      <c r="AC574" s="1" t="s">
        <v>943</v>
      </c>
      <c r="AD574" t="s">
        <v>77</v>
      </c>
      <c r="AE574" t="s">
        <v>79</v>
      </c>
      <c r="AF574">
        <v>24</v>
      </c>
      <c r="AG574">
        <v>119.2</v>
      </c>
      <c r="AH574">
        <v>73.7</v>
      </c>
      <c r="AI574">
        <f t="shared" si="93"/>
        <v>1.6173677069199457</v>
      </c>
      <c r="AJ574">
        <v>22.5</v>
      </c>
      <c r="AK574">
        <v>60.2</v>
      </c>
      <c r="AL574">
        <v>69.97</v>
      </c>
      <c r="AM574" s="4">
        <f t="shared" si="94"/>
        <v>1</v>
      </c>
      <c r="AN574" s="4">
        <f t="shared" si="95"/>
        <v>0</v>
      </c>
      <c r="AO574" s="4">
        <f t="shared" si="96"/>
        <v>0</v>
      </c>
    </row>
    <row r="575" spans="2:41" x14ac:dyDescent="0.25">
      <c r="B575" t="s">
        <v>967</v>
      </c>
      <c r="C575" s="1" t="s">
        <v>943</v>
      </c>
      <c r="D575" t="s">
        <v>77</v>
      </c>
      <c r="E575" t="s">
        <v>81</v>
      </c>
      <c r="F575">
        <v>23.5</v>
      </c>
      <c r="G575">
        <v>79.25</v>
      </c>
      <c r="H575">
        <v>72.459999999999994</v>
      </c>
      <c r="I575">
        <f t="shared" si="90"/>
        <v>1.0937068727573835</v>
      </c>
      <c r="J575">
        <v>17.5</v>
      </c>
      <c r="K575">
        <v>61.96</v>
      </c>
      <c r="L575">
        <v>57.36</v>
      </c>
      <c r="M575" s="4">
        <f t="shared" si="91"/>
        <v>0</v>
      </c>
      <c r="N575" s="4">
        <f t="shared" si="97"/>
        <v>1</v>
      </c>
      <c r="O575" s="4">
        <f t="shared" si="92"/>
        <v>0</v>
      </c>
      <c r="AB575" t="s">
        <v>967</v>
      </c>
      <c r="AC575" s="1" t="s">
        <v>943</v>
      </c>
      <c r="AD575" t="s">
        <v>77</v>
      </c>
      <c r="AE575" t="s">
        <v>79</v>
      </c>
      <c r="AF575">
        <v>24</v>
      </c>
      <c r="AG575">
        <v>145.82</v>
      </c>
      <c r="AH575">
        <v>73.7</v>
      </c>
      <c r="AI575">
        <f t="shared" si="93"/>
        <v>1.9785617367706918</v>
      </c>
      <c r="AJ575">
        <v>21.5</v>
      </c>
      <c r="AK575">
        <v>64.81</v>
      </c>
      <c r="AL575">
        <v>67.47</v>
      </c>
      <c r="AM575" s="4">
        <f t="shared" si="94"/>
        <v>1</v>
      </c>
      <c r="AN575" s="4">
        <f t="shared" si="95"/>
        <v>0</v>
      </c>
      <c r="AO575" s="4">
        <f t="shared" si="96"/>
        <v>0</v>
      </c>
    </row>
    <row r="576" spans="2:41" x14ac:dyDescent="0.25">
      <c r="B576" t="s">
        <v>968</v>
      </c>
      <c r="C576" s="1" t="s">
        <v>943</v>
      </c>
      <c r="D576" t="s">
        <v>77</v>
      </c>
      <c r="E576" t="s">
        <v>81</v>
      </c>
      <c r="F576">
        <v>24</v>
      </c>
      <c r="G576">
        <v>163.41</v>
      </c>
      <c r="H576">
        <v>73.7</v>
      </c>
      <c r="I576">
        <f t="shared" si="90"/>
        <v>2.2172320217096337</v>
      </c>
      <c r="J576">
        <v>22.5</v>
      </c>
      <c r="K576">
        <v>57.53</v>
      </c>
      <c r="L576">
        <v>69.97</v>
      </c>
      <c r="M576" s="4">
        <f t="shared" si="91"/>
        <v>1</v>
      </c>
      <c r="N576" s="4">
        <f t="shared" si="97"/>
        <v>0</v>
      </c>
      <c r="O576" s="4">
        <f t="shared" si="92"/>
        <v>0</v>
      </c>
      <c r="AB576" t="s">
        <v>968</v>
      </c>
      <c r="AC576" s="1" t="s">
        <v>943</v>
      </c>
      <c r="AD576" t="s">
        <v>77</v>
      </c>
      <c r="AE576" t="s">
        <v>79</v>
      </c>
      <c r="AF576">
        <v>25</v>
      </c>
      <c r="AG576">
        <v>119.79</v>
      </c>
      <c r="AH576">
        <v>76.17</v>
      </c>
      <c r="AI576">
        <f t="shared" si="93"/>
        <v>1.5726664040961009</v>
      </c>
      <c r="AJ576">
        <v>23</v>
      </c>
      <c r="AK576">
        <v>69.91</v>
      </c>
      <c r="AL576">
        <v>71.22</v>
      </c>
      <c r="AM576" s="4">
        <f t="shared" si="94"/>
        <v>1</v>
      </c>
      <c r="AN576" s="4">
        <f t="shared" si="95"/>
        <v>0</v>
      </c>
      <c r="AO576" s="4">
        <f t="shared" si="96"/>
        <v>0</v>
      </c>
    </row>
    <row r="577" spans="2:41" x14ac:dyDescent="0.25">
      <c r="B577" t="s">
        <v>969</v>
      </c>
      <c r="C577" s="1" t="s">
        <v>943</v>
      </c>
      <c r="D577" t="s">
        <v>77</v>
      </c>
      <c r="E577" t="s">
        <v>81</v>
      </c>
      <c r="F577">
        <v>24</v>
      </c>
      <c r="G577">
        <v>214.6</v>
      </c>
      <c r="H577">
        <v>73.7</v>
      </c>
      <c r="I577">
        <f t="shared" si="90"/>
        <v>2.9118046132971505</v>
      </c>
      <c r="J577">
        <v>22</v>
      </c>
      <c r="K577">
        <v>47.52</v>
      </c>
      <c r="L577">
        <v>68.72</v>
      </c>
      <c r="M577" s="4">
        <f t="shared" si="91"/>
        <v>1</v>
      </c>
      <c r="N577" s="4">
        <f t="shared" si="97"/>
        <v>0</v>
      </c>
      <c r="O577" s="4">
        <f t="shared" si="92"/>
        <v>0</v>
      </c>
      <c r="AB577" t="s">
        <v>969</v>
      </c>
      <c r="AC577" s="1" t="s">
        <v>943</v>
      </c>
      <c r="AD577" t="s">
        <v>77</v>
      </c>
      <c r="AE577" t="s">
        <v>79</v>
      </c>
      <c r="AF577">
        <v>24</v>
      </c>
      <c r="AG577">
        <v>178.18</v>
      </c>
      <c r="AH577">
        <v>73.7</v>
      </c>
      <c r="AI577">
        <f t="shared" si="93"/>
        <v>2.4176390773405698</v>
      </c>
      <c r="AJ577">
        <v>22</v>
      </c>
      <c r="AK577">
        <v>62.83</v>
      </c>
      <c r="AL577">
        <v>68.72</v>
      </c>
      <c r="AM577" s="4">
        <f t="shared" si="94"/>
        <v>1</v>
      </c>
      <c r="AN577" s="4">
        <f t="shared" si="95"/>
        <v>0</v>
      </c>
      <c r="AO577" s="4">
        <f t="shared" si="96"/>
        <v>0</v>
      </c>
    </row>
    <row r="578" spans="2:41" x14ac:dyDescent="0.25">
      <c r="B578" t="s">
        <v>971</v>
      </c>
      <c r="C578" s="1" t="s">
        <v>943</v>
      </c>
      <c r="D578" t="s">
        <v>77</v>
      </c>
      <c r="E578" t="s">
        <v>81</v>
      </c>
      <c r="F578">
        <v>24</v>
      </c>
      <c r="G578">
        <v>127.23</v>
      </c>
      <c r="H578">
        <v>73.7</v>
      </c>
      <c r="I578">
        <f t="shared" ref="I578:I594" si="98">G578/H578</f>
        <v>1.7263229308005428</v>
      </c>
      <c r="J578">
        <v>22.5</v>
      </c>
      <c r="K578">
        <v>65.42</v>
      </c>
      <c r="L578">
        <v>69.97</v>
      </c>
      <c r="M578" s="4">
        <f t="shared" ref="M578:M594" si="99">IF(I578&gt;1.5,1,0)</f>
        <v>1</v>
      </c>
      <c r="N578" s="4">
        <f t="shared" si="97"/>
        <v>0</v>
      </c>
      <c r="O578" s="4">
        <f t="shared" ref="O578:O594" si="100">IF(I578&lt;1,1,0)</f>
        <v>0</v>
      </c>
      <c r="AB578" t="s">
        <v>971</v>
      </c>
      <c r="AC578" s="1" t="s">
        <v>943</v>
      </c>
      <c r="AD578" t="s">
        <v>77</v>
      </c>
      <c r="AE578" t="s">
        <v>79</v>
      </c>
      <c r="AF578">
        <v>24</v>
      </c>
      <c r="AG578">
        <v>121.24</v>
      </c>
      <c r="AH578">
        <v>73.7</v>
      </c>
      <c r="AI578">
        <f t="shared" ref="AI578:AI594" si="101">AG578/AH578</f>
        <v>1.6450474898236092</v>
      </c>
      <c r="AJ578">
        <v>23</v>
      </c>
      <c r="AK578">
        <v>50.96</v>
      </c>
      <c r="AL578">
        <v>71.22</v>
      </c>
      <c r="AM578" s="4">
        <f t="shared" ref="AM578:AM594" si="102">IF(AI578&gt;1.5,1,0)</f>
        <v>1</v>
      </c>
      <c r="AN578" s="4">
        <f t="shared" ref="AN578:AN594" si="103">IF((AND(AI578&gt;1,AI578&lt;1.5)),1,0)</f>
        <v>0</v>
      </c>
      <c r="AO578" s="4">
        <f t="shared" ref="AO578:AO594" si="104">IF(AI578&lt;1,1,0)</f>
        <v>0</v>
      </c>
    </row>
    <row r="579" spans="2:41" x14ac:dyDescent="0.25">
      <c r="B579" t="s">
        <v>974</v>
      </c>
      <c r="C579" s="1" t="s">
        <v>943</v>
      </c>
      <c r="D579" t="s">
        <v>77</v>
      </c>
      <c r="E579" t="s">
        <v>81</v>
      </c>
      <c r="F579">
        <v>24</v>
      </c>
      <c r="G579">
        <v>105.99</v>
      </c>
      <c r="H579">
        <v>73.7</v>
      </c>
      <c r="I579">
        <f t="shared" si="98"/>
        <v>1.4381275440976933</v>
      </c>
      <c r="J579">
        <v>20</v>
      </c>
      <c r="K579">
        <v>68.94</v>
      </c>
      <c r="L579">
        <v>63.71</v>
      </c>
      <c r="M579" s="4">
        <f t="shared" si="99"/>
        <v>0</v>
      </c>
      <c r="N579" s="4">
        <f t="shared" si="97"/>
        <v>1</v>
      </c>
      <c r="O579" s="4">
        <f t="shared" si="100"/>
        <v>0</v>
      </c>
      <c r="AB579" t="s">
        <v>974</v>
      </c>
      <c r="AC579" s="1" t="s">
        <v>943</v>
      </c>
      <c r="AD579" t="s">
        <v>77</v>
      </c>
      <c r="AE579" t="s">
        <v>79</v>
      </c>
      <c r="AF579">
        <v>25</v>
      </c>
      <c r="AG579">
        <v>76.430000000000007</v>
      </c>
      <c r="AH579">
        <v>76.17</v>
      </c>
      <c r="AI579">
        <f t="shared" si="101"/>
        <v>1.0034134173559144</v>
      </c>
      <c r="AJ579">
        <v>24.5</v>
      </c>
      <c r="AK579">
        <v>69.540000000000006</v>
      </c>
      <c r="AL579">
        <v>74.930000000000007</v>
      </c>
      <c r="AM579" s="4">
        <f t="shared" si="102"/>
        <v>0</v>
      </c>
      <c r="AN579" s="4">
        <f t="shared" si="103"/>
        <v>1</v>
      </c>
      <c r="AO579" s="4">
        <f t="shared" si="104"/>
        <v>0</v>
      </c>
    </row>
    <row r="580" spans="2:41" x14ac:dyDescent="0.25">
      <c r="B580" t="s">
        <v>976</v>
      </c>
      <c r="C580" s="1" t="s">
        <v>943</v>
      </c>
      <c r="D580" t="s">
        <v>77</v>
      </c>
      <c r="E580" t="s">
        <v>81</v>
      </c>
      <c r="F580">
        <v>23</v>
      </c>
      <c r="G580">
        <v>74.790000000000006</v>
      </c>
      <c r="H580">
        <v>71.22</v>
      </c>
      <c r="I580">
        <f t="shared" si="98"/>
        <v>1.0501263689974727</v>
      </c>
      <c r="J580">
        <v>22.5</v>
      </c>
      <c r="K580">
        <v>50.12</v>
      </c>
      <c r="L580">
        <v>69.97</v>
      </c>
      <c r="M580" s="4">
        <f t="shared" si="99"/>
        <v>0</v>
      </c>
      <c r="N580" s="4">
        <f t="shared" si="97"/>
        <v>1</v>
      </c>
      <c r="O580" s="4">
        <f t="shared" si="100"/>
        <v>0</v>
      </c>
      <c r="AB580" t="s">
        <v>976</v>
      </c>
      <c r="AC580" s="1" t="s">
        <v>943</v>
      </c>
      <c r="AD580" t="s">
        <v>77</v>
      </c>
      <c r="AE580" t="s">
        <v>79</v>
      </c>
      <c r="AF580">
        <v>24</v>
      </c>
      <c r="AG580">
        <v>110.6</v>
      </c>
      <c r="AH580">
        <v>73.7</v>
      </c>
      <c r="AI580">
        <f t="shared" si="101"/>
        <v>1.5006784260515602</v>
      </c>
      <c r="AJ580">
        <v>23</v>
      </c>
      <c r="AK580">
        <v>66.959999999999994</v>
      </c>
      <c r="AL580">
        <v>71.22</v>
      </c>
      <c r="AM580" s="4">
        <f t="shared" si="102"/>
        <v>1</v>
      </c>
      <c r="AN580" s="4">
        <f t="shared" si="103"/>
        <v>0</v>
      </c>
      <c r="AO580" s="4">
        <f t="shared" si="104"/>
        <v>0</v>
      </c>
    </row>
    <row r="581" spans="2:41" x14ac:dyDescent="0.25">
      <c r="B581" t="s">
        <v>977</v>
      </c>
      <c r="C581" s="1" t="s">
        <v>943</v>
      </c>
      <c r="D581" t="s">
        <v>77</v>
      </c>
      <c r="E581" t="s">
        <v>81</v>
      </c>
      <c r="F581">
        <v>23</v>
      </c>
      <c r="G581">
        <v>137.83000000000001</v>
      </c>
      <c r="H581">
        <v>71.22</v>
      </c>
      <c r="I581">
        <f t="shared" si="98"/>
        <v>1.9352709912945805</v>
      </c>
      <c r="J581">
        <v>21</v>
      </c>
      <c r="K581">
        <v>42.02</v>
      </c>
      <c r="L581">
        <v>66.22</v>
      </c>
      <c r="M581" s="4">
        <f t="shared" si="99"/>
        <v>1</v>
      </c>
      <c r="N581" s="4">
        <f t="shared" si="97"/>
        <v>0</v>
      </c>
      <c r="O581" s="4">
        <f t="shared" si="100"/>
        <v>0</v>
      </c>
      <c r="AB581" t="s">
        <v>977</v>
      </c>
      <c r="AC581" s="1" t="s">
        <v>943</v>
      </c>
      <c r="AD581" t="s">
        <v>77</v>
      </c>
      <c r="AE581" t="s">
        <v>79</v>
      </c>
      <c r="AF581" s="15">
        <v>27.5</v>
      </c>
      <c r="AG581" s="15">
        <v>73.569999999999993</v>
      </c>
      <c r="AH581" s="15">
        <v>82.3</v>
      </c>
      <c r="AI581" s="15">
        <f t="shared" si="101"/>
        <v>0.89392466585662211</v>
      </c>
      <c r="AJ581" s="15">
        <v>27</v>
      </c>
      <c r="AK581" s="15">
        <v>70.16</v>
      </c>
      <c r="AL581" s="15">
        <v>81.08</v>
      </c>
      <c r="AM581" s="15">
        <f t="shared" si="102"/>
        <v>0</v>
      </c>
      <c r="AN581" s="15">
        <f t="shared" si="103"/>
        <v>0</v>
      </c>
      <c r="AO581" s="15">
        <f t="shared" si="104"/>
        <v>1</v>
      </c>
    </row>
    <row r="582" spans="2:41" x14ac:dyDescent="0.25">
      <c r="B582" t="s">
        <v>994</v>
      </c>
      <c r="C582" s="1" t="s">
        <v>943</v>
      </c>
      <c r="D582" t="s">
        <v>77</v>
      </c>
      <c r="E582" t="s">
        <v>81</v>
      </c>
      <c r="F582">
        <v>24</v>
      </c>
      <c r="G582">
        <v>117.99</v>
      </c>
      <c r="H582">
        <v>73.7</v>
      </c>
      <c r="I582">
        <f t="shared" si="98"/>
        <v>1.6009497964721844</v>
      </c>
      <c r="J582">
        <v>22.5</v>
      </c>
      <c r="K582">
        <v>39.19</v>
      </c>
      <c r="L582">
        <v>69.97</v>
      </c>
      <c r="M582" s="4">
        <f t="shared" si="99"/>
        <v>1</v>
      </c>
      <c r="N582" s="4">
        <f t="shared" si="97"/>
        <v>0</v>
      </c>
      <c r="O582" s="4">
        <f t="shared" si="100"/>
        <v>0</v>
      </c>
      <c r="AB582" t="s">
        <v>994</v>
      </c>
      <c r="AC582" s="1" t="s">
        <v>943</v>
      </c>
      <c r="AD582" t="s">
        <v>77</v>
      </c>
      <c r="AE582" t="s">
        <v>79</v>
      </c>
      <c r="AF582">
        <v>24</v>
      </c>
      <c r="AG582">
        <v>138.16</v>
      </c>
      <c r="AH582">
        <v>73.7</v>
      </c>
      <c r="AI582">
        <f t="shared" si="101"/>
        <v>1.8746268656716416</v>
      </c>
      <c r="AJ582">
        <v>22</v>
      </c>
      <c r="AK582">
        <v>64.2</v>
      </c>
      <c r="AL582">
        <v>68.72</v>
      </c>
      <c r="AM582" s="4">
        <f t="shared" si="102"/>
        <v>1</v>
      </c>
      <c r="AN582" s="4">
        <f t="shared" si="103"/>
        <v>0</v>
      </c>
      <c r="AO582" s="4">
        <f t="shared" si="104"/>
        <v>0</v>
      </c>
    </row>
    <row r="583" spans="2:41" x14ac:dyDescent="0.25">
      <c r="B583" t="s">
        <v>995</v>
      </c>
      <c r="C583" s="1" t="s">
        <v>943</v>
      </c>
      <c r="D583" t="s">
        <v>77</v>
      </c>
      <c r="E583" t="s">
        <v>81</v>
      </c>
      <c r="F583">
        <v>25.5</v>
      </c>
      <c r="G583">
        <v>81.87</v>
      </c>
      <c r="H583">
        <v>77.400000000000006</v>
      </c>
      <c r="I583">
        <f t="shared" si="98"/>
        <v>1.0577519379844962</v>
      </c>
      <c r="J583">
        <v>24.5</v>
      </c>
      <c r="K583">
        <v>69.38</v>
      </c>
      <c r="L583">
        <v>74.930000000000007</v>
      </c>
      <c r="M583" s="4">
        <f t="shared" si="99"/>
        <v>0</v>
      </c>
      <c r="N583" s="4">
        <f t="shared" si="97"/>
        <v>1</v>
      </c>
      <c r="O583" s="4">
        <f t="shared" si="100"/>
        <v>0</v>
      </c>
      <c r="AB583" t="s">
        <v>995</v>
      </c>
      <c r="AC583" s="1" t="s">
        <v>943</v>
      </c>
      <c r="AD583" t="s">
        <v>77</v>
      </c>
      <c r="AE583" t="s">
        <v>79</v>
      </c>
      <c r="AF583">
        <v>24</v>
      </c>
      <c r="AG583">
        <v>131.06</v>
      </c>
      <c r="AH583">
        <v>73.7</v>
      </c>
      <c r="AI583">
        <f t="shared" si="101"/>
        <v>1.7782903663500678</v>
      </c>
      <c r="AJ583">
        <v>27</v>
      </c>
      <c r="AK583">
        <v>83.9</v>
      </c>
      <c r="AL583">
        <v>81.08</v>
      </c>
      <c r="AM583" s="4">
        <f t="shared" si="102"/>
        <v>1</v>
      </c>
      <c r="AN583" s="4">
        <f t="shared" si="103"/>
        <v>0</v>
      </c>
      <c r="AO583" s="4">
        <f t="shared" si="104"/>
        <v>0</v>
      </c>
    </row>
    <row r="584" spans="2:41" x14ac:dyDescent="0.25">
      <c r="B584" t="s">
        <v>996</v>
      </c>
      <c r="C584" s="1" t="s">
        <v>943</v>
      </c>
      <c r="D584" t="s">
        <v>77</v>
      </c>
      <c r="E584" t="s">
        <v>81</v>
      </c>
      <c r="F584">
        <v>23</v>
      </c>
      <c r="G584">
        <v>161.34</v>
      </c>
      <c r="H584">
        <v>71.22</v>
      </c>
      <c r="I584">
        <f t="shared" si="98"/>
        <v>2.2653748946925023</v>
      </c>
      <c r="J584">
        <v>21.5</v>
      </c>
      <c r="K584">
        <v>58.87</v>
      </c>
      <c r="L584">
        <v>67.47</v>
      </c>
      <c r="M584" s="4">
        <f t="shared" si="99"/>
        <v>1</v>
      </c>
      <c r="N584" s="4">
        <f t="shared" si="97"/>
        <v>0</v>
      </c>
      <c r="O584" s="4">
        <f t="shared" si="100"/>
        <v>0</v>
      </c>
      <c r="AB584" t="s">
        <v>996</v>
      </c>
      <c r="AC584" s="1" t="s">
        <v>943</v>
      </c>
      <c r="AD584" t="s">
        <v>77</v>
      </c>
      <c r="AE584" t="s">
        <v>79</v>
      </c>
      <c r="AF584">
        <v>24</v>
      </c>
      <c r="AG584">
        <v>164.95</v>
      </c>
      <c r="AH584">
        <v>73.7</v>
      </c>
      <c r="AI584">
        <f t="shared" si="101"/>
        <v>2.2381275440976931</v>
      </c>
      <c r="AJ584">
        <v>22</v>
      </c>
      <c r="AK584">
        <v>60.77</v>
      </c>
      <c r="AL584">
        <v>68.72</v>
      </c>
      <c r="AM584" s="4">
        <f t="shared" si="102"/>
        <v>1</v>
      </c>
      <c r="AN584" s="4">
        <f t="shared" si="103"/>
        <v>0</v>
      </c>
      <c r="AO584" s="4">
        <f t="shared" si="104"/>
        <v>0</v>
      </c>
    </row>
    <row r="585" spans="2:41" x14ac:dyDescent="0.25">
      <c r="B585" t="s">
        <v>998</v>
      </c>
      <c r="C585" s="1" t="s">
        <v>943</v>
      </c>
      <c r="D585" t="s">
        <v>77</v>
      </c>
      <c r="E585" t="s">
        <v>81</v>
      </c>
      <c r="F585">
        <v>24</v>
      </c>
      <c r="G585">
        <v>85.65</v>
      </c>
      <c r="H585">
        <v>73.7</v>
      </c>
      <c r="I585">
        <f t="shared" si="98"/>
        <v>1.1621438263229309</v>
      </c>
      <c r="J585">
        <v>23.5</v>
      </c>
      <c r="K585">
        <v>68.709999999999994</v>
      </c>
      <c r="L585">
        <v>72.459999999999994</v>
      </c>
      <c r="M585" s="4">
        <f t="shared" si="99"/>
        <v>0</v>
      </c>
      <c r="N585" s="4">
        <f t="shared" si="97"/>
        <v>1</v>
      </c>
      <c r="O585" s="4">
        <f t="shared" si="100"/>
        <v>0</v>
      </c>
      <c r="AB585" t="s">
        <v>998</v>
      </c>
      <c r="AC585" s="1" t="s">
        <v>943</v>
      </c>
      <c r="AD585" t="s">
        <v>77</v>
      </c>
      <c r="AE585" t="s">
        <v>79</v>
      </c>
      <c r="AF585">
        <v>24</v>
      </c>
      <c r="AG585">
        <v>140.28</v>
      </c>
      <c r="AH585">
        <v>73.7</v>
      </c>
      <c r="AI585">
        <f t="shared" si="101"/>
        <v>1.9033921302578019</v>
      </c>
      <c r="AJ585">
        <v>21.5</v>
      </c>
      <c r="AK585">
        <v>62.98</v>
      </c>
      <c r="AL585">
        <v>67.47</v>
      </c>
      <c r="AM585" s="4">
        <f t="shared" si="102"/>
        <v>1</v>
      </c>
      <c r="AN585" s="4">
        <f t="shared" si="103"/>
        <v>0</v>
      </c>
      <c r="AO585" s="4">
        <f t="shared" si="104"/>
        <v>0</v>
      </c>
    </row>
    <row r="586" spans="2:41" x14ac:dyDescent="0.25">
      <c r="B586" t="s">
        <v>999</v>
      </c>
      <c r="C586" s="1" t="s">
        <v>943</v>
      </c>
      <c r="D586" t="s">
        <v>77</v>
      </c>
      <c r="E586" t="s">
        <v>81</v>
      </c>
      <c r="F586">
        <v>23.5</v>
      </c>
      <c r="G586">
        <v>88.89</v>
      </c>
      <c r="H586">
        <v>72.459999999999994</v>
      </c>
      <c r="I586">
        <f t="shared" si="98"/>
        <v>1.2267457907811208</v>
      </c>
      <c r="J586">
        <v>22.5</v>
      </c>
      <c r="K586">
        <v>55.61</v>
      </c>
      <c r="L586">
        <v>69.97</v>
      </c>
      <c r="M586" s="4">
        <f t="shared" si="99"/>
        <v>0</v>
      </c>
      <c r="N586" s="4">
        <f t="shared" si="97"/>
        <v>1</v>
      </c>
      <c r="O586" s="4">
        <f t="shared" si="100"/>
        <v>0</v>
      </c>
      <c r="AB586" t="s">
        <v>999</v>
      </c>
      <c r="AC586" s="1" t="s">
        <v>943</v>
      </c>
      <c r="AD586" t="s">
        <v>77</v>
      </c>
      <c r="AE586" t="s">
        <v>79</v>
      </c>
      <c r="AF586">
        <v>24</v>
      </c>
      <c r="AG586">
        <v>99.1</v>
      </c>
      <c r="AH586">
        <v>73.7</v>
      </c>
      <c r="AI586">
        <f t="shared" si="101"/>
        <v>1.3446404341926728</v>
      </c>
      <c r="AJ586">
        <v>23.5</v>
      </c>
      <c r="AK586">
        <v>57.83</v>
      </c>
      <c r="AL586">
        <v>72.459999999999994</v>
      </c>
      <c r="AM586" s="4">
        <f t="shared" si="102"/>
        <v>0</v>
      </c>
      <c r="AN586" s="4">
        <f t="shared" si="103"/>
        <v>1</v>
      </c>
      <c r="AO586" s="4">
        <f t="shared" si="104"/>
        <v>0</v>
      </c>
    </row>
    <row r="587" spans="2:41" x14ac:dyDescent="0.25">
      <c r="B587" t="s">
        <v>1000</v>
      </c>
      <c r="C587" s="1" t="s">
        <v>943</v>
      </c>
      <c r="D587" t="s">
        <v>77</v>
      </c>
      <c r="E587" t="s">
        <v>81</v>
      </c>
      <c r="F587">
        <v>24.5</v>
      </c>
      <c r="G587">
        <v>116.16</v>
      </c>
      <c r="H587">
        <v>74.930000000000007</v>
      </c>
      <c r="I587">
        <f t="shared" si="98"/>
        <v>1.5502468971039636</v>
      </c>
      <c r="J587">
        <v>22</v>
      </c>
      <c r="K587">
        <v>59.65</v>
      </c>
      <c r="L587">
        <v>68.72</v>
      </c>
      <c r="M587" s="4">
        <f t="shared" si="99"/>
        <v>1</v>
      </c>
      <c r="N587" s="4">
        <f t="shared" si="97"/>
        <v>0</v>
      </c>
      <c r="O587" s="4">
        <f t="shared" si="100"/>
        <v>0</v>
      </c>
      <c r="AB587" t="s">
        <v>1000</v>
      </c>
      <c r="AC587" s="1" t="s">
        <v>943</v>
      </c>
      <c r="AD587" t="s">
        <v>77</v>
      </c>
      <c r="AE587" t="s">
        <v>79</v>
      </c>
      <c r="AF587">
        <v>24</v>
      </c>
      <c r="AG587">
        <v>134.66999999999999</v>
      </c>
      <c r="AH587">
        <v>73.7</v>
      </c>
      <c r="AI587">
        <f t="shared" si="101"/>
        <v>1.8272727272727269</v>
      </c>
      <c r="AJ587">
        <v>22</v>
      </c>
      <c r="AK587">
        <v>50.67</v>
      </c>
      <c r="AL587">
        <v>68.72</v>
      </c>
      <c r="AM587" s="4">
        <f t="shared" si="102"/>
        <v>1</v>
      </c>
      <c r="AN587" s="4">
        <f t="shared" si="103"/>
        <v>0</v>
      </c>
      <c r="AO587" s="4">
        <f t="shared" si="104"/>
        <v>0</v>
      </c>
    </row>
    <row r="588" spans="2:41" x14ac:dyDescent="0.25">
      <c r="B588" t="s">
        <v>1001</v>
      </c>
      <c r="C588" s="1" t="s">
        <v>943</v>
      </c>
      <c r="D588" t="s">
        <v>77</v>
      </c>
      <c r="E588" t="s">
        <v>81</v>
      </c>
      <c r="F588">
        <v>23.5</v>
      </c>
      <c r="G588">
        <v>117.07</v>
      </c>
      <c r="H588">
        <v>72.459999999999994</v>
      </c>
      <c r="I588">
        <f t="shared" si="98"/>
        <v>1.6156500138007177</v>
      </c>
      <c r="J588">
        <v>22.5</v>
      </c>
      <c r="K588">
        <v>54.09</v>
      </c>
      <c r="L588">
        <v>69.97</v>
      </c>
      <c r="M588" s="4">
        <f t="shared" si="99"/>
        <v>1</v>
      </c>
      <c r="N588" s="4">
        <f t="shared" si="97"/>
        <v>0</v>
      </c>
      <c r="O588" s="4">
        <f t="shared" si="100"/>
        <v>0</v>
      </c>
      <c r="AB588" t="s">
        <v>1001</v>
      </c>
      <c r="AC588" s="1" t="s">
        <v>943</v>
      </c>
      <c r="AD588" t="s">
        <v>77</v>
      </c>
      <c r="AE588" t="s">
        <v>79</v>
      </c>
      <c r="AF588">
        <v>24</v>
      </c>
      <c r="AG588">
        <v>133.66</v>
      </c>
      <c r="AH588">
        <v>73.7</v>
      </c>
      <c r="AI588">
        <f t="shared" si="101"/>
        <v>1.8135685210312076</v>
      </c>
      <c r="AJ588">
        <v>21.5</v>
      </c>
      <c r="AK588">
        <v>55.42</v>
      </c>
      <c r="AL588">
        <v>67.47</v>
      </c>
      <c r="AM588" s="4">
        <f t="shared" si="102"/>
        <v>1</v>
      </c>
      <c r="AN588" s="4">
        <f t="shared" si="103"/>
        <v>0</v>
      </c>
      <c r="AO588" s="4">
        <f t="shared" si="104"/>
        <v>0</v>
      </c>
    </row>
    <row r="589" spans="2:41" x14ac:dyDescent="0.25">
      <c r="B589" t="s">
        <v>1002</v>
      </c>
      <c r="C589" s="1" t="s">
        <v>943</v>
      </c>
      <c r="D589" t="s">
        <v>77</v>
      </c>
      <c r="E589" t="s">
        <v>81</v>
      </c>
      <c r="F589">
        <v>24</v>
      </c>
      <c r="G589">
        <v>115.28</v>
      </c>
      <c r="H589">
        <v>73.7</v>
      </c>
      <c r="I589">
        <f t="shared" si="98"/>
        <v>1.5641791044776119</v>
      </c>
      <c r="J589">
        <v>22.5</v>
      </c>
      <c r="K589">
        <v>51.54</v>
      </c>
      <c r="L589">
        <v>69.97</v>
      </c>
      <c r="M589" s="4">
        <f t="shared" si="99"/>
        <v>1</v>
      </c>
      <c r="N589" s="4">
        <f t="shared" si="97"/>
        <v>0</v>
      </c>
      <c r="O589" s="4">
        <f t="shared" si="100"/>
        <v>0</v>
      </c>
      <c r="AB589" t="s">
        <v>1002</v>
      </c>
      <c r="AC589" s="1" t="s">
        <v>943</v>
      </c>
      <c r="AD589" t="s">
        <v>77</v>
      </c>
      <c r="AE589" t="s">
        <v>79</v>
      </c>
      <c r="AF589">
        <v>24</v>
      </c>
      <c r="AG589">
        <v>94.49</v>
      </c>
      <c r="AH589">
        <v>73.7</v>
      </c>
      <c r="AI589">
        <f t="shared" si="101"/>
        <v>1.2820895522388058</v>
      </c>
      <c r="AJ589">
        <v>22.5</v>
      </c>
      <c r="AK589">
        <v>55.89</v>
      </c>
      <c r="AL589">
        <v>69.97</v>
      </c>
      <c r="AM589" s="4">
        <f t="shared" si="102"/>
        <v>0</v>
      </c>
      <c r="AN589" s="4">
        <f t="shared" si="103"/>
        <v>1</v>
      </c>
      <c r="AO589" s="4">
        <f t="shared" si="104"/>
        <v>0</v>
      </c>
    </row>
    <row r="590" spans="2:41" x14ac:dyDescent="0.25">
      <c r="B590" t="s">
        <v>1003</v>
      </c>
      <c r="C590" s="1" t="s">
        <v>943</v>
      </c>
      <c r="D590" t="s">
        <v>77</v>
      </c>
      <c r="E590" t="s">
        <v>81</v>
      </c>
      <c r="F590">
        <v>24</v>
      </c>
      <c r="G590">
        <v>127.54</v>
      </c>
      <c r="H590">
        <v>73.7</v>
      </c>
      <c r="I590">
        <f t="shared" si="98"/>
        <v>1.7305291723202172</v>
      </c>
      <c r="J590">
        <v>22.5</v>
      </c>
      <c r="K590">
        <v>48.65</v>
      </c>
      <c r="L590">
        <v>69.97</v>
      </c>
      <c r="M590" s="4">
        <f t="shared" si="99"/>
        <v>1</v>
      </c>
      <c r="N590" s="4">
        <f t="shared" si="97"/>
        <v>0</v>
      </c>
      <c r="O590" s="4">
        <f t="shared" si="100"/>
        <v>0</v>
      </c>
      <c r="AB590" t="s">
        <v>1003</v>
      </c>
      <c r="AC590" s="1" t="s">
        <v>943</v>
      </c>
      <c r="AD590" t="s">
        <v>77</v>
      </c>
      <c r="AE590" t="s">
        <v>79</v>
      </c>
      <c r="AF590">
        <v>24.5</v>
      </c>
      <c r="AG590">
        <v>96.38</v>
      </c>
      <c r="AH590">
        <v>74.930000000000007</v>
      </c>
      <c r="AI590">
        <f t="shared" si="101"/>
        <v>1.2862671827038568</v>
      </c>
      <c r="AJ590">
        <v>22</v>
      </c>
      <c r="AK590">
        <v>67.36</v>
      </c>
      <c r="AL590">
        <v>68.72</v>
      </c>
      <c r="AM590" s="4">
        <f t="shared" si="102"/>
        <v>0</v>
      </c>
      <c r="AN590" s="4">
        <f t="shared" si="103"/>
        <v>1</v>
      </c>
      <c r="AO590" s="4">
        <f t="shared" si="104"/>
        <v>0</v>
      </c>
    </row>
    <row r="591" spans="2:41" x14ac:dyDescent="0.25">
      <c r="B591" t="s">
        <v>1004</v>
      </c>
      <c r="C591" s="1" t="s">
        <v>943</v>
      </c>
      <c r="D591" t="s">
        <v>77</v>
      </c>
      <c r="E591" t="s">
        <v>81</v>
      </c>
      <c r="F591" s="15">
        <v>24</v>
      </c>
      <c r="G591" s="15">
        <v>71.849999999999994</v>
      </c>
      <c r="H591" s="15">
        <v>73.7</v>
      </c>
      <c r="I591" s="15">
        <f t="shared" si="98"/>
        <v>0.97489823609226578</v>
      </c>
      <c r="J591" s="15">
        <v>23.5</v>
      </c>
      <c r="K591" s="15">
        <v>57.03</v>
      </c>
      <c r="L591" s="15">
        <v>72.459999999999994</v>
      </c>
      <c r="M591" s="15">
        <f t="shared" si="99"/>
        <v>0</v>
      </c>
      <c r="N591" s="15">
        <f t="shared" si="97"/>
        <v>0</v>
      </c>
      <c r="O591" s="15">
        <f t="shared" si="100"/>
        <v>1</v>
      </c>
      <c r="AB591" t="s">
        <v>1004</v>
      </c>
      <c r="AC591" s="1" t="s">
        <v>943</v>
      </c>
      <c r="AD591" t="s">
        <v>77</v>
      </c>
      <c r="AE591" t="s">
        <v>79</v>
      </c>
      <c r="AF591" s="15">
        <v>23.5</v>
      </c>
      <c r="AG591" s="15">
        <v>67.94</v>
      </c>
      <c r="AH591" s="15">
        <v>72.459999999999994</v>
      </c>
      <c r="AI591" s="15">
        <f t="shared" si="101"/>
        <v>0.93762075627932662</v>
      </c>
      <c r="AJ591" s="15">
        <v>23</v>
      </c>
      <c r="AK591" s="15">
        <v>45.3</v>
      </c>
      <c r="AL591" s="15">
        <v>71.22</v>
      </c>
      <c r="AM591" s="15">
        <f t="shared" si="102"/>
        <v>0</v>
      </c>
      <c r="AN591" s="15">
        <f t="shared" si="103"/>
        <v>0</v>
      </c>
      <c r="AO591" s="15">
        <f t="shared" si="104"/>
        <v>1</v>
      </c>
    </row>
    <row r="592" spans="2:41" x14ac:dyDescent="0.25">
      <c r="B592" t="s">
        <v>1005</v>
      </c>
      <c r="C592" s="1" t="s">
        <v>943</v>
      </c>
      <c r="D592" t="s">
        <v>77</v>
      </c>
      <c r="E592" t="s">
        <v>81</v>
      </c>
      <c r="F592">
        <v>23</v>
      </c>
      <c r="G592">
        <v>81.31</v>
      </c>
      <c r="H592">
        <v>71.22</v>
      </c>
      <c r="I592">
        <f t="shared" si="98"/>
        <v>1.1416736871665263</v>
      </c>
      <c r="J592">
        <v>22.5</v>
      </c>
      <c r="K592">
        <v>49.98</v>
      </c>
      <c r="L592">
        <v>69.97</v>
      </c>
      <c r="M592" s="4">
        <f t="shared" si="99"/>
        <v>0</v>
      </c>
      <c r="N592" s="4">
        <f t="shared" si="97"/>
        <v>1</v>
      </c>
      <c r="O592" s="4">
        <f t="shared" si="100"/>
        <v>0</v>
      </c>
      <c r="AB592" t="s">
        <v>1005</v>
      </c>
      <c r="AC592" s="1" t="s">
        <v>943</v>
      </c>
      <c r="AD592" t="s">
        <v>77</v>
      </c>
      <c r="AE592" t="s">
        <v>79</v>
      </c>
      <c r="AF592">
        <v>24</v>
      </c>
      <c r="AG592">
        <v>124.63</v>
      </c>
      <c r="AH592">
        <v>73.7</v>
      </c>
      <c r="AI592">
        <f t="shared" si="101"/>
        <v>1.691044776119403</v>
      </c>
      <c r="AJ592">
        <v>25.5</v>
      </c>
      <c r="AK592">
        <v>79.47</v>
      </c>
      <c r="AL592">
        <v>77.400000000000006</v>
      </c>
      <c r="AM592" s="4">
        <f t="shared" si="102"/>
        <v>1</v>
      </c>
      <c r="AN592" s="4">
        <f t="shared" si="103"/>
        <v>0</v>
      </c>
      <c r="AO592" s="4">
        <f t="shared" si="104"/>
        <v>0</v>
      </c>
    </row>
    <row r="593" spans="2:41" x14ac:dyDescent="0.25">
      <c r="B593" t="s">
        <v>1007</v>
      </c>
      <c r="C593" s="1" t="s">
        <v>943</v>
      </c>
      <c r="D593" t="s">
        <v>77</v>
      </c>
      <c r="E593" t="s">
        <v>81</v>
      </c>
      <c r="F593">
        <v>24</v>
      </c>
      <c r="G593">
        <v>107.2</v>
      </c>
      <c r="H593">
        <v>73.7</v>
      </c>
      <c r="I593">
        <f t="shared" si="98"/>
        <v>1.4545454545454546</v>
      </c>
      <c r="J593">
        <v>22.5</v>
      </c>
      <c r="K593">
        <v>58.04</v>
      </c>
      <c r="L593">
        <v>69.97</v>
      </c>
      <c r="M593" s="4">
        <f t="shared" si="99"/>
        <v>0</v>
      </c>
      <c r="N593" s="4">
        <f t="shared" si="97"/>
        <v>1</v>
      </c>
      <c r="O593" s="4">
        <f t="shared" si="100"/>
        <v>0</v>
      </c>
      <c r="AB593" t="s">
        <v>1007</v>
      </c>
      <c r="AC593" s="1" t="s">
        <v>943</v>
      </c>
      <c r="AD593" t="s">
        <v>77</v>
      </c>
      <c r="AE593" t="s">
        <v>79</v>
      </c>
      <c r="AF593">
        <v>24</v>
      </c>
      <c r="AG593">
        <v>110.37</v>
      </c>
      <c r="AH593">
        <v>73.7</v>
      </c>
      <c r="AI593">
        <f t="shared" si="101"/>
        <v>1.4975576662143826</v>
      </c>
      <c r="AJ593">
        <v>22</v>
      </c>
      <c r="AK593">
        <v>51.51</v>
      </c>
      <c r="AL593">
        <v>68.72</v>
      </c>
      <c r="AM593" s="4">
        <f t="shared" si="102"/>
        <v>0</v>
      </c>
      <c r="AN593" s="4">
        <f t="shared" si="103"/>
        <v>1</v>
      </c>
      <c r="AO593" s="4">
        <f t="shared" si="104"/>
        <v>0</v>
      </c>
    </row>
    <row r="594" spans="2:41" x14ac:dyDescent="0.25">
      <c r="B594" t="s">
        <v>1009</v>
      </c>
      <c r="C594" s="1" t="s">
        <v>943</v>
      </c>
      <c r="D594" t="s">
        <v>77</v>
      </c>
      <c r="E594" t="s">
        <v>81</v>
      </c>
      <c r="F594">
        <v>24</v>
      </c>
      <c r="G594">
        <v>134.07</v>
      </c>
      <c r="H594">
        <v>73.7</v>
      </c>
      <c r="I594">
        <f t="shared" si="98"/>
        <v>1.8191316146540026</v>
      </c>
      <c r="J594">
        <v>22.5</v>
      </c>
      <c r="K594">
        <v>44.61</v>
      </c>
      <c r="L594">
        <v>69.97</v>
      </c>
      <c r="M594" s="4">
        <f t="shared" si="99"/>
        <v>1</v>
      </c>
      <c r="N594" s="4">
        <f t="shared" si="97"/>
        <v>0</v>
      </c>
      <c r="O594" s="4">
        <f t="shared" si="100"/>
        <v>0</v>
      </c>
      <c r="AB594" t="s">
        <v>1009</v>
      </c>
      <c r="AC594" s="1" t="s">
        <v>943</v>
      </c>
      <c r="AD594" t="s">
        <v>77</v>
      </c>
      <c r="AE594" t="s">
        <v>79</v>
      </c>
      <c r="AF594">
        <v>24</v>
      </c>
      <c r="AG594">
        <v>114.18</v>
      </c>
      <c r="AH594">
        <v>73.7</v>
      </c>
      <c r="AI594">
        <f t="shared" si="101"/>
        <v>1.5492537313432837</v>
      </c>
      <c r="AJ594">
        <v>22</v>
      </c>
      <c r="AK594">
        <v>60.68</v>
      </c>
      <c r="AL594">
        <v>68.72</v>
      </c>
      <c r="AM594" s="4">
        <f t="shared" si="102"/>
        <v>1</v>
      </c>
      <c r="AN594" s="4">
        <f t="shared" si="103"/>
        <v>0</v>
      </c>
      <c r="AO594" s="4">
        <f t="shared" si="104"/>
        <v>0</v>
      </c>
    </row>
    <row r="595" spans="2:41" x14ac:dyDescent="0.25">
      <c r="B595" t="s">
        <v>1166</v>
      </c>
      <c r="C595" s="1" t="s">
        <v>696</v>
      </c>
      <c r="D595" t="s">
        <v>76</v>
      </c>
      <c r="E595" t="s">
        <v>80</v>
      </c>
      <c r="F595">
        <v>22.5</v>
      </c>
      <c r="G595">
        <v>94.69</v>
      </c>
      <c r="H595">
        <v>69.97</v>
      </c>
      <c r="I595">
        <f t="shared" ref="I595:I626" si="105">G595/H595</f>
        <v>1.3532942689724168</v>
      </c>
      <c r="J595">
        <v>21.5</v>
      </c>
      <c r="K595">
        <v>63.66</v>
      </c>
      <c r="L595">
        <v>67.47</v>
      </c>
      <c r="M595" s="4">
        <f t="shared" ref="M595:M658" si="106">IF(I595&gt;1.5,1,0)</f>
        <v>0</v>
      </c>
      <c r="N595" s="4">
        <f t="shared" ref="N595:N658" si="107">IF((AND(I595&gt;1,I595&lt;1.5)),1,0)</f>
        <v>1</v>
      </c>
      <c r="O595" s="4">
        <f t="shared" ref="O595:O658" si="108">IF(I595&lt;1,1,0)</f>
        <v>0</v>
      </c>
      <c r="AB595" t="s">
        <v>1166</v>
      </c>
      <c r="AC595" s="1" t="s">
        <v>696</v>
      </c>
      <c r="AD595" t="s">
        <v>76</v>
      </c>
      <c r="AE595" t="s">
        <v>78</v>
      </c>
      <c r="AF595">
        <v>24</v>
      </c>
      <c r="AG595">
        <v>191.59</v>
      </c>
      <c r="AH595">
        <v>73.7</v>
      </c>
      <c r="AI595">
        <f t="shared" ref="AI595:AI626" si="109">AG595/AH595</f>
        <v>2.5995929443690637</v>
      </c>
      <c r="AJ595">
        <v>22.5</v>
      </c>
      <c r="AK595">
        <v>51.08</v>
      </c>
      <c r="AL595">
        <v>69.97</v>
      </c>
      <c r="AM595" s="4">
        <f t="shared" ref="AM595:AM658" si="110">IF(AI595&gt;1.5,1,0)</f>
        <v>1</v>
      </c>
      <c r="AN595" s="4">
        <f t="shared" ref="AN595:AN658" si="111">IF((AND(AI595&gt;1,AI595&lt;1.5)),1,0)</f>
        <v>0</v>
      </c>
      <c r="AO595" s="4">
        <f t="shared" ref="AO595:AO658" si="112">IF(AI595&lt;1,1,0)</f>
        <v>0</v>
      </c>
    </row>
    <row r="596" spans="2:41" x14ac:dyDescent="0.25">
      <c r="B596" t="s">
        <v>1169</v>
      </c>
      <c r="C596" s="1" t="s">
        <v>696</v>
      </c>
      <c r="D596" t="s">
        <v>76</v>
      </c>
      <c r="E596" t="s">
        <v>80</v>
      </c>
      <c r="F596">
        <v>23</v>
      </c>
      <c r="G596">
        <v>86.81</v>
      </c>
      <c r="H596">
        <v>71.22</v>
      </c>
      <c r="I596">
        <f t="shared" si="105"/>
        <v>1.2188991856220164</v>
      </c>
      <c r="J596">
        <v>22</v>
      </c>
      <c r="K596">
        <v>52.55</v>
      </c>
      <c r="L596">
        <v>68.72</v>
      </c>
      <c r="M596" s="4">
        <f t="shared" si="106"/>
        <v>0</v>
      </c>
      <c r="N596" s="4">
        <f t="shared" si="107"/>
        <v>1</v>
      </c>
      <c r="O596" s="4">
        <f t="shared" si="108"/>
        <v>0</v>
      </c>
      <c r="AB596" t="s">
        <v>1169</v>
      </c>
      <c r="AC596" s="1" t="s">
        <v>696</v>
      </c>
      <c r="AD596" t="s">
        <v>76</v>
      </c>
      <c r="AE596" t="s">
        <v>78</v>
      </c>
      <c r="AF596">
        <v>24</v>
      </c>
      <c r="AG596">
        <v>113.47</v>
      </c>
      <c r="AH596">
        <v>73.7</v>
      </c>
      <c r="AI596">
        <f t="shared" si="109"/>
        <v>1.5396200814111261</v>
      </c>
      <c r="AJ596">
        <v>23</v>
      </c>
      <c r="AK596">
        <v>54.92</v>
      </c>
      <c r="AL596">
        <v>71.22</v>
      </c>
      <c r="AM596" s="4">
        <f t="shared" si="110"/>
        <v>1</v>
      </c>
      <c r="AN596" s="4">
        <f t="shared" si="111"/>
        <v>0</v>
      </c>
      <c r="AO596" s="4">
        <f t="shared" si="112"/>
        <v>0</v>
      </c>
    </row>
    <row r="597" spans="2:41" x14ac:dyDescent="0.25">
      <c r="B597" t="s">
        <v>1170</v>
      </c>
      <c r="C597" s="1" t="s">
        <v>696</v>
      </c>
      <c r="D597" t="s">
        <v>76</v>
      </c>
      <c r="E597" t="s">
        <v>80</v>
      </c>
      <c r="F597" s="15">
        <v>18.5</v>
      </c>
      <c r="G597" s="15">
        <v>55.16</v>
      </c>
      <c r="H597" s="15">
        <v>59.91</v>
      </c>
      <c r="I597" s="15">
        <f t="shared" si="105"/>
        <v>0.92071440494074441</v>
      </c>
      <c r="J597" s="15">
        <v>18</v>
      </c>
      <c r="K597" s="15">
        <v>49.31</v>
      </c>
      <c r="L597" s="15">
        <v>58.64</v>
      </c>
      <c r="M597" s="15">
        <f t="shared" si="106"/>
        <v>0</v>
      </c>
      <c r="N597" s="15">
        <f t="shared" si="107"/>
        <v>0</v>
      </c>
      <c r="O597" s="15">
        <f t="shared" si="108"/>
        <v>1</v>
      </c>
      <c r="AB597" t="s">
        <v>1170</v>
      </c>
      <c r="AC597" s="1" t="s">
        <v>696</v>
      </c>
      <c r="AD597" t="s">
        <v>76</v>
      </c>
      <c r="AE597" t="s">
        <v>78</v>
      </c>
      <c r="AF597">
        <v>24</v>
      </c>
      <c r="AG597">
        <v>113.9</v>
      </c>
      <c r="AH597">
        <v>73.7</v>
      </c>
      <c r="AI597">
        <f t="shared" si="109"/>
        <v>1.5454545454545454</v>
      </c>
      <c r="AJ597">
        <v>23</v>
      </c>
      <c r="AK597">
        <v>43.18</v>
      </c>
      <c r="AL597">
        <v>71.22</v>
      </c>
      <c r="AM597" s="4">
        <f t="shared" si="110"/>
        <v>1</v>
      </c>
      <c r="AN597" s="4">
        <f t="shared" si="111"/>
        <v>0</v>
      </c>
      <c r="AO597" s="4">
        <f t="shared" si="112"/>
        <v>0</v>
      </c>
    </row>
    <row r="598" spans="2:41" x14ac:dyDescent="0.25">
      <c r="B598" t="s">
        <v>1176</v>
      </c>
      <c r="C598" s="1" t="s">
        <v>696</v>
      </c>
      <c r="D598" t="s">
        <v>76</v>
      </c>
      <c r="E598" t="s">
        <v>80</v>
      </c>
      <c r="F598">
        <v>23.5</v>
      </c>
      <c r="G598">
        <v>93.66</v>
      </c>
      <c r="H598">
        <v>72.459999999999994</v>
      </c>
      <c r="I598">
        <f t="shared" si="105"/>
        <v>1.2925752139111235</v>
      </c>
      <c r="J598">
        <v>22.5</v>
      </c>
      <c r="K598">
        <v>60.45</v>
      </c>
      <c r="L598">
        <v>69.97</v>
      </c>
      <c r="M598" s="4">
        <f t="shared" si="106"/>
        <v>0</v>
      </c>
      <c r="N598" s="4">
        <f t="shared" si="107"/>
        <v>1</v>
      </c>
      <c r="O598" s="4">
        <f t="shared" si="108"/>
        <v>0</v>
      </c>
      <c r="AB598" t="s">
        <v>1176</v>
      </c>
      <c r="AC598" s="1" t="s">
        <v>696</v>
      </c>
      <c r="AD598" t="s">
        <v>76</v>
      </c>
      <c r="AE598" t="s">
        <v>78</v>
      </c>
      <c r="AF598">
        <v>24</v>
      </c>
      <c r="AG598">
        <v>121.38</v>
      </c>
      <c r="AH598">
        <v>73.7</v>
      </c>
      <c r="AI598">
        <f t="shared" si="109"/>
        <v>1.6469470827679782</v>
      </c>
      <c r="AJ598">
        <v>23</v>
      </c>
      <c r="AK598">
        <v>54.25</v>
      </c>
      <c r="AL598">
        <v>71.22</v>
      </c>
      <c r="AM598" s="4">
        <f t="shared" si="110"/>
        <v>1</v>
      </c>
      <c r="AN598" s="4">
        <f t="shared" si="111"/>
        <v>0</v>
      </c>
      <c r="AO598" s="4">
        <f t="shared" si="112"/>
        <v>0</v>
      </c>
    </row>
    <row r="599" spans="2:41" x14ac:dyDescent="0.25">
      <c r="B599" t="s">
        <v>1181</v>
      </c>
      <c r="C599" s="1" t="s">
        <v>696</v>
      </c>
      <c r="D599" t="s">
        <v>76</v>
      </c>
      <c r="E599" t="s">
        <v>80</v>
      </c>
      <c r="F599">
        <v>26.5</v>
      </c>
      <c r="G599">
        <v>82.77</v>
      </c>
      <c r="H599">
        <v>79.86</v>
      </c>
      <c r="I599">
        <f t="shared" si="105"/>
        <v>1.0364387678437266</v>
      </c>
      <c r="J599">
        <v>26</v>
      </c>
      <c r="K599">
        <v>42.57</v>
      </c>
      <c r="L599">
        <v>78.63</v>
      </c>
      <c r="M599" s="4">
        <f t="shared" si="106"/>
        <v>0</v>
      </c>
      <c r="N599" s="4">
        <f t="shared" si="107"/>
        <v>1</v>
      </c>
      <c r="O599" s="4">
        <f t="shared" si="108"/>
        <v>0</v>
      </c>
      <c r="AB599" t="s">
        <v>1181</v>
      </c>
      <c r="AC599" s="1" t="s">
        <v>696</v>
      </c>
      <c r="AD599" t="s">
        <v>76</v>
      </c>
      <c r="AE599" t="s">
        <v>78</v>
      </c>
      <c r="AF599" s="15">
        <v>29</v>
      </c>
      <c r="AG599" s="15">
        <v>80.709999999999994</v>
      </c>
      <c r="AH599" s="15">
        <v>85.96</v>
      </c>
      <c r="AI599" s="15">
        <f t="shared" si="109"/>
        <v>0.93892508143322473</v>
      </c>
      <c r="AJ599" s="15">
        <v>28.5</v>
      </c>
      <c r="AK599" s="15">
        <v>66.77</v>
      </c>
      <c r="AL599" s="15">
        <v>84.74</v>
      </c>
      <c r="AM599" s="15">
        <f t="shared" si="110"/>
        <v>0</v>
      </c>
      <c r="AN599" s="15">
        <f t="shared" si="111"/>
        <v>0</v>
      </c>
      <c r="AO599" s="15">
        <f t="shared" si="112"/>
        <v>1</v>
      </c>
    </row>
    <row r="600" spans="2:41" x14ac:dyDescent="0.25">
      <c r="B600" t="s">
        <v>1200</v>
      </c>
      <c r="C600" s="1" t="s">
        <v>696</v>
      </c>
      <c r="D600" t="s">
        <v>76</v>
      </c>
      <c r="E600" t="s">
        <v>80</v>
      </c>
      <c r="F600" s="15">
        <v>22.5</v>
      </c>
      <c r="G600" s="15">
        <v>59.34</v>
      </c>
      <c r="H600" s="15">
        <v>69.97</v>
      </c>
      <c r="I600" s="15">
        <f t="shared" si="105"/>
        <v>0.84807774760611698</v>
      </c>
      <c r="J600" s="15">
        <v>22</v>
      </c>
      <c r="K600" s="15">
        <v>53.49</v>
      </c>
      <c r="L600" s="15">
        <v>68.72</v>
      </c>
      <c r="M600" s="15">
        <f t="shared" si="106"/>
        <v>0</v>
      </c>
      <c r="N600" s="15">
        <f t="shared" si="107"/>
        <v>0</v>
      </c>
      <c r="O600" s="15">
        <f t="shared" si="108"/>
        <v>1</v>
      </c>
      <c r="AB600" t="s">
        <v>1200</v>
      </c>
      <c r="AC600" s="1" t="s">
        <v>696</v>
      </c>
      <c r="AD600" t="s">
        <v>76</v>
      </c>
      <c r="AE600" t="s">
        <v>78</v>
      </c>
      <c r="AF600">
        <v>24</v>
      </c>
      <c r="AG600">
        <v>112.4</v>
      </c>
      <c r="AH600">
        <v>73.7</v>
      </c>
      <c r="AI600">
        <f t="shared" si="109"/>
        <v>1.525101763907734</v>
      </c>
      <c r="AJ600">
        <v>22.5</v>
      </c>
      <c r="AK600">
        <v>62.86</v>
      </c>
      <c r="AL600">
        <v>69.97</v>
      </c>
      <c r="AM600" s="4">
        <f t="shared" si="110"/>
        <v>1</v>
      </c>
      <c r="AN600" s="4">
        <f t="shared" si="111"/>
        <v>0</v>
      </c>
      <c r="AO600" s="4">
        <f t="shared" si="112"/>
        <v>0</v>
      </c>
    </row>
    <row r="601" spans="2:41" x14ac:dyDescent="0.25">
      <c r="B601" t="s">
        <v>1204</v>
      </c>
      <c r="C601" s="1" t="s">
        <v>696</v>
      </c>
      <c r="D601" t="s">
        <v>76</v>
      </c>
      <c r="E601" t="s">
        <v>80</v>
      </c>
      <c r="F601" s="15">
        <v>23</v>
      </c>
      <c r="G601" s="15">
        <v>65.930000000000007</v>
      </c>
      <c r="H601" s="15">
        <v>71.22</v>
      </c>
      <c r="I601" s="15">
        <f t="shared" si="105"/>
        <v>0.92572311148553788</v>
      </c>
      <c r="J601" s="15">
        <v>22.5</v>
      </c>
      <c r="K601" s="15">
        <v>49.75</v>
      </c>
      <c r="L601" s="15">
        <v>69.97</v>
      </c>
      <c r="M601" s="15">
        <f t="shared" si="106"/>
        <v>0</v>
      </c>
      <c r="N601" s="15">
        <f t="shared" si="107"/>
        <v>0</v>
      </c>
      <c r="O601" s="15">
        <f t="shared" si="108"/>
        <v>1</v>
      </c>
      <c r="AB601" t="s">
        <v>1204</v>
      </c>
      <c r="AC601" s="1" t="s">
        <v>696</v>
      </c>
      <c r="AD601" t="s">
        <v>76</v>
      </c>
      <c r="AE601" t="s">
        <v>78</v>
      </c>
      <c r="AF601">
        <v>24</v>
      </c>
      <c r="AG601">
        <v>109.94</v>
      </c>
      <c r="AH601">
        <v>73.7</v>
      </c>
      <c r="AI601">
        <f t="shared" si="109"/>
        <v>1.4917232021709632</v>
      </c>
      <c r="AJ601">
        <v>23</v>
      </c>
      <c r="AK601">
        <v>62.72</v>
      </c>
      <c r="AL601">
        <v>71.22</v>
      </c>
      <c r="AM601" s="4">
        <f t="shared" si="110"/>
        <v>0</v>
      </c>
      <c r="AN601" s="4">
        <f t="shared" si="111"/>
        <v>1</v>
      </c>
      <c r="AO601" s="4">
        <f t="shared" si="112"/>
        <v>0</v>
      </c>
    </row>
    <row r="602" spans="2:41" x14ac:dyDescent="0.25">
      <c r="B602" t="s">
        <v>1206</v>
      </c>
      <c r="C602" s="1" t="s">
        <v>696</v>
      </c>
      <c r="D602" t="s">
        <v>76</v>
      </c>
      <c r="E602" t="s">
        <v>80</v>
      </c>
      <c r="F602" s="15">
        <v>27.5</v>
      </c>
      <c r="G602" s="15">
        <v>76.14</v>
      </c>
      <c r="H602" s="15">
        <v>82.3</v>
      </c>
      <c r="I602" s="15">
        <f t="shared" si="105"/>
        <v>0.92515188335358445</v>
      </c>
      <c r="J602" s="15">
        <v>27</v>
      </c>
      <c r="K602" s="15">
        <v>61.95</v>
      </c>
      <c r="L602" s="15">
        <v>81.08</v>
      </c>
      <c r="M602" s="15">
        <f t="shared" si="106"/>
        <v>0</v>
      </c>
      <c r="N602" s="15">
        <f t="shared" si="107"/>
        <v>0</v>
      </c>
      <c r="O602" s="15">
        <f t="shared" si="108"/>
        <v>1</v>
      </c>
      <c r="AB602" t="s">
        <v>1206</v>
      </c>
      <c r="AC602" s="1" t="s">
        <v>696</v>
      </c>
      <c r="AD602" t="s">
        <v>76</v>
      </c>
      <c r="AE602" t="s">
        <v>78</v>
      </c>
      <c r="AF602">
        <v>24</v>
      </c>
      <c r="AG602">
        <v>107.26</v>
      </c>
      <c r="AH602">
        <v>73.7</v>
      </c>
      <c r="AI602">
        <f t="shared" si="109"/>
        <v>1.4553595658073271</v>
      </c>
      <c r="AJ602">
        <v>23</v>
      </c>
      <c r="AK602">
        <v>48.96</v>
      </c>
      <c r="AL602">
        <v>71.22</v>
      </c>
      <c r="AM602" s="4">
        <f t="shared" si="110"/>
        <v>0</v>
      </c>
      <c r="AN602" s="4">
        <f t="shared" si="111"/>
        <v>1</v>
      </c>
      <c r="AO602" s="4">
        <f t="shared" si="112"/>
        <v>0</v>
      </c>
    </row>
    <row r="603" spans="2:41" x14ac:dyDescent="0.25">
      <c r="B603" t="s">
        <v>1207</v>
      </c>
      <c r="C603" s="1" t="s">
        <v>696</v>
      </c>
      <c r="D603" t="s">
        <v>76</v>
      </c>
      <c r="E603" t="s">
        <v>80</v>
      </c>
      <c r="F603" s="15">
        <v>23.5</v>
      </c>
      <c r="G603" s="15">
        <v>68.25</v>
      </c>
      <c r="H603" s="15">
        <v>72.459999999999994</v>
      </c>
      <c r="I603" s="15">
        <f t="shared" si="105"/>
        <v>0.94189897874689488</v>
      </c>
      <c r="J603" s="15">
        <v>23</v>
      </c>
      <c r="K603" s="15">
        <v>47.16</v>
      </c>
      <c r="L603" s="15">
        <v>71.22</v>
      </c>
      <c r="M603" s="15">
        <f t="shared" si="106"/>
        <v>0</v>
      </c>
      <c r="N603" s="15">
        <f t="shared" si="107"/>
        <v>0</v>
      </c>
      <c r="O603" s="15">
        <f t="shared" si="108"/>
        <v>1</v>
      </c>
      <c r="AB603" t="s">
        <v>1207</v>
      </c>
      <c r="AC603" s="1" t="s">
        <v>696</v>
      </c>
      <c r="AD603" t="s">
        <v>76</v>
      </c>
      <c r="AE603" t="s">
        <v>78</v>
      </c>
      <c r="AF603">
        <v>24</v>
      </c>
      <c r="AG603">
        <v>138.16999999999999</v>
      </c>
      <c r="AH603">
        <v>73.7</v>
      </c>
      <c r="AI603">
        <f t="shared" si="109"/>
        <v>1.8747625508819536</v>
      </c>
      <c r="AJ603">
        <v>23.5</v>
      </c>
      <c r="AK603">
        <v>56.71</v>
      </c>
      <c r="AL603">
        <v>72.459999999999994</v>
      </c>
      <c r="AM603" s="4">
        <f t="shared" si="110"/>
        <v>1</v>
      </c>
      <c r="AN603" s="4">
        <f t="shared" si="111"/>
        <v>0</v>
      </c>
      <c r="AO603" s="4">
        <f t="shared" si="112"/>
        <v>0</v>
      </c>
    </row>
    <row r="604" spans="2:41" x14ac:dyDescent="0.25">
      <c r="B604" t="s">
        <v>1208</v>
      </c>
      <c r="C604" s="1" t="s">
        <v>696</v>
      </c>
      <c r="D604" t="s">
        <v>76</v>
      </c>
      <c r="E604" t="s">
        <v>80</v>
      </c>
      <c r="F604" s="15">
        <v>22.5</v>
      </c>
      <c r="G604" s="15">
        <v>61.4</v>
      </c>
      <c r="H604" s="15">
        <v>69.97</v>
      </c>
      <c r="I604" s="15">
        <f t="shared" si="105"/>
        <v>0.87751893668715164</v>
      </c>
      <c r="J604" s="15">
        <v>22</v>
      </c>
      <c r="K604" s="15">
        <v>49.93</v>
      </c>
      <c r="L604" s="15">
        <v>68.72</v>
      </c>
      <c r="M604" s="15">
        <f t="shared" si="106"/>
        <v>0</v>
      </c>
      <c r="N604" s="15">
        <f t="shared" si="107"/>
        <v>0</v>
      </c>
      <c r="O604" s="15">
        <f t="shared" si="108"/>
        <v>1</v>
      </c>
      <c r="AB604" t="s">
        <v>1208</v>
      </c>
      <c r="AC604" s="1" t="s">
        <v>696</v>
      </c>
      <c r="AD604" t="s">
        <v>76</v>
      </c>
      <c r="AE604" t="s">
        <v>78</v>
      </c>
      <c r="AF604">
        <v>24</v>
      </c>
      <c r="AG604">
        <v>103.25</v>
      </c>
      <c r="AH604">
        <v>73.7</v>
      </c>
      <c r="AI604">
        <f t="shared" si="109"/>
        <v>1.4009497964721844</v>
      </c>
      <c r="AJ604">
        <v>23.5</v>
      </c>
      <c r="AK604">
        <v>59.79</v>
      </c>
      <c r="AL604">
        <v>72.459999999999994</v>
      </c>
      <c r="AM604" s="4">
        <f t="shared" si="110"/>
        <v>0</v>
      </c>
      <c r="AN604" s="4">
        <f t="shared" si="111"/>
        <v>1</v>
      </c>
      <c r="AO604" s="4">
        <f t="shared" si="112"/>
        <v>0</v>
      </c>
    </row>
    <row r="605" spans="2:41" x14ac:dyDescent="0.25">
      <c r="B605" t="s">
        <v>1209</v>
      </c>
      <c r="C605" s="1" t="s">
        <v>696</v>
      </c>
      <c r="D605" t="s">
        <v>76</v>
      </c>
      <c r="E605" t="s">
        <v>80</v>
      </c>
      <c r="F605" s="15">
        <v>22</v>
      </c>
      <c r="G605" s="15">
        <v>66.66</v>
      </c>
      <c r="H605" s="15">
        <v>68.72</v>
      </c>
      <c r="I605" s="15">
        <f t="shared" si="105"/>
        <v>0.97002328288707795</v>
      </c>
      <c r="J605" s="15">
        <v>21.5</v>
      </c>
      <c r="K605" s="15">
        <v>61.16</v>
      </c>
      <c r="L605" s="15">
        <v>67.47</v>
      </c>
      <c r="M605" s="15">
        <f t="shared" si="106"/>
        <v>0</v>
      </c>
      <c r="N605" s="15">
        <f t="shared" si="107"/>
        <v>0</v>
      </c>
      <c r="O605" s="15">
        <f t="shared" si="108"/>
        <v>1</v>
      </c>
      <c r="AB605" t="s">
        <v>1209</v>
      </c>
      <c r="AC605" s="1" t="s">
        <v>696</v>
      </c>
      <c r="AD605" t="s">
        <v>76</v>
      </c>
      <c r="AE605" t="s">
        <v>78</v>
      </c>
      <c r="AF605">
        <v>24</v>
      </c>
      <c r="AG605">
        <v>149.19</v>
      </c>
      <c r="AH605">
        <v>73.7</v>
      </c>
      <c r="AI605">
        <f t="shared" si="109"/>
        <v>2.0242876526458615</v>
      </c>
      <c r="AJ605">
        <v>23</v>
      </c>
      <c r="AK605">
        <v>41.81</v>
      </c>
      <c r="AL605">
        <v>71.22</v>
      </c>
      <c r="AM605" s="4">
        <f t="shared" si="110"/>
        <v>1</v>
      </c>
      <c r="AN605" s="4">
        <f t="shared" si="111"/>
        <v>0</v>
      </c>
      <c r="AO605" s="4">
        <f t="shared" si="112"/>
        <v>0</v>
      </c>
    </row>
    <row r="606" spans="2:41" x14ac:dyDescent="0.25">
      <c r="B606" t="s">
        <v>1210</v>
      </c>
      <c r="C606" s="1" t="s">
        <v>696</v>
      </c>
      <c r="D606" t="s">
        <v>76</v>
      </c>
      <c r="E606" t="s">
        <v>80</v>
      </c>
      <c r="F606">
        <v>24</v>
      </c>
      <c r="G606">
        <v>87.49</v>
      </c>
      <c r="H606">
        <v>73.7</v>
      </c>
      <c r="I606">
        <f t="shared" si="105"/>
        <v>1.1871099050203526</v>
      </c>
      <c r="J606">
        <v>21.5</v>
      </c>
      <c r="K606">
        <v>70.72</v>
      </c>
      <c r="L606">
        <v>67.47</v>
      </c>
      <c r="M606" s="4">
        <f t="shared" si="106"/>
        <v>0</v>
      </c>
      <c r="N606" s="4">
        <f t="shared" si="107"/>
        <v>1</v>
      </c>
      <c r="O606" s="4">
        <f t="shared" si="108"/>
        <v>0</v>
      </c>
      <c r="AB606" t="s">
        <v>1210</v>
      </c>
      <c r="AC606" s="1" t="s">
        <v>696</v>
      </c>
      <c r="AD606" t="s">
        <v>76</v>
      </c>
      <c r="AE606" t="s">
        <v>78</v>
      </c>
      <c r="AF606">
        <v>24</v>
      </c>
      <c r="AG606">
        <v>104.89</v>
      </c>
      <c r="AH606">
        <v>73.7</v>
      </c>
      <c r="AI606">
        <f t="shared" si="109"/>
        <v>1.4232021709633649</v>
      </c>
      <c r="AJ606">
        <v>23</v>
      </c>
      <c r="AK606">
        <v>63.79</v>
      </c>
      <c r="AL606">
        <v>71.22</v>
      </c>
      <c r="AM606" s="4">
        <f t="shared" si="110"/>
        <v>0</v>
      </c>
      <c r="AN606" s="4">
        <f t="shared" si="111"/>
        <v>1</v>
      </c>
      <c r="AO606" s="4">
        <f t="shared" si="112"/>
        <v>0</v>
      </c>
    </row>
    <row r="607" spans="2:41" x14ac:dyDescent="0.25">
      <c r="B607" t="s">
        <v>1211</v>
      </c>
      <c r="C607" s="1" t="s">
        <v>696</v>
      </c>
      <c r="D607" t="s">
        <v>76</v>
      </c>
      <c r="E607" t="s">
        <v>80</v>
      </c>
      <c r="F607" s="15">
        <v>23</v>
      </c>
      <c r="G607" s="15">
        <v>61.36</v>
      </c>
      <c r="H607" s="15">
        <v>71.22</v>
      </c>
      <c r="I607" s="15">
        <f t="shared" si="105"/>
        <v>0.86155574276888514</v>
      </c>
      <c r="J607" s="15">
        <v>22.5</v>
      </c>
      <c r="K607" s="15">
        <v>59.32</v>
      </c>
      <c r="L607" s="15">
        <v>69.97</v>
      </c>
      <c r="M607" s="15">
        <f t="shared" si="106"/>
        <v>0</v>
      </c>
      <c r="N607" s="15">
        <f t="shared" si="107"/>
        <v>0</v>
      </c>
      <c r="O607" s="15">
        <f t="shared" si="108"/>
        <v>1</v>
      </c>
      <c r="AB607" t="s">
        <v>1211</v>
      </c>
      <c r="AC607" s="1" t="s">
        <v>696</v>
      </c>
      <c r="AD607" t="s">
        <v>76</v>
      </c>
      <c r="AE607" t="s">
        <v>78</v>
      </c>
      <c r="AF607">
        <v>24</v>
      </c>
      <c r="AG607">
        <v>175.87</v>
      </c>
      <c r="AH607">
        <v>73.7</v>
      </c>
      <c r="AI607">
        <f t="shared" si="109"/>
        <v>2.3862957937584803</v>
      </c>
      <c r="AJ607">
        <v>23</v>
      </c>
      <c r="AK607">
        <v>67.8</v>
      </c>
      <c r="AL607">
        <v>71.22</v>
      </c>
      <c r="AM607" s="4">
        <f t="shared" si="110"/>
        <v>1</v>
      </c>
      <c r="AN607" s="4">
        <f t="shared" si="111"/>
        <v>0</v>
      </c>
      <c r="AO607" s="4">
        <f t="shared" si="112"/>
        <v>0</v>
      </c>
    </row>
    <row r="608" spans="2:41" x14ac:dyDescent="0.25">
      <c r="B608" t="s">
        <v>1239</v>
      </c>
      <c r="C608" s="1" t="s">
        <v>696</v>
      </c>
      <c r="D608" t="s">
        <v>76</v>
      </c>
      <c r="E608" t="s">
        <v>81</v>
      </c>
      <c r="F608" s="15">
        <v>17.5</v>
      </c>
      <c r="G608" s="15">
        <v>46.43</v>
      </c>
      <c r="H608" s="15">
        <v>57.36</v>
      </c>
      <c r="I608" s="15">
        <f t="shared" si="105"/>
        <v>0.80944909344490934</v>
      </c>
      <c r="J608" s="15">
        <v>17</v>
      </c>
      <c r="K608" s="15">
        <v>30.77</v>
      </c>
      <c r="L608" s="15">
        <v>56.08</v>
      </c>
      <c r="M608" s="15">
        <f t="shared" si="106"/>
        <v>0</v>
      </c>
      <c r="N608" s="15">
        <f t="shared" si="107"/>
        <v>0</v>
      </c>
      <c r="O608" s="15">
        <f t="shared" si="108"/>
        <v>1</v>
      </c>
      <c r="AB608" t="s">
        <v>1239</v>
      </c>
      <c r="AC608" s="1" t="s">
        <v>696</v>
      </c>
      <c r="AD608" t="s">
        <v>76</v>
      </c>
      <c r="AE608" t="s">
        <v>79</v>
      </c>
      <c r="AF608">
        <v>24</v>
      </c>
      <c r="AG608">
        <v>94.05</v>
      </c>
      <c r="AH608">
        <v>73.7</v>
      </c>
      <c r="AI608">
        <f t="shared" si="109"/>
        <v>1.2761194029850746</v>
      </c>
      <c r="AJ608">
        <v>23</v>
      </c>
      <c r="AK608">
        <v>52.34</v>
      </c>
      <c r="AL608">
        <v>71.22</v>
      </c>
      <c r="AM608" s="4">
        <f t="shared" si="110"/>
        <v>0</v>
      </c>
      <c r="AN608" s="4">
        <f t="shared" si="111"/>
        <v>1</v>
      </c>
      <c r="AO608" s="4">
        <f t="shared" si="112"/>
        <v>0</v>
      </c>
    </row>
    <row r="609" spans="2:41" x14ac:dyDescent="0.25">
      <c r="B609" t="s">
        <v>1242</v>
      </c>
      <c r="C609" s="1" t="s">
        <v>696</v>
      </c>
      <c r="D609" t="s">
        <v>76</v>
      </c>
      <c r="E609" t="s">
        <v>81</v>
      </c>
      <c r="F609" s="15">
        <v>23</v>
      </c>
      <c r="G609" s="15">
        <v>63.29</v>
      </c>
      <c r="H609" s="15">
        <v>71.22</v>
      </c>
      <c r="I609" s="15">
        <f t="shared" si="105"/>
        <v>0.88865487222690254</v>
      </c>
      <c r="J609" s="15">
        <v>22.5</v>
      </c>
      <c r="K609" s="15">
        <v>56.77</v>
      </c>
      <c r="L609" s="15">
        <v>69.97</v>
      </c>
      <c r="M609" s="15">
        <f t="shared" si="106"/>
        <v>0</v>
      </c>
      <c r="N609" s="15">
        <f t="shared" si="107"/>
        <v>0</v>
      </c>
      <c r="O609" s="15">
        <f t="shared" si="108"/>
        <v>1</v>
      </c>
      <c r="AB609" t="s">
        <v>1242</v>
      </c>
      <c r="AC609" s="1" t="s">
        <v>696</v>
      </c>
      <c r="AD609" t="s">
        <v>76</v>
      </c>
      <c r="AE609" t="s">
        <v>79</v>
      </c>
      <c r="AF609">
        <v>24</v>
      </c>
      <c r="AG609">
        <v>113.46</v>
      </c>
      <c r="AH609">
        <v>73.7</v>
      </c>
      <c r="AI609">
        <f t="shared" si="109"/>
        <v>1.539484396200814</v>
      </c>
      <c r="AJ609">
        <v>22.5</v>
      </c>
      <c r="AK609">
        <v>59.68</v>
      </c>
      <c r="AL609">
        <v>69.97</v>
      </c>
      <c r="AM609" s="4">
        <f t="shared" si="110"/>
        <v>1</v>
      </c>
      <c r="AN609" s="4">
        <f t="shared" si="111"/>
        <v>0</v>
      </c>
      <c r="AO609" s="4">
        <f t="shared" si="112"/>
        <v>0</v>
      </c>
    </row>
    <row r="610" spans="2:41" x14ac:dyDescent="0.25">
      <c r="B610" t="s">
        <v>1244</v>
      </c>
      <c r="C610" s="1" t="s">
        <v>696</v>
      </c>
      <c r="D610" t="s">
        <v>76</v>
      </c>
      <c r="E610" t="s">
        <v>81</v>
      </c>
      <c r="F610" s="15">
        <v>18.5</v>
      </c>
      <c r="G610" s="15">
        <v>59.3</v>
      </c>
      <c r="H610" s="15">
        <v>59.91</v>
      </c>
      <c r="I610" s="15">
        <f t="shared" si="105"/>
        <v>0.98981806042396925</v>
      </c>
      <c r="J610" s="15">
        <v>18</v>
      </c>
      <c r="K610" s="15">
        <v>39.4</v>
      </c>
      <c r="L610" s="15">
        <v>58.64</v>
      </c>
      <c r="M610" s="15">
        <f t="shared" si="106"/>
        <v>0</v>
      </c>
      <c r="N610" s="15">
        <f t="shared" si="107"/>
        <v>0</v>
      </c>
      <c r="O610" s="15">
        <f t="shared" si="108"/>
        <v>1</v>
      </c>
      <c r="AB610" t="s">
        <v>1244</v>
      </c>
      <c r="AC610" s="1" t="s">
        <v>696</v>
      </c>
      <c r="AD610" t="s">
        <v>76</v>
      </c>
      <c r="AE610" t="s">
        <v>79</v>
      </c>
      <c r="AF610">
        <v>24</v>
      </c>
      <c r="AG610">
        <v>112.29</v>
      </c>
      <c r="AH610">
        <v>73.7</v>
      </c>
      <c r="AI610">
        <f t="shared" si="109"/>
        <v>1.5236092265943013</v>
      </c>
      <c r="AJ610">
        <v>25.5</v>
      </c>
      <c r="AK610">
        <v>79.040000000000006</v>
      </c>
      <c r="AL610">
        <v>77.400000000000006</v>
      </c>
      <c r="AM610" s="4">
        <f t="shared" si="110"/>
        <v>1</v>
      </c>
      <c r="AN610" s="4">
        <f t="shared" si="111"/>
        <v>0</v>
      </c>
      <c r="AO610" s="4">
        <f t="shared" si="112"/>
        <v>0</v>
      </c>
    </row>
    <row r="611" spans="2:41" x14ac:dyDescent="0.25">
      <c r="B611" t="s">
        <v>1245</v>
      </c>
      <c r="C611" s="1" t="s">
        <v>696</v>
      </c>
      <c r="D611" t="s">
        <v>76</v>
      </c>
      <c r="E611" t="s">
        <v>81</v>
      </c>
      <c r="F611" s="15">
        <v>24</v>
      </c>
      <c r="G611" s="15">
        <v>68.88</v>
      </c>
      <c r="H611" s="15">
        <v>73.7</v>
      </c>
      <c r="I611" s="15">
        <f t="shared" si="105"/>
        <v>0.9345997286295793</v>
      </c>
      <c r="J611" s="15">
        <v>23.5</v>
      </c>
      <c r="K611" s="15">
        <v>58.53</v>
      </c>
      <c r="L611" s="15">
        <v>72.459999999999994</v>
      </c>
      <c r="M611" s="15">
        <f t="shared" si="106"/>
        <v>0</v>
      </c>
      <c r="N611" s="15">
        <f t="shared" si="107"/>
        <v>0</v>
      </c>
      <c r="O611" s="15">
        <f t="shared" si="108"/>
        <v>1</v>
      </c>
      <c r="AB611" t="s">
        <v>1245</v>
      </c>
      <c r="AC611" s="1" t="s">
        <v>696</v>
      </c>
      <c r="AD611" t="s">
        <v>76</v>
      </c>
      <c r="AE611" t="s">
        <v>79</v>
      </c>
      <c r="AF611">
        <v>24</v>
      </c>
      <c r="AG611">
        <v>129.47</v>
      </c>
      <c r="AH611">
        <v>73.7</v>
      </c>
      <c r="AI611">
        <f t="shared" si="109"/>
        <v>1.7567164179104477</v>
      </c>
      <c r="AJ611">
        <v>23</v>
      </c>
      <c r="AK611">
        <v>69.23</v>
      </c>
      <c r="AL611">
        <v>71.22</v>
      </c>
      <c r="AM611" s="4">
        <f t="shared" si="110"/>
        <v>1</v>
      </c>
      <c r="AN611" s="4">
        <f t="shared" si="111"/>
        <v>0</v>
      </c>
      <c r="AO611" s="4">
        <f t="shared" si="112"/>
        <v>0</v>
      </c>
    </row>
    <row r="612" spans="2:41" x14ac:dyDescent="0.25">
      <c r="B612" t="s">
        <v>1263</v>
      </c>
      <c r="C612" s="1" t="s">
        <v>696</v>
      </c>
      <c r="D612" t="s">
        <v>76</v>
      </c>
      <c r="E612" t="s">
        <v>81</v>
      </c>
      <c r="F612">
        <v>23.5</v>
      </c>
      <c r="G612">
        <v>73.87</v>
      </c>
      <c r="H612">
        <v>72.459999999999994</v>
      </c>
      <c r="I612">
        <f t="shared" si="105"/>
        <v>1.0194590118686173</v>
      </c>
      <c r="J612">
        <v>23</v>
      </c>
      <c r="K612">
        <v>65.66</v>
      </c>
      <c r="L612">
        <v>71.22</v>
      </c>
      <c r="M612" s="4">
        <f t="shared" si="106"/>
        <v>0</v>
      </c>
      <c r="N612" s="4">
        <f t="shared" si="107"/>
        <v>1</v>
      </c>
      <c r="O612" s="4">
        <f t="shared" si="108"/>
        <v>0</v>
      </c>
      <c r="AB612" t="s">
        <v>1263</v>
      </c>
      <c r="AC612" s="1" t="s">
        <v>696</v>
      </c>
      <c r="AD612" t="s">
        <v>76</v>
      </c>
      <c r="AE612" t="s">
        <v>79</v>
      </c>
      <c r="AF612" s="15">
        <v>24</v>
      </c>
      <c r="AG612" s="15">
        <v>65.25</v>
      </c>
      <c r="AH612" s="15">
        <v>73.7</v>
      </c>
      <c r="AI612" s="15">
        <f t="shared" si="109"/>
        <v>0.88534599728629571</v>
      </c>
      <c r="AJ612" s="15">
        <v>23.5</v>
      </c>
      <c r="AK612" s="15">
        <v>62.07</v>
      </c>
      <c r="AL612" s="15">
        <v>72.459999999999994</v>
      </c>
      <c r="AM612" s="15">
        <f t="shared" si="110"/>
        <v>0</v>
      </c>
      <c r="AN612" s="15">
        <f t="shared" si="111"/>
        <v>0</v>
      </c>
      <c r="AO612" s="15">
        <f t="shared" si="112"/>
        <v>1</v>
      </c>
    </row>
    <row r="613" spans="2:41" x14ac:dyDescent="0.25">
      <c r="B613" t="s">
        <v>1266</v>
      </c>
      <c r="C613" s="1" t="s">
        <v>696</v>
      </c>
      <c r="D613" t="s">
        <v>76</v>
      </c>
      <c r="E613" t="s">
        <v>81</v>
      </c>
      <c r="F613">
        <v>23</v>
      </c>
      <c r="G613">
        <v>102.01</v>
      </c>
      <c r="H613">
        <v>71.22</v>
      </c>
      <c r="I613">
        <f t="shared" si="105"/>
        <v>1.4323223813535524</v>
      </c>
      <c r="J613">
        <v>21.5</v>
      </c>
      <c r="K613">
        <v>66.86</v>
      </c>
      <c r="L613">
        <v>67.47</v>
      </c>
      <c r="M613" s="4">
        <f t="shared" si="106"/>
        <v>0</v>
      </c>
      <c r="N613" s="4">
        <f t="shared" si="107"/>
        <v>1</v>
      </c>
      <c r="O613" s="4">
        <f t="shared" si="108"/>
        <v>0</v>
      </c>
      <c r="AB613" t="s">
        <v>1266</v>
      </c>
      <c r="AC613" s="1" t="s">
        <v>696</v>
      </c>
      <c r="AD613" t="s">
        <v>76</v>
      </c>
      <c r="AE613" t="s">
        <v>79</v>
      </c>
      <c r="AF613">
        <v>24</v>
      </c>
      <c r="AG613">
        <v>136.25</v>
      </c>
      <c r="AH613">
        <v>73.7</v>
      </c>
      <c r="AI613">
        <f t="shared" si="109"/>
        <v>1.8487109905020351</v>
      </c>
      <c r="AJ613">
        <v>22.5</v>
      </c>
      <c r="AK613">
        <v>58.66</v>
      </c>
      <c r="AL613">
        <v>69.97</v>
      </c>
      <c r="AM613" s="4">
        <f t="shared" si="110"/>
        <v>1</v>
      </c>
      <c r="AN613" s="4">
        <f t="shared" si="111"/>
        <v>0</v>
      </c>
      <c r="AO613" s="4">
        <f t="shared" si="112"/>
        <v>0</v>
      </c>
    </row>
    <row r="614" spans="2:41" x14ac:dyDescent="0.25">
      <c r="B614" t="s">
        <v>1267</v>
      </c>
      <c r="C614" s="1" t="s">
        <v>696</v>
      </c>
      <c r="D614" t="s">
        <v>76</v>
      </c>
      <c r="E614" t="s">
        <v>81</v>
      </c>
      <c r="F614">
        <v>23.5</v>
      </c>
      <c r="G614">
        <v>86.49</v>
      </c>
      <c r="H614">
        <v>72.459999999999994</v>
      </c>
      <c r="I614">
        <f t="shared" si="105"/>
        <v>1.1936240684515596</v>
      </c>
      <c r="J614">
        <v>22.5</v>
      </c>
      <c r="K614">
        <v>68.180000000000007</v>
      </c>
      <c r="L614">
        <v>69.97</v>
      </c>
      <c r="M614" s="4">
        <f t="shared" si="106"/>
        <v>0</v>
      </c>
      <c r="N614" s="4">
        <f t="shared" si="107"/>
        <v>1</v>
      </c>
      <c r="O614" s="4">
        <f t="shared" si="108"/>
        <v>0</v>
      </c>
      <c r="AB614" t="s">
        <v>1267</v>
      </c>
      <c r="AC614" s="1" t="s">
        <v>696</v>
      </c>
      <c r="AD614" t="s">
        <v>76</v>
      </c>
      <c r="AE614" t="s">
        <v>79</v>
      </c>
      <c r="AF614">
        <v>24</v>
      </c>
      <c r="AG614">
        <v>128.51</v>
      </c>
      <c r="AH614">
        <v>73.7</v>
      </c>
      <c r="AI614">
        <f t="shared" si="109"/>
        <v>1.7436906377204884</v>
      </c>
      <c r="AJ614">
        <v>22</v>
      </c>
      <c r="AK614">
        <v>55.24</v>
      </c>
      <c r="AL614">
        <v>68.72</v>
      </c>
      <c r="AM614" s="4">
        <f t="shared" si="110"/>
        <v>1</v>
      </c>
      <c r="AN614" s="4">
        <f t="shared" si="111"/>
        <v>0</v>
      </c>
      <c r="AO614" s="4">
        <f t="shared" si="112"/>
        <v>0</v>
      </c>
    </row>
    <row r="615" spans="2:41" x14ac:dyDescent="0.25">
      <c r="B615" t="s">
        <v>1272</v>
      </c>
      <c r="C615" s="1" t="s">
        <v>696</v>
      </c>
      <c r="D615" t="s">
        <v>76</v>
      </c>
      <c r="E615" t="s">
        <v>81</v>
      </c>
      <c r="F615" s="15">
        <v>24</v>
      </c>
      <c r="G615" s="15">
        <v>64.92</v>
      </c>
      <c r="H615" s="15">
        <v>73.7</v>
      </c>
      <c r="I615" s="15">
        <f t="shared" si="105"/>
        <v>0.88086838534599732</v>
      </c>
      <c r="J615" s="15">
        <v>23.5</v>
      </c>
      <c r="K615" s="15">
        <v>63.41</v>
      </c>
      <c r="L615" s="15">
        <v>72.459999999999994</v>
      </c>
      <c r="M615" s="15">
        <f t="shared" si="106"/>
        <v>0</v>
      </c>
      <c r="N615" s="15">
        <f t="shared" si="107"/>
        <v>0</v>
      </c>
      <c r="O615" s="15">
        <f t="shared" si="108"/>
        <v>1</v>
      </c>
      <c r="AB615" t="s">
        <v>1272</v>
      </c>
      <c r="AC615" s="1" t="s">
        <v>696</v>
      </c>
      <c r="AD615" t="s">
        <v>76</v>
      </c>
      <c r="AE615" t="s">
        <v>79</v>
      </c>
      <c r="AF615">
        <v>24</v>
      </c>
      <c r="AG615">
        <v>84.46</v>
      </c>
      <c r="AH615">
        <v>73.7</v>
      </c>
      <c r="AI615">
        <f t="shared" si="109"/>
        <v>1.1459972862957937</v>
      </c>
      <c r="AJ615">
        <v>23</v>
      </c>
      <c r="AK615">
        <v>59.29</v>
      </c>
      <c r="AL615">
        <v>71.22</v>
      </c>
      <c r="AM615" s="4">
        <f t="shared" si="110"/>
        <v>0</v>
      </c>
      <c r="AN615" s="4">
        <f t="shared" si="111"/>
        <v>1</v>
      </c>
      <c r="AO615" s="4">
        <f t="shared" si="112"/>
        <v>0</v>
      </c>
    </row>
    <row r="616" spans="2:41" x14ac:dyDescent="0.25">
      <c r="B616" t="s">
        <v>1274</v>
      </c>
      <c r="C616" s="1" t="s">
        <v>696</v>
      </c>
      <c r="D616" t="s">
        <v>76</v>
      </c>
      <c r="E616" t="s">
        <v>81</v>
      </c>
      <c r="F616">
        <v>18</v>
      </c>
      <c r="G616">
        <v>61.31</v>
      </c>
      <c r="H616">
        <v>58.64</v>
      </c>
      <c r="I616">
        <f t="shared" si="105"/>
        <v>1.045532060027285</v>
      </c>
      <c r="J616">
        <v>24.5</v>
      </c>
      <c r="K616">
        <v>76</v>
      </c>
      <c r="L616">
        <v>74.930000000000007</v>
      </c>
      <c r="M616" s="4">
        <f t="shared" si="106"/>
        <v>0</v>
      </c>
      <c r="N616" s="4">
        <f t="shared" si="107"/>
        <v>1</v>
      </c>
      <c r="O616" s="4">
        <f t="shared" si="108"/>
        <v>0</v>
      </c>
      <c r="AB616" t="s">
        <v>1274</v>
      </c>
      <c r="AC616" s="1" t="s">
        <v>696</v>
      </c>
      <c r="AD616" t="s">
        <v>76</v>
      </c>
      <c r="AE616" t="s">
        <v>79</v>
      </c>
      <c r="AF616">
        <v>24</v>
      </c>
      <c r="AG616">
        <v>146.4</v>
      </c>
      <c r="AH616">
        <v>73.7</v>
      </c>
      <c r="AI616">
        <f t="shared" si="109"/>
        <v>1.9864314789687925</v>
      </c>
      <c r="AJ616">
        <v>23</v>
      </c>
      <c r="AK616">
        <v>59.77</v>
      </c>
      <c r="AL616">
        <v>71.22</v>
      </c>
      <c r="AM616" s="4">
        <f t="shared" si="110"/>
        <v>1</v>
      </c>
      <c r="AN616" s="4">
        <f t="shared" si="111"/>
        <v>0</v>
      </c>
      <c r="AO616" s="4">
        <f t="shared" si="112"/>
        <v>0</v>
      </c>
    </row>
    <row r="617" spans="2:41" x14ac:dyDescent="0.25">
      <c r="B617" t="s">
        <v>1182</v>
      </c>
      <c r="C617" s="1" t="s">
        <v>696</v>
      </c>
      <c r="D617" t="s">
        <v>77</v>
      </c>
      <c r="E617" t="s">
        <v>80</v>
      </c>
      <c r="F617" s="15">
        <v>17.5</v>
      </c>
      <c r="G617" s="15">
        <v>53.67</v>
      </c>
      <c r="H617" s="15">
        <v>57.36</v>
      </c>
      <c r="I617" s="15">
        <f t="shared" si="105"/>
        <v>0.93566945606694563</v>
      </c>
      <c r="J617" s="15">
        <v>17</v>
      </c>
      <c r="K617" s="15">
        <v>29.44</v>
      </c>
      <c r="L617" s="15">
        <v>56.08</v>
      </c>
      <c r="M617" s="15">
        <f t="shared" si="106"/>
        <v>0</v>
      </c>
      <c r="N617" s="15">
        <f t="shared" si="107"/>
        <v>0</v>
      </c>
      <c r="O617" s="15">
        <f t="shared" si="108"/>
        <v>1</v>
      </c>
      <c r="AB617" t="s">
        <v>1182</v>
      </c>
      <c r="AC617" s="1" t="s">
        <v>696</v>
      </c>
      <c r="AD617" t="s">
        <v>77</v>
      </c>
      <c r="AE617" t="s">
        <v>78</v>
      </c>
      <c r="AF617" s="15">
        <v>24</v>
      </c>
      <c r="AG617" s="15">
        <v>72.260000000000005</v>
      </c>
      <c r="AH617" s="15">
        <v>73.7</v>
      </c>
      <c r="AI617" s="15">
        <f t="shared" si="109"/>
        <v>0.98046132971506106</v>
      </c>
      <c r="AJ617" s="15">
        <v>23.5</v>
      </c>
      <c r="AK617" s="15">
        <v>51.68</v>
      </c>
      <c r="AL617" s="15">
        <v>72.459999999999994</v>
      </c>
      <c r="AM617" s="15">
        <f t="shared" si="110"/>
        <v>0</v>
      </c>
      <c r="AN617" s="15">
        <f t="shared" si="111"/>
        <v>0</v>
      </c>
      <c r="AO617" s="15">
        <f t="shared" si="112"/>
        <v>1</v>
      </c>
    </row>
    <row r="618" spans="2:41" x14ac:dyDescent="0.25">
      <c r="B618" t="s">
        <v>1183</v>
      </c>
      <c r="C618" s="1" t="s">
        <v>696</v>
      </c>
      <c r="D618" t="s">
        <v>77</v>
      </c>
      <c r="E618" t="s">
        <v>80</v>
      </c>
      <c r="F618" s="15">
        <v>15</v>
      </c>
      <c r="G618" s="15">
        <v>49.72</v>
      </c>
      <c r="H618" s="15">
        <v>50.91</v>
      </c>
      <c r="I618" s="15">
        <f t="shared" si="105"/>
        <v>0.9766254174032607</v>
      </c>
      <c r="J618" s="15">
        <v>15</v>
      </c>
      <c r="K618" s="15">
        <v>49.72</v>
      </c>
      <c r="L618" s="15">
        <v>50.91</v>
      </c>
      <c r="M618" s="15">
        <f t="shared" si="106"/>
        <v>0</v>
      </c>
      <c r="N618" s="15">
        <f t="shared" si="107"/>
        <v>0</v>
      </c>
      <c r="O618" s="15">
        <f t="shared" si="108"/>
        <v>1</v>
      </c>
      <c r="AB618" t="s">
        <v>1183</v>
      </c>
      <c r="AC618" s="1" t="s">
        <v>696</v>
      </c>
      <c r="AD618" t="s">
        <v>77</v>
      </c>
      <c r="AE618" t="s">
        <v>78</v>
      </c>
      <c r="AF618">
        <v>24</v>
      </c>
      <c r="AG618">
        <v>129.91</v>
      </c>
      <c r="AH618">
        <v>73.7</v>
      </c>
      <c r="AI618">
        <f t="shared" si="109"/>
        <v>1.7626865671641789</v>
      </c>
      <c r="AJ618">
        <v>22.5</v>
      </c>
      <c r="AK618">
        <v>52.37</v>
      </c>
      <c r="AL618">
        <v>69.97</v>
      </c>
      <c r="AM618" s="4">
        <f t="shared" si="110"/>
        <v>1</v>
      </c>
      <c r="AN618" s="4">
        <f t="shared" si="111"/>
        <v>0</v>
      </c>
      <c r="AO618" s="4">
        <f t="shared" si="112"/>
        <v>0</v>
      </c>
    </row>
    <row r="619" spans="2:41" x14ac:dyDescent="0.25">
      <c r="B619" t="s">
        <v>1184</v>
      </c>
      <c r="C619" s="1" t="s">
        <v>696</v>
      </c>
      <c r="D619" t="s">
        <v>77</v>
      </c>
      <c r="E619" t="s">
        <v>80</v>
      </c>
      <c r="F619">
        <v>24</v>
      </c>
      <c r="G619">
        <v>87</v>
      </c>
      <c r="H619">
        <v>73.7</v>
      </c>
      <c r="I619">
        <f t="shared" si="105"/>
        <v>1.180461329715061</v>
      </c>
      <c r="J619">
        <v>23.5</v>
      </c>
      <c r="K619">
        <v>61.83</v>
      </c>
      <c r="L619">
        <v>72.459999999999994</v>
      </c>
      <c r="M619" s="4">
        <f t="shared" si="106"/>
        <v>0</v>
      </c>
      <c r="N619" s="4">
        <f t="shared" si="107"/>
        <v>1</v>
      </c>
      <c r="O619" s="4">
        <f t="shared" si="108"/>
        <v>0</v>
      </c>
      <c r="AB619" t="s">
        <v>1184</v>
      </c>
      <c r="AC619" s="1" t="s">
        <v>696</v>
      </c>
      <c r="AD619" t="s">
        <v>77</v>
      </c>
      <c r="AE619" t="s">
        <v>78</v>
      </c>
      <c r="AF619">
        <v>24</v>
      </c>
      <c r="AG619">
        <v>138.21</v>
      </c>
      <c r="AH619">
        <v>73.7</v>
      </c>
      <c r="AI619">
        <f t="shared" si="109"/>
        <v>1.8753052917232023</v>
      </c>
      <c r="AJ619">
        <v>23</v>
      </c>
      <c r="AK619">
        <v>60.48</v>
      </c>
      <c r="AL619">
        <v>71.22</v>
      </c>
      <c r="AM619" s="4">
        <f t="shared" si="110"/>
        <v>1</v>
      </c>
      <c r="AN619" s="4">
        <f t="shared" si="111"/>
        <v>0</v>
      </c>
      <c r="AO619" s="4">
        <f t="shared" si="112"/>
        <v>0</v>
      </c>
    </row>
    <row r="620" spans="2:41" x14ac:dyDescent="0.25">
      <c r="B620" t="s">
        <v>1185</v>
      </c>
      <c r="C620" s="1" t="s">
        <v>696</v>
      </c>
      <c r="D620" t="s">
        <v>77</v>
      </c>
      <c r="E620" t="s">
        <v>80</v>
      </c>
      <c r="F620" s="15">
        <v>23</v>
      </c>
      <c r="G620" s="15">
        <v>61.04</v>
      </c>
      <c r="H620" s="15">
        <v>71.22</v>
      </c>
      <c r="I620" s="15">
        <f t="shared" si="105"/>
        <v>0.85706262285874757</v>
      </c>
      <c r="J620" s="15">
        <v>22.5</v>
      </c>
      <c r="K620" s="15">
        <v>37.5</v>
      </c>
      <c r="L620" s="15">
        <v>69.97</v>
      </c>
      <c r="M620" s="15">
        <f t="shared" si="106"/>
        <v>0</v>
      </c>
      <c r="N620" s="15">
        <f t="shared" si="107"/>
        <v>0</v>
      </c>
      <c r="O620" s="15">
        <f t="shared" si="108"/>
        <v>1</v>
      </c>
      <c r="AB620" t="s">
        <v>1185</v>
      </c>
      <c r="AC620" s="1" t="s">
        <v>696</v>
      </c>
      <c r="AD620" t="s">
        <v>77</v>
      </c>
      <c r="AE620" t="s">
        <v>78</v>
      </c>
      <c r="AF620">
        <v>24</v>
      </c>
      <c r="AG620">
        <v>125.98</v>
      </c>
      <c r="AH620">
        <v>73.7</v>
      </c>
      <c r="AI620">
        <f t="shared" si="109"/>
        <v>1.7093622795115333</v>
      </c>
      <c r="AJ620">
        <v>22.5</v>
      </c>
      <c r="AK620">
        <v>60.36</v>
      </c>
      <c r="AL620">
        <v>69.97</v>
      </c>
      <c r="AM620" s="4">
        <f t="shared" si="110"/>
        <v>1</v>
      </c>
      <c r="AN620" s="4">
        <f t="shared" si="111"/>
        <v>0</v>
      </c>
      <c r="AO620" s="4">
        <f t="shared" si="112"/>
        <v>0</v>
      </c>
    </row>
    <row r="621" spans="2:41" x14ac:dyDescent="0.25">
      <c r="B621" t="s">
        <v>1186</v>
      </c>
      <c r="C621" s="1" t="s">
        <v>696</v>
      </c>
      <c r="D621" t="s">
        <v>77</v>
      </c>
      <c r="E621" t="s">
        <v>80</v>
      </c>
      <c r="F621" s="15">
        <v>23</v>
      </c>
      <c r="G621" s="15">
        <v>60.29</v>
      </c>
      <c r="H621" s="15">
        <v>71.22</v>
      </c>
      <c r="I621" s="15">
        <f t="shared" si="105"/>
        <v>0.84653187306936251</v>
      </c>
      <c r="J621" s="15">
        <v>22.5</v>
      </c>
      <c r="K621" s="15">
        <v>49.09</v>
      </c>
      <c r="L621" s="15">
        <v>69.97</v>
      </c>
      <c r="M621" s="15">
        <f t="shared" si="106"/>
        <v>0</v>
      </c>
      <c r="N621" s="15">
        <f t="shared" si="107"/>
        <v>0</v>
      </c>
      <c r="O621" s="15">
        <f t="shared" si="108"/>
        <v>1</v>
      </c>
      <c r="AB621" t="s">
        <v>1186</v>
      </c>
      <c r="AC621" s="1" t="s">
        <v>696</v>
      </c>
      <c r="AD621" t="s">
        <v>77</v>
      </c>
      <c r="AE621" t="s">
        <v>78</v>
      </c>
      <c r="AF621">
        <v>24</v>
      </c>
      <c r="AG621">
        <v>89.63</v>
      </c>
      <c r="AH621">
        <v>73.7</v>
      </c>
      <c r="AI621">
        <f t="shared" si="109"/>
        <v>1.216146540027137</v>
      </c>
      <c r="AJ621">
        <v>23</v>
      </c>
      <c r="AK621">
        <v>60.43</v>
      </c>
      <c r="AL621">
        <v>71.22</v>
      </c>
      <c r="AM621" s="4">
        <f t="shared" si="110"/>
        <v>0</v>
      </c>
      <c r="AN621" s="4">
        <f t="shared" si="111"/>
        <v>1</v>
      </c>
      <c r="AO621" s="4">
        <f t="shared" si="112"/>
        <v>0</v>
      </c>
    </row>
    <row r="622" spans="2:41" x14ac:dyDescent="0.25">
      <c r="B622" t="s">
        <v>1187</v>
      </c>
      <c r="C622" s="1" t="s">
        <v>696</v>
      </c>
      <c r="D622" t="s">
        <v>77</v>
      </c>
      <c r="E622" t="s">
        <v>80</v>
      </c>
      <c r="F622" s="15">
        <v>21.5</v>
      </c>
      <c r="G622" s="15">
        <v>53.63</v>
      </c>
      <c r="H622" s="15">
        <v>67.47</v>
      </c>
      <c r="I622" s="15">
        <f t="shared" si="105"/>
        <v>0.79487179487179493</v>
      </c>
      <c r="J622" s="15">
        <v>21</v>
      </c>
      <c r="K622" s="15">
        <v>40.82</v>
      </c>
      <c r="L622" s="15">
        <v>66.22</v>
      </c>
      <c r="M622" s="15">
        <f t="shared" si="106"/>
        <v>0</v>
      </c>
      <c r="N622" s="15">
        <f t="shared" si="107"/>
        <v>0</v>
      </c>
      <c r="O622" s="15">
        <f t="shared" si="108"/>
        <v>1</v>
      </c>
      <c r="AB622" t="s">
        <v>1187</v>
      </c>
      <c r="AC622" s="1" t="s">
        <v>696</v>
      </c>
      <c r="AD622" t="s">
        <v>77</v>
      </c>
      <c r="AE622" t="s">
        <v>78</v>
      </c>
      <c r="AF622">
        <v>24</v>
      </c>
      <c r="AG622">
        <v>93.7</v>
      </c>
      <c r="AH622">
        <v>73.7</v>
      </c>
      <c r="AI622">
        <f t="shared" si="109"/>
        <v>1.2713704206241521</v>
      </c>
      <c r="AJ622">
        <v>23</v>
      </c>
      <c r="AK622">
        <v>59.32</v>
      </c>
      <c r="AL622">
        <v>71.22</v>
      </c>
      <c r="AM622" s="4">
        <f t="shared" si="110"/>
        <v>0</v>
      </c>
      <c r="AN622" s="4">
        <f t="shared" si="111"/>
        <v>1</v>
      </c>
      <c r="AO622" s="4">
        <f t="shared" si="112"/>
        <v>0</v>
      </c>
    </row>
    <row r="623" spans="2:41" x14ac:dyDescent="0.25">
      <c r="B623" t="s">
        <v>1188</v>
      </c>
      <c r="C623" s="1" t="s">
        <v>696</v>
      </c>
      <c r="D623" t="s">
        <v>77</v>
      </c>
      <c r="E623" t="s">
        <v>80</v>
      </c>
      <c r="F623" s="15">
        <v>25</v>
      </c>
      <c r="G623" s="15">
        <v>67.099999999999994</v>
      </c>
      <c r="H623" s="15">
        <v>76.17</v>
      </c>
      <c r="I623" s="15">
        <f t="shared" si="105"/>
        <v>0.8809242483917552</v>
      </c>
      <c r="J623" s="15">
        <v>24.5</v>
      </c>
      <c r="K623" s="15">
        <v>40.020000000000003</v>
      </c>
      <c r="L623" s="15">
        <v>74.930000000000007</v>
      </c>
      <c r="M623" s="15">
        <f t="shared" si="106"/>
        <v>0</v>
      </c>
      <c r="N623" s="15">
        <f t="shared" si="107"/>
        <v>0</v>
      </c>
      <c r="O623" s="15">
        <f t="shared" si="108"/>
        <v>1</v>
      </c>
      <c r="AB623" t="s">
        <v>1188</v>
      </c>
      <c r="AC623" s="1" t="s">
        <v>696</v>
      </c>
      <c r="AD623" t="s">
        <v>77</v>
      </c>
      <c r="AE623" t="s">
        <v>78</v>
      </c>
      <c r="AF623">
        <v>24</v>
      </c>
      <c r="AG623">
        <v>110.01</v>
      </c>
      <c r="AH623">
        <v>73.7</v>
      </c>
      <c r="AI623">
        <f t="shared" si="109"/>
        <v>1.492672998643148</v>
      </c>
      <c r="AJ623">
        <v>22.5</v>
      </c>
      <c r="AK623">
        <v>41.81</v>
      </c>
      <c r="AL623">
        <v>69.97</v>
      </c>
      <c r="AM623" s="4">
        <f t="shared" si="110"/>
        <v>0</v>
      </c>
      <c r="AN623" s="4">
        <f t="shared" si="111"/>
        <v>1</v>
      </c>
      <c r="AO623" s="4">
        <f t="shared" si="112"/>
        <v>0</v>
      </c>
    </row>
    <row r="624" spans="2:41" x14ac:dyDescent="0.25">
      <c r="B624" t="s">
        <v>1189</v>
      </c>
      <c r="C624" s="1" t="s">
        <v>696</v>
      </c>
      <c r="D624" t="s">
        <v>77</v>
      </c>
      <c r="E624" t="s">
        <v>80</v>
      </c>
      <c r="F624" s="15">
        <v>23</v>
      </c>
      <c r="G624" s="15">
        <v>65.34</v>
      </c>
      <c r="H624" s="15">
        <v>71.22</v>
      </c>
      <c r="I624" s="15">
        <f t="shared" si="105"/>
        <v>0.91743892165122165</v>
      </c>
      <c r="J624" s="15">
        <v>22.5</v>
      </c>
      <c r="K624" s="15">
        <v>43.8</v>
      </c>
      <c r="L624" s="15">
        <v>69.97</v>
      </c>
      <c r="M624" s="15">
        <f t="shared" si="106"/>
        <v>0</v>
      </c>
      <c r="N624" s="15">
        <f t="shared" si="107"/>
        <v>0</v>
      </c>
      <c r="O624" s="15">
        <f t="shared" si="108"/>
        <v>1</v>
      </c>
      <c r="AB624" t="s">
        <v>1189</v>
      </c>
      <c r="AC624" s="1" t="s">
        <v>696</v>
      </c>
      <c r="AD624" t="s">
        <v>77</v>
      </c>
      <c r="AE624" t="s">
        <v>78</v>
      </c>
      <c r="AF624">
        <v>23.5</v>
      </c>
      <c r="AG624">
        <v>76.540000000000006</v>
      </c>
      <c r="AH624">
        <v>72.459999999999994</v>
      </c>
      <c r="AI624">
        <f t="shared" si="109"/>
        <v>1.0563069279602542</v>
      </c>
      <c r="AJ624">
        <v>23</v>
      </c>
      <c r="AK624">
        <v>64.900000000000006</v>
      </c>
      <c r="AL624">
        <v>71.22</v>
      </c>
      <c r="AM624" s="4">
        <f t="shared" si="110"/>
        <v>0</v>
      </c>
      <c r="AN624" s="4">
        <f t="shared" si="111"/>
        <v>1</v>
      </c>
      <c r="AO624" s="4">
        <f t="shared" si="112"/>
        <v>0</v>
      </c>
    </row>
    <row r="625" spans="2:41" x14ac:dyDescent="0.25">
      <c r="B625" t="s">
        <v>1191</v>
      </c>
      <c r="C625" s="1" t="s">
        <v>696</v>
      </c>
      <c r="D625" t="s">
        <v>77</v>
      </c>
      <c r="E625" t="s">
        <v>80</v>
      </c>
      <c r="F625" s="15">
        <v>30</v>
      </c>
      <c r="G625" s="15">
        <v>80.25</v>
      </c>
      <c r="H625" s="15">
        <v>88.39</v>
      </c>
      <c r="I625" s="15">
        <f t="shared" si="105"/>
        <v>0.90790813440434437</v>
      </c>
      <c r="J625" s="15">
        <v>29.5</v>
      </c>
      <c r="K625" s="15">
        <v>50.46</v>
      </c>
      <c r="L625" s="15">
        <v>87.18</v>
      </c>
      <c r="M625" s="15">
        <f t="shared" si="106"/>
        <v>0</v>
      </c>
      <c r="N625" s="15">
        <f t="shared" si="107"/>
        <v>0</v>
      </c>
      <c r="O625" s="15">
        <f t="shared" si="108"/>
        <v>1</v>
      </c>
      <c r="AB625" t="s">
        <v>1191</v>
      </c>
      <c r="AC625" s="1" t="s">
        <v>696</v>
      </c>
      <c r="AD625" t="s">
        <v>77</v>
      </c>
      <c r="AE625" t="s">
        <v>78</v>
      </c>
      <c r="AF625">
        <v>23.5</v>
      </c>
      <c r="AG625">
        <v>94.55</v>
      </c>
      <c r="AH625">
        <v>72.459999999999994</v>
      </c>
      <c r="AI625">
        <f t="shared" si="109"/>
        <v>1.3048578526083356</v>
      </c>
      <c r="AJ625">
        <v>22.5</v>
      </c>
      <c r="AK625">
        <v>56.81</v>
      </c>
      <c r="AL625">
        <v>69.97</v>
      </c>
      <c r="AM625" s="4">
        <f t="shared" si="110"/>
        <v>0</v>
      </c>
      <c r="AN625" s="4">
        <f t="shared" si="111"/>
        <v>1</v>
      </c>
      <c r="AO625" s="4">
        <f t="shared" si="112"/>
        <v>0</v>
      </c>
    </row>
    <row r="626" spans="2:41" x14ac:dyDescent="0.25">
      <c r="B626" t="s">
        <v>1192</v>
      </c>
      <c r="C626" s="1" t="s">
        <v>696</v>
      </c>
      <c r="D626" t="s">
        <v>77</v>
      </c>
      <c r="E626" t="s">
        <v>80</v>
      </c>
      <c r="F626" s="15">
        <v>23</v>
      </c>
      <c r="G626" s="15">
        <v>62.52</v>
      </c>
      <c r="H626" s="15">
        <v>71.22</v>
      </c>
      <c r="I626" s="15">
        <f t="shared" si="105"/>
        <v>0.87784330244313402</v>
      </c>
      <c r="J626" s="15">
        <v>22.5</v>
      </c>
      <c r="K626" s="15">
        <v>51.73</v>
      </c>
      <c r="L626" s="15">
        <v>69.97</v>
      </c>
      <c r="M626" s="15">
        <f t="shared" si="106"/>
        <v>0</v>
      </c>
      <c r="N626" s="15">
        <f t="shared" si="107"/>
        <v>0</v>
      </c>
      <c r="O626" s="15">
        <f t="shared" si="108"/>
        <v>1</v>
      </c>
      <c r="AB626" t="s">
        <v>1192</v>
      </c>
      <c r="AC626" s="1" t="s">
        <v>696</v>
      </c>
      <c r="AD626" t="s">
        <v>77</v>
      </c>
      <c r="AE626" t="s">
        <v>78</v>
      </c>
      <c r="AF626">
        <v>24</v>
      </c>
      <c r="AG626">
        <v>99.02</v>
      </c>
      <c r="AH626">
        <v>73.7</v>
      </c>
      <c r="AI626">
        <f t="shared" si="109"/>
        <v>1.3435549525101762</v>
      </c>
      <c r="AJ626">
        <v>22.5</v>
      </c>
      <c r="AK626">
        <v>58.26</v>
      </c>
      <c r="AL626">
        <v>69.97</v>
      </c>
      <c r="AM626" s="4">
        <f t="shared" si="110"/>
        <v>0</v>
      </c>
      <c r="AN626" s="4">
        <f t="shared" si="111"/>
        <v>1</v>
      </c>
      <c r="AO626" s="4">
        <f t="shared" si="112"/>
        <v>0</v>
      </c>
    </row>
    <row r="627" spans="2:41" x14ac:dyDescent="0.25">
      <c r="B627" t="s">
        <v>1193</v>
      </c>
      <c r="C627" s="1" t="s">
        <v>696</v>
      </c>
      <c r="D627" t="s">
        <v>77</v>
      </c>
      <c r="E627" t="s">
        <v>80</v>
      </c>
      <c r="F627" s="15">
        <v>20.5</v>
      </c>
      <c r="G627" s="15">
        <v>58.21</v>
      </c>
      <c r="H627" s="15">
        <v>64.97</v>
      </c>
      <c r="I627" s="15">
        <f t="shared" ref="I627:I658" si="113">G627/H627</f>
        <v>0.89595197783592428</v>
      </c>
      <c r="J627" s="15">
        <v>20</v>
      </c>
      <c r="K627" s="15">
        <v>46.18</v>
      </c>
      <c r="L627" s="15">
        <v>63.71</v>
      </c>
      <c r="M627" s="15">
        <f t="shared" si="106"/>
        <v>0</v>
      </c>
      <c r="N627" s="15">
        <f t="shared" si="107"/>
        <v>0</v>
      </c>
      <c r="O627" s="15">
        <f t="shared" si="108"/>
        <v>1</v>
      </c>
      <c r="AB627" t="s">
        <v>1193</v>
      </c>
      <c r="AC627" s="1" t="s">
        <v>696</v>
      </c>
      <c r="AD627" t="s">
        <v>77</v>
      </c>
      <c r="AE627" t="s">
        <v>78</v>
      </c>
      <c r="AF627">
        <v>24</v>
      </c>
      <c r="AG627">
        <v>94.19</v>
      </c>
      <c r="AH627">
        <v>73.7</v>
      </c>
      <c r="AI627">
        <f t="shared" ref="AI627:AI658" si="114">AG627/AH627</f>
        <v>1.2780189959294437</v>
      </c>
      <c r="AJ627">
        <v>23.5</v>
      </c>
      <c r="AK627">
        <v>69.430000000000007</v>
      </c>
      <c r="AL627">
        <v>72.459999999999994</v>
      </c>
      <c r="AM627" s="4">
        <f t="shared" si="110"/>
        <v>0</v>
      </c>
      <c r="AN627" s="4">
        <f t="shared" si="111"/>
        <v>1</v>
      </c>
      <c r="AO627" s="4">
        <f t="shared" si="112"/>
        <v>0</v>
      </c>
    </row>
    <row r="628" spans="2:41" x14ac:dyDescent="0.25">
      <c r="B628" t="s">
        <v>1195</v>
      </c>
      <c r="C628" s="1" t="s">
        <v>696</v>
      </c>
      <c r="D628" t="s">
        <v>77</v>
      </c>
      <c r="E628" t="s">
        <v>80</v>
      </c>
      <c r="F628">
        <v>22.5</v>
      </c>
      <c r="G628">
        <v>104.64</v>
      </c>
      <c r="H628">
        <v>69.97</v>
      </c>
      <c r="I628">
        <f t="shared" si="113"/>
        <v>1.4954980706016865</v>
      </c>
      <c r="J628">
        <v>21</v>
      </c>
      <c r="K628">
        <v>48.63</v>
      </c>
      <c r="L628">
        <v>66.22</v>
      </c>
      <c r="M628" s="4">
        <f t="shared" si="106"/>
        <v>0</v>
      </c>
      <c r="N628" s="4">
        <f t="shared" si="107"/>
        <v>1</v>
      </c>
      <c r="O628" s="4">
        <f t="shared" si="108"/>
        <v>0</v>
      </c>
      <c r="AB628" t="s">
        <v>1195</v>
      </c>
      <c r="AC628" s="1" t="s">
        <v>696</v>
      </c>
      <c r="AD628" t="s">
        <v>77</v>
      </c>
      <c r="AE628" t="s">
        <v>78</v>
      </c>
      <c r="AF628">
        <v>24</v>
      </c>
      <c r="AG628">
        <v>119.96</v>
      </c>
      <c r="AH628">
        <v>73.7</v>
      </c>
      <c r="AI628">
        <f t="shared" si="114"/>
        <v>1.6276797829036633</v>
      </c>
      <c r="AJ628">
        <v>23</v>
      </c>
      <c r="AK628">
        <v>70.72</v>
      </c>
      <c r="AL628">
        <v>71.22</v>
      </c>
      <c r="AM628" s="4">
        <f t="shared" si="110"/>
        <v>1</v>
      </c>
      <c r="AN628" s="4">
        <f t="shared" si="111"/>
        <v>0</v>
      </c>
      <c r="AO628" s="4">
        <f t="shared" si="112"/>
        <v>0</v>
      </c>
    </row>
    <row r="629" spans="2:41" x14ac:dyDescent="0.25">
      <c r="B629" t="s">
        <v>1196</v>
      </c>
      <c r="C629" s="1" t="s">
        <v>696</v>
      </c>
      <c r="D629" t="s">
        <v>77</v>
      </c>
      <c r="E629" t="s">
        <v>80</v>
      </c>
      <c r="F629">
        <v>26.5</v>
      </c>
      <c r="G629">
        <v>82.45</v>
      </c>
      <c r="H629">
        <v>79.86</v>
      </c>
      <c r="I629">
        <f t="shared" si="113"/>
        <v>1.0324317555722515</v>
      </c>
      <c r="J629">
        <v>26</v>
      </c>
      <c r="K629">
        <v>45.04</v>
      </c>
      <c r="L629">
        <v>78.63</v>
      </c>
      <c r="M629" s="4">
        <f t="shared" si="106"/>
        <v>0</v>
      </c>
      <c r="N629" s="4">
        <f t="shared" si="107"/>
        <v>1</v>
      </c>
      <c r="O629" s="4">
        <f t="shared" si="108"/>
        <v>0</v>
      </c>
      <c r="AB629" t="s">
        <v>1196</v>
      </c>
      <c r="AC629" s="1" t="s">
        <v>696</v>
      </c>
      <c r="AD629" t="s">
        <v>77</v>
      </c>
      <c r="AE629" t="s">
        <v>78</v>
      </c>
      <c r="AF629">
        <v>23.5</v>
      </c>
      <c r="AG629">
        <v>94.45</v>
      </c>
      <c r="AH629">
        <v>72.459999999999994</v>
      </c>
      <c r="AI629">
        <f t="shared" si="114"/>
        <v>1.3034777808446041</v>
      </c>
      <c r="AJ629">
        <v>23</v>
      </c>
      <c r="AK629">
        <v>61.71</v>
      </c>
      <c r="AL629">
        <v>71.22</v>
      </c>
      <c r="AM629" s="4">
        <f t="shared" si="110"/>
        <v>0</v>
      </c>
      <c r="AN629" s="4">
        <f t="shared" si="111"/>
        <v>1</v>
      </c>
      <c r="AO629" s="4">
        <f t="shared" si="112"/>
        <v>0</v>
      </c>
    </row>
    <row r="630" spans="2:41" x14ac:dyDescent="0.25">
      <c r="B630" t="s">
        <v>1197</v>
      </c>
      <c r="C630" s="1" t="s">
        <v>696</v>
      </c>
      <c r="D630" t="s">
        <v>77</v>
      </c>
      <c r="E630" t="s">
        <v>80</v>
      </c>
      <c r="F630" s="15">
        <v>21.5</v>
      </c>
      <c r="G630" s="15">
        <v>60.95</v>
      </c>
      <c r="H630" s="15">
        <v>67.47</v>
      </c>
      <c r="I630" s="15">
        <f t="shared" si="113"/>
        <v>0.90336445827775314</v>
      </c>
      <c r="J630" s="15">
        <v>21</v>
      </c>
      <c r="K630" s="15">
        <v>47.89</v>
      </c>
      <c r="L630" s="15">
        <v>66.22</v>
      </c>
      <c r="M630" s="15">
        <f t="shared" si="106"/>
        <v>0</v>
      </c>
      <c r="N630" s="15">
        <f t="shared" si="107"/>
        <v>0</v>
      </c>
      <c r="O630" s="15">
        <f t="shared" si="108"/>
        <v>1</v>
      </c>
      <c r="AB630" t="s">
        <v>1197</v>
      </c>
      <c r="AC630" s="1" t="s">
        <v>696</v>
      </c>
      <c r="AD630" t="s">
        <v>77</v>
      </c>
      <c r="AE630" t="s">
        <v>78</v>
      </c>
      <c r="AF630">
        <v>24</v>
      </c>
      <c r="AG630">
        <v>109.19</v>
      </c>
      <c r="AH630">
        <v>73.7</v>
      </c>
      <c r="AI630">
        <f t="shared" si="114"/>
        <v>1.4815468113975576</v>
      </c>
      <c r="AJ630">
        <v>23</v>
      </c>
      <c r="AK630">
        <v>69.89</v>
      </c>
      <c r="AL630">
        <v>71.22</v>
      </c>
      <c r="AM630" s="4">
        <f t="shared" si="110"/>
        <v>0</v>
      </c>
      <c r="AN630" s="4">
        <f t="shared" si="111"/>
        <v>1</v>
      </c>
      <c r="AO630" s="4">
        <f t="shared" si="112"/>
        <v>0</v>
      </c>
    </row>
    <row r="631" spans="2:41" x14ac:dyDescent="0.25">
      <c r="B631" t="s">
        <v>1214</v>
      </c>
      <c r="C631" s="1" t="s">
        <v>696</v>
      </c>
      <c r="D631" t="s">
        <v>77</v>
      </c>
      <c r="E631" t="s">
        <v>80</v>
      </c>
      <c r="F631" s="15">
        <v>17</v>
      </c>
      <c r="G631" s="15">
        <v>45.35</v>
      </c>
      <c r="H631" s="15">
        <v>56.08</v>
      </c>
      <c r="I631" s="15">
        <f t="shared" si="113"/>
        <v>0.80866619115549221</v>
      </c>
      <c r="J631" s="15">
        <v>16.5</v>
      </c>
      <c r="K631" s="15">
        <v>25.6</v>
      </c>
      <c r="L631" s="15">
        <v>54.79</v>
      </c>
      <c r="M631" s="15">
        <f t="shared" si="106"/>
        <v>0</v>
      </c>
      <c r="N631" s="15">
        <f t="shared" si="107"/>
        <v>0</v>
      </c>
      <c r="O631" s="15">
        <f t="shared" si="108"/>
        <v>1</v>
      </c>
      <c r="AB631" t="s">
        <v>1214</v>
      </c>
      <c r="AC631" s="1" t="s">
        <v>696</v>
      </c>
      <c r="AD631" t="s">
        <v>77</v>
      </c>
      <c r="AE631" t="s">
        <v>78</v>
      </c>
      <c r="AF631">
        <v>23.5</v>
      </c>
      <c r="AG631">
        <v>93.63</v>
      </c>
      <c r="AH631">
        <v>72.459999999999994</v>
      </c>
      <c r="AI631">
        <f t="shared" si="114"/>
        <v>1.292161192382004</v>
      </c>
      <c r="AJ631">
        <v>23</v>
      </c>
      <c r="AK631">
        <v>64.14</v>
      </c>
      <c r="AL631">
        <v>71.22</v>
      </c>
      <c r="AM631" s="4">
        <f t="shared" si="110"/>
        <v>0</v>
      </c>
      <c r="AN631" s="4">
        <f t="shared" si="111"/>
        <v>1</v>
      </c>
      <c r="AO631" s="4">
        <f t="shared" si="112"/>
        <v>0</v>
      </c>
    </row>
    <row r="632" spans="2:41" x14ac:dyDescent="0.25">
      <c r="B632" t="s">
        <v>1216</v>
      </c>
      <c r="C632" s="1" t="s">
        <v>696</v>
      </c>
      <c r="D632" t="s">
        <v>77</v>
      </c>
      <c r="E632" t="s">
        <v>80</v>
      </c>
      <c r="F632" s="15">
        <v>24</v>
      </c>
      <c r="G632" s="15">
        <v>64.59</v>
      </c>
      <c r="H632" s="15">
        <v>73.7</v>
      </c>
      <c r="I632" s="15">
        <f t="shared" si="113"/>
        <v>0.87639077340569882</v>
      </c>
      <c r="J632" s="15">
        <v>23.5</v>
      </c>
      <c r="K632" s="15">
        <v>45.97</v>
      </c>
      <c r="L632" s="15">
        <v>72.459999999999994</v>
      </c>
      <c r="M632" s="15">
        <f t="shared" si="106"/>
        <v>0</v>
      </c>
      <c r="N632" s="15">
        <f t="shared" si="107"/>
        <v>0</v>
      </c>
      <c r="O632" s="15">
        <f t="shared" si="108"/>
        <v>1</v>
      </c>
      <c r="AB632" t="s">
        <v>1216</v>
      </c>
      <c r="AC632" s="1" t="s">
        <v>696</v>
      </c>
      <c r="AD632" t="s">
        <v>77</v>
      </c>
      <c r="AE632" t="s">
        <v>78</v>
      </c>
      <c r="AF632" s="15">
        <v>24</v>
      </c>
      <c r="AG632" s="15">
        <v>65.36</v>
      </c>
      <c r="AH632" s="15">
        <v>73.7</v>
      </c>
      <c r="AI632" s="15">
        <f t="shared" si="114"/>
        <v>0.88683853459972861</v>
      </c>
      <c r="AJ632" s="15">
        <v>23.5</v>
      </c>
      <c r="AK632" s="15">
        <v>56.36</v>
      </c>
      <c r="AL632" s="15">
        <v>72.459999999999994</v>
      </c>
      <c r="AM632" s="15">
        <f t="shared" si="110"/>
        <v>0</v>
      </c>
      <c r="AN632" s="15">
        <f t="shared" si="111"/>
        <v>0</v>
      </c>
      <c r="AO632" s="15">
        <f t="shared" si="112"/>
        <v>1</v>
      </c>
    </row>
    <row r="633" spans="2:41" x14ac:dyDescent="0.25">
      <c r="B633" t="s">
        <v>1217</v>
      </c>
      <c r="C633" s="1" t="s">
        <v>696</v>
      </c>
      <c r="D633" t="s">
        <v>77</v>
      </c>
      <c r="E633" t="s">
        <v>80</v>
      </c>
      <c r="F633" s="15">
        <v>34.5</v>
      </c>
      <c r="G633" s="15">
        <v>83.06</v>
      </c>
      <c r="H633" s="15">
        <v>99.24</v>
      </c>
      <c r="I633" s="15">
        <f t="shared" si="113"/>
        <v>0.8369609028617494</v>
      </c>
      <c r="J633" s="15">
        <v>34</v>
      </c>
      <c r="K633" s="15">
        <v>66.27</v>
      </c>
      <c r="L633" s="15">
        <v>98.04</v>
      </c>
      <c r="M633" s="15">
        <f t="shared" si="106"/>
        <v>0</v>
      </c>
      <c r="N633" s="15">
        <f t="shared" si="107"/>
        <v>0</v>
      </c>
      <c r="O633" s="15">
        <f t="shared" si="108"/>
        <v>1</v>
      </c>
      <c r="AB633" t="s">
        <v>1217</v>
      </c>
      <c r="AC633" s="1" t="s">
        <v>696</v>
      </c>
      <c r="AD633" t="s">
        <v>77</v>
      </c>
      <c r="AE633" t="s">
        <v>78</v>
      </c>
      <c r="AF633">
        <v>24</v>
      </c>
      <c r="AG633">
        <v>83.42</v>
      </c>
      <c r="AH633">
        <v>73.7</v>
      </c>
      <c r="AI633">
        <f t="shared" si="114"/>
        <v>1.1318860244233377</v>
      </c>
      <c r="AJ633">
        <v>23.5</v>
      </c>
      <c r="AK633">
        <v>67.91</v>
      </c>
      <c r="AL633">
        <v>72.459999999999994</v>
      </c>
      <c r="AM633" s="4">
        <f t="shared" si="110"/>
        <v>0</v>
      </c>
      <c r="AN633" s="4">
        <f t="shared" si="111"/>
        <v>1</v>
      </c>
      <c r="AO633" s="4">
        <f t="shared" si="112"/>
        <v>0</v>
      </c>
    </row>
    <row r="634" spans="2:41" x14ac:dyDescent="0.25">
      <c r="B634" t="s">
        <v>1218</v>
      </c>
      <c r="C634" s="1" t="s">
        <v>696</v>
      </c>
      <c r="D634" t="s">
        <v>77</v>
      </c>
      <c r="E634" t="s">
        <v>80</v>
      </c>
      <c r="F634" s="15">
        <v>17</v>
      </c>
      <c r="G634" s="15">
        <v>47.68</v>
      </c>
      <c r="H634" s="15">
        <v>56.08</v>
      </c>
      <c r="I634" s="15">
        <f t="shared" si="113"/>
        <v>0.85021398002853066</v>
      </c>
      <c r="J634" s="15">
        <v>16.5</v>
      </c>
      <c r="K634" s="15">
        <v>42.37</v>
      </c>
      <c r="L634" s="15">
        <v>54.79</v>
      </c>
      <c r="M634" s="15">
        <f t="shared" si="106"/>
        <v>0</v>
      </c>
      <c r="N634" s="15">
        <f t="shared" si="107"/>
        <v>0</v>
      </c>
      <c r="O634" s="15">
        <f t="shared" si="108"/>
        <v>1</v>
      </c>
      <c r="AB634" t="s">
        <v>1218</v>
      </c>
      <c r="AC634" s="1" t="s">
        <v>696</v>
      </c>
      <c r="AD634" t="s">
        <v>77</v>
      </c>
      <c r="AE634" t="s">
        <v>78</v>
      </c>
      <c r="AF634">
        <v>23.5</v>
      </c>
      <c r="AG634">
        <v>88.08</v>
      </c>
      <c r="AH634">
        <v>72.459999999999994</v>
      </c>
      <c r="AI634">
        <f t="shared" si="114"/>
        <v>1.2155672094948937</v>
      </c>
      <c r="AJ634">
        <v>22.5</v>
      </c>
      <c r="AK634">
        <v>52.95</v>
      </c>
      <c r="AL634">
        <v>69.97</v>
      </c>
      <c r="AM634" s="4">
        <f t="shared" si="110"/>
        <v>0</v>
      </c>
      <c r="AN634" s="4">
        <f t="shared" si="111"/>
        <v>1</v>
      </c>
      <c r="AO634" s="4">
        <f t="shared" si="112"/>
        <v>0</v>
      </c>
    </row>
    <row r="635" spans="2:41" x14ac:dyDescent="0.25">
      <c r="B635" t="s">
        <v>1219</v>
      </c>
      <c r="C635" s="1" t="s">
        <v>696</v>
      </c>
      <c r="D635" t="s">
        <v>77</v>
      </c>
      <c r="E635" t="s">
        <v>80</v>
      </c>
      <c r="F635">
        <v>25.5</v>
      </c>
      <c r="G635">
        <v>79.989999999999995</v>
      </c>
      <c r="H635">
        <v>77.400000000000006</v>
      </c>
      <c r="I635">
        <f t="shared" si="113"/>
        <v>1.0334625322997415</v>
      </c>
      <c r="J635">
        <v>25</v>
      </c>
      <c r="K635">
        <v>41.56</v>
      </c>
      <c r="L635">
        <v>76.17</v>
      </c>
      <c r="M635" s="4">
        <f t="shared" si="106"/>
        <v>0</v>
      </c>
      <c r="N635" s="4">
        <f t="shared" si="107"/>
        <v>1</v>
      </c>
      <c r="O635" s="4">
        <f t="shared" si="108"/>
        <v>0</v>
      </c>
      <c r="AB635" t="s">
        <v>1219</v>
      </c>
      <c r="AC635" s="1" t="s">
        <v>696</v>
      </c>
      <c r="AD635" t="s">
        <v>77</v>
      </c>
      <c r="AE635" t="s">
        <v>78</v>
      </c>
      <c r="AF635">
        <v>23.5</v>
      </c>
      <c r="AG635">
        <v>81.040000000000006</v>
      </c>
      <c r="AH635">
        <v>72.459999999999994</v>
      </c>
      <c r="AI635">
        <f t="shared" si="114"/>
        <v>1.1184101573281813</v>
      </c>
      <c r="AJ635">
        <v>23</v>
      </c>
      <c r="AK635">
        <v>61.03</v>
      </c>
      <c r="AL635">
        <v>71.22</v>
      </c>
      <c r="AM635" s="4">
        <f t="shared" si="110"/>
        <v>0</v>
      </c>
      <c r="AN635" s="4">
        <f t="shared" si="111"/>
        <v>1</v>
      </c>
      <c r="AO635" s="4">
        <f t="shared" si="112"/>
        <v>0</v>
      </c>
    </row>
    <row r="636" spans="2:41" x14ac:dyDescent="0.25">
      <c r="B636" t="s">
        <v>1220</v>
      </c>
      <c r="C636" s="1" t="s">
        <v>696</v>
      </c>
      <c r="D636" t="s">
        <v>77</v>
      </c>
      <c r="E636" t="s">
        <v>80</v>
      </c>
      <c r="F636" s="15">
        <v>16</v>
      </c>
      <c r="G636" s="15">
        <v>35.380000000000003</v>
      </c>
      <c r="H636" s="15">
        <v>53.5</v>
      </c>
      <c r="I636" s="15">
        <f t="shared" si="113"/>
        <v>0.66130841121495332</v>
      </c>
      <c r="J636" s="15">
        <v>15.5</v>
      </c>
      <c r="K636" s="15">
        <v>28.19</v>
      </c>
      <c r="L636" s="15">
        <v>52.21</v>
      </c>
      <c r="M636" s="15">
        <f t="shared" si="106"/>
        <v>0</v>
      </c>
      <c r="N636" s="15">
        <f t="shared" si="107"/>
        <v>0</v>
      </c>
      <c r="O636" s="15">
        <f t="shared" si="108"/>
        <v>1</v>
      </c>
      <c r="AB636" t="s">
        <v>1220</v>
      </c>
      <c r="AC636" s="1" t="s">
        <v>696</v>
      </c>
      <c r="AD636" t="s">
        <v>77</v>
      </c>
      <c r="AE636" t="s">
        <v>78</v>
      </c>
      <c r="AF636">
        <v>24</v>
      </c>
      <c r="AG636">
        <v>147.43</v>
      </c>
      <c r="AH636">
        <v>73.7</v>
      </c>
      <c r="AI636">
        <f t="shared" si="114"/>
        <v>2.0004070556309363</v>
      </c>
      <c r="AJ636">
        <v>22.5</v>
      </c>
      <c r="AK636">
        <v>43.4</v>
      </c>
      <c r="AL636">
        <v>69.97</v>
      </c>
      <c r="AM636" s="4">
        <f t="shared" si="110"/>
        <v>1</v>
      </c>
      <c r="AN636" s="4">
        <f t="shared" si="111"/>
        <v>0</v>
      </c>
      <c r="AO636" s="4">
        <f t="shared" si="112"/>
        <v>0</v>
      </c>
    </row>
    <row r="637" spans="2:41" x14ac:dyDescent="0.25">
      <c r="B637" t="s">
        <v>1221</v>
      </c>
      <c r="C637" s="1" t="s">
        <v>696</v>
      </c>
      <c r="D637" t="s">
        <v>77</v>
      </c>
      <c r="E637" t="s">
        <v>80</v>
      </c>
      <c r="F637" s="15">
        <v>23</v>
      </c>
      <c r="G637" s="15">
        <v>58.23</v>
      </c>
      <c r="H637" s="15">
        <v>71.22</v>
      </c>
      <c r="I637" s="15">
        <f t="shared" si="113"/>
        <v>0.81760741364785172</v>
      </c>
      <c r="J637" s="15">
        <v>22.5</v>
      </c>
      <c r="K637" s="15">
        <v>55.1</v>
      </c>
      <c r="L637" s="15">
        <v>69.97</v>
      </c>
      <c r="M637" s="15">
        <f t="shared" si="106"/>
        <v>0</v>
      </c>
      <c r="N637" s="15">
        <f t="shared" si="107"/>
        <v>0</v>
      </c>
      <c r="O637" s="15">
        <f t="shared" si="108"/>
        <v>1</v>
      </c>
      <c r="AB637" t="s">
        <v>1221</v>
      </c>
      <c r="AC637" s="1" t="s">
        <v>696</v>
      </c>
      <c r="AD637" t="s">
        <v>77</v>
      </c>
      <c r="AE637" t="s">
        <v>78</v>
      </c>
      <c r="AF637">
        <v>24</v>
      </c>
      <c r="AG637">
        <v>92.62</v>
      </c>
      <c r="AH637">
        <v>73.7</v>
      </c>
      <c r="AI637">
        <f t="shared" si="114"/>
        <v>1.2567164179104477</v>
      </c>
      <c r="AJ637">
        <v>23</v>
      </c>
      <c r="AK637">
        <v>64.84</v>
      </c>
      <c r="AL637">
        <v>71.22</v>
      </c>
      <c r="AM637" s="4">
        <f t="shared" si="110"/>
        <v>0</v>
      </c>
      <c r="AN637" s="4">
        <f t="shared" si="111"/>
        <v>1</v>
      </c>
      <c r="AO637" s="4">
        <f t="shared" si="112"/>
        <v>0</v>
      </c>
    </row>
    <row r="638" spans="2:41" x14ac:dyDescent="0.25">
      <c r="B638" s="3" t="s">
        <v>1222</v>
      </c>
      <c r="C638" s="1" t="s">
        <v>696</v>
      </c>
      <c r="D638" t="s">
        <v>77</v>
      </c>
      <c r="E638" t="s">
        <v>80</v>
      </c>
      <c r="F638" s="15">
        <v>33</v>
      </c>
      <c r="G638" s="15">
        <v>89.61</v>
      </c>
      <c r="H638" s="15">
        <v>95.64</v>
      </c>
      <c r="I638" s="15">
        <f t="shared" si="113"/>
        <v>0.93695106649937265</v>
      </c>
      <c r="J638" s="15">
        <v>32.5</v>
      </c>
      <c r="K638" s="15">
        <v>71.62</v>
      </c>
      <c r="L638" s="15">
        <v>94.43</v>
      </c>
      <c r="M638" s="15">
        <f t="shared" si="106"/>
        <v>0</v>
      </c>
      <c r="N638" s="15">
        <f t="shared" si="107"/>
        <v>0</v>
      </c>
      <c r="O638" s="15">
        <f t="shared" si="108"/>
        <v>1</v>
      </c>
      <c r="AB638" t="s">
        <v>1222</v>
      </c>
      <c r="AC638" s="1" t="s">
        <v>696</v>
      </c>
      <c r="AD638" t="s">
        <v>77</v>
      </c>
      <c r="AE638" t="s">
        <v>78</v>
      </c>
      <c r="AF638">
        <v>24</v>
      </c>
      <c r="AG638">
        <v>82.96</v>
      </c>
      <c r="AH638">
        <v>73.7</v>
      </c>
      <c r="AI638">
        <f t="shared" si="114"/>
        <v>1.1256445047489823</v>
      </c>
      <c r="AJ638">
        <v>22.5</v>
      </c>
      <c r="AK638">
        <v>54.69</v>
      </c>
      <c r="AL638">
        <v>69.97</v>
      </c>
      <c r="AM638" s="4">
        <f t="shared" si="110"/>
        <v>0</v>
      </c>
      <c r="AN638" s="4">
        <f t="shared" si="111"/>
        <v>1</v>
      </c>
      <c r="AO638" s="4">
        <f t="shared" si="112"/>
        <v>0</v>
      </c>
    </row>
    <row r="639" spans="2:41" x14ac:dyDescent="0.25">
      <c r="B639" t="s">
        <v>1224</v>
      </c>
      <c r="C639" s="1" t="s">
        <v>696</v>
      </c>
      <c r="D639" t="s">
        <v>77</v>
      </c>
      <c r="E639" t="s">
        <v>80</v>
      </c>
      <c r="F639" s="15">
        <v>17.5</v>
      </c>
      <c r="G639" s="15">
        <v>51.06</v>
      </c>
      <c r="H639" s="15">
        <v>57.36</v>
      </c>
      <c r="I639" s="15">
        <f t="shared" si="113"/>
        <v>0.89016736401673646</v>
      </c>
      <c r="J639" s="15">
        <v>17</v>
      </c>
      <c r="K639" s="15">
        <v>45.73</v>
      </c>
      <c r="L639" s="15">
        <v>56.08</v>
      </c>
      <c r="M639" s="15">
        <f t="shared" si="106"/>
        <v>0</v>
      </c>
      <c r="N639" s="15">
        <f t="shared" si="107"/>
        <v>0</v>
      </c>
      <c r="O639" s="15">
        <f t="shared" si="108"/>
        <v>1</v>
      </c>
      <c r="AB639" t="s">
        <v>1224</v>
      </c>
      <c r="AC639" s="1" t="s">
        <v>696</v>
      </c>
      <c r="AD639" t="s">
        <v>77</v>
      </c>
      <c r="AE639" t="s">
        <v>78</v>
      </c>
      <c r="AF639">
        <v>23.5</v>
      </c>
      <c r="AG639">
        <v>107.77</v>
      </c>
      <c r="AH639">
        <v>72.459999999999994</v>
      </c>
      <c r="AI639">
        <f t="shared" si="114"/>
        <v>1.4873033397736684</v>
      </c>
      <c r="AJ639">
        <v>23</v>
      </c>
      <c r="AK639">
        <v>70.58</v>
      </c>
      <c r="AL639">
        <v>71.22</v>
      </c>
      <c r="AM639" s="4">
        <f t="shared" si="110"/>
        <v>0</v>
      </c>
      <c r="AN639" s="4">
        <f t="shared" si="111"/>
        <v>1</v>
      </c>
      <c r="AO639" s="4">
        <f t="shared" si="112"/>
        <v>0</v>
      </c>
    </row>
    <row r="640" spans="2:41" x14ac:dyDescent="0.25">
      <c r="B640" t="s">
        <v>1225</v>
      </c>
      <c r="C640" s="1" t="s">
        <v>696</v>
      </c>
      <c r="D640" t="s">
        <v>77</v>
      </c>
      <c r="E640" t="s">
        <v>80</v>
      </c>
      <c r="F640" s="15">
        <v>22.5</v>
      </c>
      <c r="G640" s="15">
        <v>65.66</v>
      </c>
      <c r="H640" s="15">
        <v>69.97</v>
      </c>
      <c r="I640" s="15">
        <f t="shared" si="113"/>
        <v>0.93840217235958268</v>
      </c>
      <c r="J640" s="15">
        <v>22</v>
      </c>
      <c r="K640" s="15">
        <v>50.59</v>
      </c>
      <c r="L640" s="15">
        <v>68.72</v>
      </c>
      <c r="M640" s="15">
        <f t="shared" si="106"/>
        <v>0</v>
      </c>
      <c r="N640" s="15">
        <f t="shared" si="107"/>
        <v>0</v>
      </c>
      <c r="O640" s="15">
        <f t="shared" si="108"/>
        <v>1</v>
      </c>
      <c r="AB640" t="s">
        <v>1225</v>
      </c>
      <c r="AC640" s="1" t="s">
        <v>696</v>
      </c>
      <c r="AD640" t="s">
        <v>77</v>
      </c>
      <c r="AE640" t="s">
        <v>78</v>
      </c>
      <c r="AF640">
        <v>24</v>
      </c>
      <c r="AG640">
        <v>124.94</v>
      </c>
      <c r="AH640">
        <v>73.7</v>
      </c>
      <c r="AI640">
        <f t="shared" si="114"/>
        <v>1.6952510176390772</v>
      </c>
      <c r="AJ640">
        <v>23</v>
      </c>
      <c r="AK640">
        <v>64.06</v>
      </c>
      <c r="AL640">
        <v>71.22</v>
      </c>
      <c r="AM640" s="4">
        <f t="shared" si="110"/>
        <v>1</v>
      </c>
      <c r="AN640" s="4">
        <f t="shared" si="111"/>
        <v>0</v>
      </c>
      <c r="AO640" s="4">
        <f t="shared" si="112"/>
        <v>0</v>
      </c>
    </row>
    <row r="641" spans="2:41" x14ac:dyDescent="0.25">
      <c r="B641" t="s">
        <v>1227</v>
      </c>
      <c r="C641" s="1" t="s">
        <v>696</v>
      </c>
      <c r="D641" t="s">
        <v>77</v>
      </c>
      <c r="E641" t="s">
        <v>80</v>
      </c>
      <c r="F641" s="15">
        <v>23</v>
      </c>
      <c r="G641" s="15">
        <v>63.74</v>
      </c>
      <c r="H641" s="15">
        <v>71.22</v>
      </c>
      <c r="I641" s="15">
        <f t="shared" si="113"/>
        <v>0.8949733221005336</v>
      </c>
      <c r="J641" s="15">
        <v>22.5</v>
      </c>
      <c r="K641" s="15">
        <v>57.84</v>
      </c>
      <c r="L641" s="15">
        <v>69.97</v>
      </c>
      <c r="M641" s="15">
        <f t="shared" si="106"/>
        <v>0</v>
      </c>
      <c r="N641" s="15">
        <f t="shared" si="107"/>
        <v>0</v>
      </c>
      <c r="O641" s="15">
        <f t="shared" si="108"/>
        <v>1</v>
      </c>
      <c r="AB641" t="s">
        <v>1227</v>
      </c>
      <c r="AC641" s="1" t="s">
        <v>696</v>
      </c>
      <c r="AD641" t="s">
        <v>77</v>
      </c>
      <c r="AE641" t="s">
        <v>78</v>
      </c>
      <c r="AF641">
        <v>23.5</v>
      </c>
      <c r="AG641">
        <v>79.12</v>
      </c>
      <c r="AH641">
        <v>72.459999999999994</v>
      </c>
      <c r="AI641">
        <f t="shared" si="114"/>
        <v>1.0919127794645322</v>
      </c>
      <c r="AJ641">
        <v>23</v>
      </c>
      <c r="AK641">
        <v>63.03</v>
      </c>
      <c r="AL641">
        <v>71.22</v>
      </c>
      <c r="AM641" s="4">
        <f t="shared" si="110"/>
        <v>0</v>
      </c>
      <c r="AN641" s="4">
        <f t="shared" si="111"/>
        <v>1</v>
      </c>
      <c r="AO641" s="4">
        <f t="shared" si="112"/>
        <v>0</v>
      </c>
    </row>
    <row r="642" spans="2:41" x14ac:dyDescent="0.25">
      <c r="B642" t="s">
        <v>1228</v>
      </c>
      <c r="C642" s="1" t="s">
        <v>696</v>
      </c>
      <c r="D642" t="s">
        <v>77</v>
      </c>
      <c r="E642" t="s">
        <v>80</v>
      </c>
      <c r="F642">
        <v>23</v>
      </c>
      <c r="G642">
        <v>94.38</v>
      </c>
      <c r="H642">
        <v>71.22</v>
      </c>
      <c r="I642">
        <f t="shared" si="113"/>
        <v>1.3251895534962088</v>
      </c>
      <c r="J642">
        <v>22.5</v>
      </c>
      <c r="K642">
        <v>57.85</v>
      </c>
      <c r="L642">
        <v>69.97</v>
      </c>
      <c r="M642" s="4">
        <f t="shared" si="106"/>
        <v>0</v>
      </c>
      <c r="N642" s="4">
        <f t="shared" si="107"/>
        <v>1</v>
      </c>
      <c r="O642" s="4">
        <f t="shared" si="108"/>
        <v>0</v>
      </c>
      <c r="AB642" t="s">
        <v>1228</v>
      </c>
      <c r="AC642" s="1" t="s">
        <v>696</v>
      </c>
      <c r="AD642" t="s">
        <v>77</v>
      </c>
      <c r="AE642" t="s">
        <v>78</v>
      </c>
      <c r="AF642">
        <v>23.5</v>
      </c>
      <c r="AG642">
        <v>129.82</v>
      </c>
      <c r="AH642">
        <v>72.459999999999994</v>
      </c>
      <c r="AI642">
        <f t="shared" si="114"/>
        <v>1.7916091636765112</v>
      </c>
      <c r="AJ642">
        <v>22.5</v>
      </c>
      <c r="AK642">
        <v>59.44</v>
      </c>
      <c r="AL642">
        <v>69.97</v>
      </c>
      <c r="AM642" s="4">
        <f t="shared" si="110"/>
        <v>1</v>
      </c>
      <c r="AN642" s="4">
        <f t="shared" si="111"/>
        <v>0</v>
      </c>
      <c r="AO642" s="4">
        <f t="shared" si="112"/>
        <v>0</v>
      </c>
    </row>
    <row r="643" spans="2:41" x14ac:dyDescent="0.25">
      <c r="B643" t="s">
        <v>1229</v>
      </c>
      <c r="C643" s="1" t="s">
        <v>696</v>
      </c>
      <c r="D643" t="s">
        <v>77</v>
      </c>
      <c r="E643" t="s">
        <v>80</v>
      </c>
      <c r="F643" s="15">
        <v>18.5</v>
      </c>
      <c r="G643" s="15">
        <v>55.8</v>
      </c>
      <c r="H643" s="15">
        <v>59.91</v>
      </c>
      <c r="I643" s="15">
        <f t="shared" si="113"/>
        <v>0.93139709564346518</v>
      </c>
      <c r="J643" s="15">
        <v>18</v>
      </c>
      <c r="K643" s="15">
        <v>47.66</v>
      </c>
      <c r="L643" s="15">
        <v>58.64</v>
      </c>
      <c r="M643" s="15">
        <f t="shared" si="106"/>
        <v>0</v>
      </c>
      <c r="N643" s="15">
        <f t="shared" si="107"/>
        <v>0</v>
      </c>
      <c r="O643" s="15">
        <f t="shared" si="108"/>
        <v>1</v>
      </c>
      <c r="AB643" t="s">
        <v>1229</v>
      </c>
      <c r="AC643" s="1" t="s">
        <v>696</v>
      </c>
      <c r="AD643" t="s">
        <v>77</v>
      </c>
      <c r="AE643" t="s">
        <v>78</v>
      </c>
      <c r="AF643">
        <v>24</v>
      </c>
      <c r="AG643">
        <v>85.68</v>
      </c>
      <c r="AH643">
        <v>73.7</v>
      </c>
      <c r="AI643">
        <f t="shared" si="114"/>
        <v>1.162550881953867</v>
      </c>
      <c r="AJ643">
        <v>23.5</v>
      </c>
      <c r="AK643">
        <v>45.81</v>
      </c>
      <c r="AL643">
        <v>72.459999999999994</v>
      </c>
      <c r="AM643" s="4">
        <f t="shared" si="110"/>
        <v>0</v>
      </c>
      <c r="AN643" s="4">
        <f t="shared" si="111"/>
        <v>1</v>
      </c>
      <c r="AO643" s="4">
        <f t="shared" si="112"/>
        <v>0</v>
      </c>
    </row>
    <row r="644" spans="2:41" x14ac:dyDescent="0.25">
      <c r="B644" t="s">
        <v>1246</v>
      </c>
      <c r="C644" s="1" t="s">
        <v>696</v>
      </c>
      <c r="D644" t="s">
        <v>77</v>
      </c>
      <c r="E644" t="s">
        <v>81</v>
      </c>
      <c r="F644" s="15">
        <v>23.5</v>
      </c>
      <c r="G644" s="15">
        <v>72.12</v>
      </c>
      <c r="H644" s="15">
        <v>72.459999999999994</v>
      </c>
      <c r="I644" s="15">
        <f t="shared" si="113"/>
        <v>0.99530775600331234</v>
      </c>
      <c r="J644" s="15">
        <v>23</v>
      </c>
      <c r="K644" s="15">
        <v>45.13</v>
      </c>
      <c r="L644" s="15">
        <v>71.22</v>
      </c>
      <c r="M644" s="15">
        <f t="shared" si="106"/>
        <v>0</v>
      </c>
      <c r="N644" s="15">
        <f t="shared" si="107"/>
        <v>0</v>
      </c>
      <c r="O644" s="15">
        <f t="shared" si="108"/>
        <v>1</v>
      </c>
      <c r="AB644" t="s">
        <v>1246</v>
      </c>
      <c r="AC644" s="1" t="s">
        <v>696</v>
      </c>
      <c r="AD644" t="s">
        <v>77</v>
      </c>
      <c r="AE644" t="s">
        <v>79</v>
      </c>
      <c r="AF644">
        <v>24</v>
      </c>
      <c r="AG644">
        <v>111.97</v>
      </c>
      <c r="AH644">
        <v>73.7</v>
      </c>
      <c r="AI644">
        <f t="shared" si="114"/>
        <v>1.5192672998643146</v>
      </c>
      <c r="AJ644">
        <v>22</v>
      </c>
      <c r="AK644">
        <v>56.07</v>
      </c>
      <c r="AL644">
        <v>68.72</v>
      </c>
      <c r="AM644" s="4">
        <f t="shared" si="110"/>
        <v>1</v>
      </c>
      <c r="AN644" s="4">
        <f t="shared" si="111"/>
        <v>0</v>
      </c>
      <c r="AO644" s="4">
        <f t="shared" si="112"/>
        <v>0</v>
      </c>
    </row>
    <row r="645" spans="2:41" x14ac:dyDescent="0.25">
      <c r="B645" t="s">
        <v>1247</v>
      </c>
      <c r="C645" s="1" t="s">
        <v>696</v>
      </c>
      <c r="D645" t="s">
        <v>77</v>
      </c>
      <c r="E645" t="s">
        <v>81</v>
      </c>
      <c r="F645">
        <v>23</v>
      </c>
      <c r="G645">
        <v>87.92</v>
      </c>
      <c r="H645">
        <v>71.22</v>
      </c>
      <c r="I645">
        <f t="shared" si="113"/>
        <v>1.2344846953103061</v>
      </c>
      <c r="J645">
        <v>22.5</v>
      </c>
      <c r="K645">
        <v>50.56</v>
      </c>
      <c r="L645">
        <v>69.97</v>
      </c>
      <c r="M645" s="4">
        <f t="shared" si="106"/>
        <v>0</v>
      </c>
      <c r="N645" s="4">
        <f t="shared" si="107"/>
        <v>1</v>
      </c>
      <c r="O645" s="4">
        <f t="shared" si="108"/>
        <v>0</v>
      </c>
      <c r="AB645" t="s">
        <v>1247</v>
      </c>
      <c r="AC645" s="1" t="s">
        <v>696</v>
      </c>
      <c r="AD645" t="s">
        <v>77</v>
      </c>
      <c r="AE645" t="s">
        <v>79</v>
      </c>
      <c r="AF645">
        <v>23.5</v>
      </c>
      <c r="AG645">
        <v>99.56</v>
      </c>
      <c r="AH645">
        <v>72.459999999999994</v>
      </c>
      <c r="AI645">
        <f t="shared" si="114"/>
        <v>1.3739994479712947</v>
      </c>
      <c r="AJ645">
        <v>23</v>
      </c>
      <c r="AK645">
        <v>65.010000000000005</v>
      </c>
      <c r="AL645">
        <v>71.22</v>
      </c>
      <c r="AM645" s="4">
        <f t="shared" si="110"/>
        <v>0</v>
      </c>
      <c r="AN645" s="4">
        <f t="shared" si="111"/>
        <v>1</v>
      </c>
      <c r="AO645" s="4">
        <f t="shared" si="112"/>
        <v>0</v>
      </c>
    </row>
    <row r="646" spans="2:41" x14ac:dyDescent="0.25">
      <c r="B646" t="s">
        <v>1248</v>
      </c>
      <c r="C646" s="1" t="s">
        <v>696</v>
      </c>
      <c r="D646" t="s">
        <v>77</v>
      </c>
      <c r="E646" t="s">
        <v>81</v>
      </c>
      <c r="F646">
        <v>24</v>
      </c>
      <c r="G646">
        <v>90.72</v>
      </c>
      <c r="H646">
        <v>73.7</v>
      </c>
      <c r="I646">
        <f t="shared" si="113"/>
        <v>1.2309362279511533</v>
      </c>
      <c r="J646">
        <v>23</v>
      </c>
      <c r="K646">
        <v>67.02</v>
      </c>
      <c r="L646">
        <v>71.22</v>
      </c>
      <c r="M646" s="4">
        <f t="shared" si="106"/>
        <v>0</v>
      </c>
      <c r="N646" s="4">
        <f t="shared" si="107"/>
        <v>1</v>
      </c>
      <c r="O646" s="4">
        <f t="shared" si="108"/>
        <v>0</v>
      </c>
      <c r="AB646" t="s">
        <v>1248</v>
      </c>
      <c r="AC646" s="1" t="s">
        <v>696</v>
      </c>
      <c r="AD646" t="s">
        <v>77</v>
      </c>
      <c r="AE646" t="s">
        <v>79</v>
      </c>
      <c r="AF646">
        <v>24</v>
      </c>
      <c r="AG646">
        <v>127.51</v>
      </c>
      <c r="AH646">
        <v>73.7</v>
      </c>
      <c r="AI646">
        <f t="shared" si="114"/>
        <v>1.7301221166892808</v>
      </c>
      <c r="AJ646">
        <v>23</v>
      </c>
      <c r="AK646">
        <v>66.56</v>
      </c>
      <c r="AL646">
        <v>71.22</v>
      </c>
      <c r="AM646" s="4">
        <f t="shared" si="110"/>
        <v>1</v>
      </c>
      <c r="AN646" s="4">
        <f t="shared" si="111"/>
        <v>0</v>
      </c>
      <c r="AO646" s="4">
        <f t="shared" si="112"/>
        <v>0</v>
      </c>
    </row>
    <row r="647" spans="2:41" x14ac:dyDescent="0.25">
      <c r="B647" t="s">
        <v>1251</v>
      </c>
      <c r="C647" s="1" t="s">
        <v>696</v>
      </c>
      <c r="D647" t="s">
        <v>77</v>
      </c>
      <c r="E647" t="s">
        <v>81</v>
      </c>
      <c r="F647" s="15">
        <v>24</v>
      </c>
      <c r="G647" s="15">
        <v>64.489999999999995</v>
      </c>
      <c r="H647" s="15">
        <v>73.7</v>
      </c>
      <c r="I647" s="15">
        <f t="shared" si="113"/>
        <v>0.87503392130257796</v>
      </c>
      <c r="J647" s="15">
        <v>23.5</v>
      </c>
      <c r="K647" s="15">
        <v>50.54</v>
      </c>
      <c r="L647" s="15">
        <v>72.459999999999994</v>
      </c>
      <c r="M647" s="15">
        <f t="shared" si="106"/>
        <v>0</v>
      </c>
      <c r="N647" s="15">
        <f t="shared" si="107"/>
        <v>0</v>
      </c>
      <c r="O647" s="15">
        <f t="shared" si="108"/>
        <v>1</v>
      </c>
      <c r="AB647" t="s">
        <v>1251</v>
      </c>
      <c r="AC647" s="1" t="s">
        <v>696</v>
      </c>
      <c r="AD647" t="s">
        <v>77</v>
      </c>
      <c r="AE647" t="s">
        <v>79</v>
      </c>
      <c r="AF647">
        <v>25</v>
      </c>
      <c r="AG647">
        <v>82.78</v>
      </c>
      <c r="AH647">
        <v>76.17</v>
      </c>
      <c r="AI647">
        <f t="shared" si="114"/>
        <v>1.0867795720099778</v>
      </c>
      <c r="AJ647">
        <v>26.5</v>
      </c>
      <c r="AK647">
        <v>84.69</v>
      </c>
      <c r="AL647">
        <v>79.86</v>
      </c>
      <c r="AM647" s="4">
        <f t="shared" si="110"/>
        <v>0</v>
      </c>
      <c r="AN647" s="4">
        <f t="shared" si="111"/>
        <v>1</v>
      </c>
      <c r="AO647" s="4">
        <f t="shared" si="112"/>
        <v>0</v>
      </c>
    </row>
    <row r="648" spans="2:41" x14ac:dyDescent="0.25">
      <c r="B648" t="s">
        <v>1252</v>
      </c>
      <c r="C648" s="1" t="s">
        <v>696</v>
      </c>
      <c r="D648" t="s">
        <v>77</v>
      </c>
      <c r="E648" t="s">
        <v>81</v>
      </c>
      <c r="F648" s="15">
        <v>16.5</v>
      </c>
      <c r="G648" s="15">
        <v>39.6</v>
      </c>
      <c r="H648" s="15">
        <v>54.79</v>
      </c>
      <c r="I648" s="15">
        <f t="shared" si="113"/>
        <v>0.7227596276692827</v>
      </c>
      <c r="J648" s="15">
        <v>16</v>
      </c>
      <c r="K648" s="15">
        <v>32.36</v>
      </c>
      <c r="L648" s="15">
        <v>53.5</v>
      </c>
      <c r="M648" s="15">
        <f t="shared" si="106"/>
        <v>0</v>
      </c>
      <c r="N648" s="15">
        <f t="shared" si="107"/>
        <v>0</v>
      </c>
      <c r="O648" s="15">
        <f t="shared" si="108"/>
        <v>1</v>
      </c>
      <c r="AB648" t="s">
        <v>1252</v>
      </c>
      <c r="AC648" s="1" t="s">
        <v>696</v>
      </c>
      <c r="AD648" t="s">
        <v>77</v>
      </c>
      <c r="AE648" t="s">
        <v>79</v>
      </c>
      <c r="AF648">
        <v>24</v>
      </c>
      <c r="AG648">
        <v>82.69</v>
      </c>
      <c r="AH648">
        <v>73.7</v>
      </c>
      <c r="AI648">
        <f t="shared" si="114"/>
        <v>1.1219810040705562</v>
      </c>
      <c r="AJ648">
        <v>23.5</v>
      </c>
      <c r="AK648">
        <v>65.510000000000005</v>
      </c>
      <c r="AL648">
        <v>72.459999999999994</v>
      </c>
      <c r="AM648" s="4">
        <f t="shared" si="110"/>
        <v>0</v>
      </c>
      <c r="AN648" s="4">
        <f t="shared" si="111"/>
        <v>1</v>
      </c>
      <c r="AO648" s="4">
        <f t="shared" si="112"/>
        <v>0</v>
      </c>
    </row>
    <row r="649" spans="2:41" x14ac:dyDescent="0.25">
      <c r="B649" t="s">
        <v>1253</v>
      </c>
      <c r="C649" s="1" t="s">
        <v>696</v>
      </c>
      <c r="D649" t="s">
        <v>77</v>
      </c>
      <c r="E649" t="s">
        <v>81</v>
      </c>
      <c r="F649" s="15">
        <v>29.5</v>
      </c>
      <c r="G649" s="15">
        <v>83.37</v>
      </c>
      <c r="H649" s="15">
        <v>87.18</v>
      </c>
      <c r="I649" s="15">
        <f t="shared" si="113"/>
        <v>0.95629731589814171</v>
      </c>
      <c r="J649" s="15">
        <v>29</v>
      </c>
      <c r="K649" s="15">
        <v>43.7</v>
      </c>
      <c r="L649" s="15">
        <v>85.96</v>
      </c>
      <c r="M649" s="15">
        <f t="shared" si="106"/>
        <v>0</v>
      </c>
      <c r="N649" s="15">
        <f t="shared" si="107"/>
        <v>0</v>
      </c>
      <c r="O649" s="15">
        <f t="shared" si="108"/>
        <v>1</v>
      </c>
      <c r="AB649" t="s">
        <v>1253</v>
      </c>
      <c r="AC649" s="1" t="s">
        <v>696</v>
      </c>
      <c r="AD649" t="s">
        <v>77</v>
      </c>
      <c r="AE649" t="s">
        <v>79</v>
      </c>
      <c r="AF649">
        <v>24</v>
      </c>
      <c r="AG649">
        <v>77.37</v>
      </c>
      <c r="AH649">
        <v>73.7</v>
      </c>
      <c r="AI649">
        <f t="shared" si="114"/>
        <v>1.0497964721845319</v>
      </c>
      <c r="AJ649">
        <v>23.5</v>
      </c>
      <c r="AK649">
        <v>70.86</v>
      </c>
      <c r="AL649">
        <v>72.459999999999994</v>
      </c>
      <c r="AM649" s="4">
        <f t="shared" si="110"/>
        <v>0</v>
      </c>
      <c r="AN649" s="4">
        <f t="shared" si="111"/>
        <v>1</v>
      </c>
      <c r="AO649" s="4">
        <f t="shared" si="112"/>
        <v>0</v>
      </c>
    </row>
    <row r="650" spans="2:41" x14ac:dyDescent="0.25">
      <c r="B650" t="s">
        <v>1254</v>
      </c>
      <c r="C650" s="1" t="s">
        <v>696</v>
      </c>
      <c r="D650" t="s">
        <v>77</v>
      </c>
      <c r="E650" t="s">
        <v>81</v>
      </c>
      <c r="F650" s="15">
        <v>24</v>
      </c>
      <c r="G650" s="15">
        <v>73.33</v>
      </c>
      <c r="H650" s="15">
        <v>73.7</v>
      </c>
      <c r="I650" s="15">
        <f t="shared" si="113"/>
        <v>0.99497964721845311</v>
      </c>
      <c r="J650" s="15">
        <v>23.5</v>
      </c>
      <c r="K650" s="15">
        <v>54.49</v>
      </c>
      <c r="L650" s="15">
        <v>72.459999999999994</v>
      </c>
      <c r="M650" s="15">
        <f t="shared" si="106"/>
        <v>0</v>
      </c>
      <c r="N650" s="15">
        <f t="shared" si="107"/>
        <v>0</v>
      </c>
      <c r="O650" s="15">
        <f t="shared" si="108"/>
        <v>1</v>
      </c>
      <c r="AB650" t="s">
        <v>1254</v>
      </c>
      <c r="AC650" s="1" t="s">
        <v>696</v>
      </c>
      <c r="AD650" t="s">
        <v>77</v>
      </c>
      <c r="AE650" t="s">
        <v>79</v>
      </c>
      <c r="AF650">
        <v>24</v>
      </c>
      <c r="AG650">
        <v>90.39</v>
      </c>
      <c r="AH650">
        <v>73.7</v>
      </c>
      <c r="AI650">
        <f t="shared" si="114"/>
        <v>1.2264586160108548</v>
      </c>
      <c r="AJ650">
        <v>23</v>
      </c>
      <c r="AK650">
        <v>56.78</v>
      </c>
      <c r="AL650">
        <v>71.22</v>
      </c>
      <c r="AM650" s="4">
        <f t="shared" si="110"/>
        <v>0</v>
      </c>
      <c r="AN650" s="4">
        <f t="shared" si="111"/>
        <v>1</v>
      </c>
      <c r="AO650" s="4">
        <f t="shared" si="112"/>
        <v>0</v>
      </c>
    </row>
    <row r="651" spans="2:41" x14ac:dyDescent="0.25">
      <c r="B651" t="s">
        <v>1255</v>
      </c>
      <c r="C651" s="1" t="s">
        <v>696</v>
      </c>
      <c r="D651" t="s">
        <v>77</v>
      </c>
      <c r="E651" t="s">
        <v>81</v>
      </c>
      <c r="F651" s="15">
        <v>20</v>
      </c>
      <c r="G651" s="15">
        <v>46.28</v>
      </c>
      <c r="H651" s="15">
        <v>63.71</v>
      </c>
      <c r="I651" s="15">
        <f t="shared" si="113"/>
        <v>0.72641657510594881</v>
      </c>
      <c r="J651" s="15">
        <v>19.5</v>
      </c>
      <c r="K651" s="15">
        <v>30.43</v>
      </c>
      <c r="L651" s="15">
        <v>62.44</v>
      </c>
      <c r="M651" s="15">
        <f t="shared" si="106"/>
        <v>0</v>
      </c>
      <c r="N651" s="15">
        <f t="shared" si="107"/>
        <v>0</v>
      </c>
      <c r="O651" s="15">
        <f t="shared" si="108"/>
        <v>1</v>
      </c>
      <c r="AB651" t="s">
        <v>1255</v>
      </c>
      <c r="AC651" s="1" t="s">
        <v>696</v>
      </c>
      <c r="AD651" t="s">
        <v>77</v>
      </c>
      <c r="AE651" t="s">
        <v>79</v>
      </c>
      <c r="AF651" s="15">
        <v>32</v>
      </c>
      <c r="AG651" s="15">
        <v>86.36</v>
      </c>
      <c r="AH651" s="15">
        <v>93.23</v>
      </c>
      <c r="AI651" s="15">
        <f t="shared" si="114"/>
        <v>0.92631127319532336</v>
      </c>
      <c r="AJ651" s="15">
        <v>31.5</v>
      </c>
      <c r="AK651" s="15">
        <v>62.37</v>
      </c>
      <c r="AL651" s="15">
        <v>92.02</v>
      </c>
      <c r="AM651" s="15">
        <f t="shared" si="110"/>
        <v>0</v>
      </c>
      <c r="AN651" s="15">
        <f t="shared" si="111"/>
        <v>0</v>
      </c>
      <c r="AO651" s="15">
        <f t="shared" si="112"/>
        <v>1</v>
      </c>
    </row>
    <row r="652" spans="2:41" x14ac:dyDescent="0.25">
      <c r="B652" t="s">
        <v>1256</v>
      </c>
      <c r="C652" s="1" t="s">
        <v>696</v>
      </c>
      <c r="D652" t="s">
        <v>77</v>
      </c>
      <c r="E652" t="s">
        <v>81</v>
      </c>
      <c r="F652" s="15">
        <v>16</v>
      </c>
      <c r="G652" s="15">
        <v>44.07</v>
      </c>
      <c r="H652" s="15">
        <v>53.5</v>
      </c>
      <c r="I652" s="15">
        <f t="shared" si="113"/>
        <v>0.82373831775700934</v>
      </c>
      <c r="J652" s="15">
        <v>15.5</v>
      </c>
      <c r="K652" s="15">
        <v>19.100000000000001</v>
      </c>
      <c r="L652" s="15">
        <v>52.21</v>
      </c>
      <c r="M652" s="15">
        <f t="shared" si="106"/>
        <v>0</v>
      </c>
      <c r="N652" s="15">
        <f t="shared" si="107"/>
        <v>0</v>
      </c>
      <c r="O652" s="15">
        <f t="shared" si="108"/>
        <v>1</v>
      </c>
      <c r="AB652" t="s">
        <v>1256</v>
      </c>
      <c r="AC652" s="1" t="s">
        <v>696</v>
      </c>
      <c r="AD652" t="s">
        <v>77</v>
      </c>
      <c r="AE652" t="s">
        <v>79</v>
      </c>
      <c r="AF652">
        <v>24</v>
      </c>
      <c r="AG652">
        <v>109.25</v>
      </c>
      <c r="AH652">
        <v>73.7</v>
      </c>
      <c r="AI652">
        <f t="shared" si="114"/>
        <v>1.4823609226594301</v>
      </c>
      <c r="AJ652">
        <v>23</v>
      </c>
      <c r="AK652">
        <v>63.94</v>
      </c>
      <c r="AL652">
        <v>71.22</v>
      </c>
      <c r="AM652" s="4">
        <f t="shared" si="110"/>
        <v>0</v>
      </c>
      <c r="AN652" s="4">
        <f t="shared" si="111"/>
        <v>1</v>
      </c>
      <c r="AO652" s="4">
        <f t="shared" si="112"/>
        <v>0</v>
      </c>
    </row>
    <row r="653" spans="2:41" x14ac:dyDescent="0.25">
      <c r="B653" t="s">
        <v>1258</v>
      </c>
      <c r="C653" s="1" t="s">
        <v>696</v>
      </c>
      <c r="D653" t="s">
        <v>77</v>
      </c>
      <c r="E653" t="s">
        <v>81</v>
      </c>
      <c r="F653" s="15">
        <v>17</v>
      </c>
      <c r="G653" s="15">
        <v>45.31</v>
      </c>
      <c r="H653" s="15">
        <v>56.08</v>
      </c>
      <c r="I653" s="15">
        <f t="shared" si="113"/>
        <v>0.80795292439372335</v>
      </c>
      <c r="J653" s="15">
        <v>16.5</v>
      </c>
      <c r="K653" s="15">
        <v>29.71</v>
      </c>
      <c r="L653" s="15">
        <v>54.79</v>
      </c>
      <c r="M653" s="15">
        <f t="shared" si="106"/>
        <v>0</v>
      </c>
      <c r="N653" s="15">
        <f t="shared" si="107"/>
        <v>0</v>
      </c>
      <c r="O653" s="15">
        <f t="shared" si="108"/>
        <v>1</v>
      </c>
      <c r="AB653" t="s">
        <v>1258</v>
      </c>
      <c r="AC653" s="1" t="s">
        <v>696</v>
      </c>
      <c r="AD653" t="s">
        <v>77</v>
      </c>
      <c r="AE653" t="s">
        <v>79</v>
      </c>
      <c r="AF653">
        <v>24</v>
      </c>
      <c r="AG653">
        <v>87.87</v>
      </c>
      <c r="AH653">
        <v>73.7</v>
      </c>
      <c r="AI653">
        <f t="shared" si="114"/>
        <v>1.1922659430122118</v>
      </c>
      <c r="AJ653">
        <v>25.5</v>
      </c>
      <c r="AK653">
        <v>82.3</v>
      </c>
      <c r="AL653">
        <v>77.400000000000006</v>
      </c>
      <c r="AM653" s="4">
        <f t="shared" si="110"/>
        <v>0</v>
      </c>
      <c r="AN653" s="4">
        <f t="shared" si="111"/>
        <v>1</v>
      </c>
      <c r="AO653" s="4">
        <f t="shared" si="112"/>
        <v>0</v>
      </c>
    </row>
    <row r="654" spans="2:41" x14ac:dyDescent="0.25">
      <c r="B654" t="s">
        <v>1259</v>
      </c>
      <c r="C654" s="1" t="s">
        <v>696</v>
      </c>
      <c r="D654" t="s">
        <v>77</v>
      </c>
      <c r="E654" t="s">
        <v>81</v>
      </c>
      <c r="F654">
        <v>23.5</v>
      </c>
      <c r="G654">
        <v>75.7</v>
      </c>
      <c r="H654">
        <v>72.459999999999994</v>
      </c>
      <c r="I654">
        <f t="shared" si="113"/>
        <v>1.0447143251449076</v>
      </c>
      <c r="J654">
        <v>22.5</v>
      </c>
      <c r="K654">
        <v>52.16</v>
      </c>
      <c r="L654">
        <v>69.97</v>
      </c>
      <c r="M654" s="4">
        <f t="shared" si="106"/>
        <v>0</v>
      </c>
      <c r="N654" s="4">
        <f t="shared" si="107"/>
        <v>1</v>
      </c>
      <c r="O654" s="4">
        <f t="shared" si="108"/>
        <v>0</v>
      </c>
      <c r="AB654" t="s">
        <v>1259</v>
      </c>
      <c r="AC654" s="1" t="s">
        <v>696</v>
      </c>
      <c r="AD654" t="s">
        <v>77</v>
      </c>
      <c r="AE654" t="s">
        <v>79</v>
      </c>
      <c r="AF654">
        <v>24</v>
      </c>
      <c r="AG654">
        <v>102.57</v>
      </c>
      <c r="AH654">
        <v>73.7</v>
      </c>
      <c r="AI654">
        <f t="shared" si="114"/>
        <v>1.3917232021709631</v>
      </c>
      <c r="AJ654">
        <v>22.5</v>
      </c>
      <c r="AK654">
        <v>58.13</v>
      </c>
      <c r="AL654">
        <v>69.97</v>
      </c>
      <c r="AM654" s="4">
        <f t="shared" si="110"/>
        <v>0</v>
      </c>
      <c r="AN654" s="4">
        <f t="shared" si="111"/>
        <v>1</v>
      </c>
      <c r="AO654" s="4">
        <f t="shared" si="112"/>
        <v>0</v>
      </c>
    </row>
    <row r="655" spans="2:41" x14ac:dyDescent="0.25">
      <c r="B655" t="s">
        <v>1261</v>
      </c>
      <c r="C655" s="1" t="s">
        <v>696</v>
      </c>
      <c r="D655" t="s">
        <v>77</v>
      </c>
      <c r="E655" t="s">
        <v>81</v>
      </c>
      <c r="F655" s="15">
        <v>18.5</v>
      </c>
      <c r="G655" s="15">
        <v>35.99</v>
      </c>
      <c r="H655" s="15">
        <v>59.91</v>
      </c>
      <c r="I655" s="15">
        <f t="shared" si="113"/>
        <v>0.60073443498581214</v>
      </c>
      <c r="J655" s="15">
        <v>18</v>
      </c>
      <c r="K655" s="15">
        <v>22.69</v>
      </c>
      <c r="L655" s="15">
        <v>58.64</v>
      </c>
      <c r="M655" s="15">
        <f t="shared" si="106"/>
        <v>0</v>
      </c>
      <c r="N655" s="15">
        <f t="shared" si="107"/>
        <v>0</v>
      </c>
      <c r="O655" s="15">
        <f t="shared" si="108"/>
        <v>1</v>
      </c>
      <c r="AB655" t="s">
        <v>1261</v>
      </c>
      <c r="AC655" s="1" t="s">
        <v>696</v>
      </c>
      <c r="AD655" t="s">
        <v>77</v>
      </c>
      <c r="AE655" t="s">
        <v>79</v>
      </c>
      <c r="AF655">
        <v>24.5</v>
      </c>
      <c r="AG655">
        <v>93.18</v>
      </c>
      <c r="AH655">
        <v>74.930000000000007</v>
      </c>
      <c r="AI655">
        <f t="shared" si="114"/>
        <v>1.2435606566128385</v>
      </c>
      <c r="AJ655">
        <v>23</v>
      </c>
      <c r="AK655">
        <v>52.46</v>
      </c>
      <c r="AL655">
        <v>71.22</v>
      </c>
      <c r="AM655" s="4">
        <f t="shared" si="110"/>
        <v>0</v>
      </c>
      <c r="AN655" s="4">
        <f t="shared" si="111"/>
        <v>1</v>
      </c>
      <c r="AO655" s="4">
        <f t="shared" si="112"/>
        <v>0</v>
      </c>
    </row>
    <row r="656" spans="2:41" x14ac:dyDescent="0.25">
      <c r="B656" t="s">
        <v>1278</v>
      </c>
      <c r="C656" s="1" t="s">
        <v>696</v>
      </c>
      <c r="D656" t="s">
        <v>77</v>
      </c>
      <c r="E656" t="s">
        <v>81</v>
      </c>
      <c r="F656" s="15">
        <v>19.5</v>
      </c>
      <c r="G656" s="15">
        <v>59.42</v>
      </c>
      <c r="H656" s="15">
        <v>62.44</v>
      </c>
      <c r="I656" s="15">
        <f t="shared" si="113"/>
        <v>0.9516335682254965</v>
      </c>
      <c r="J656" s="15">
        <v>19</v>
      </c>
      <c r="K656" s="15">
        <v>46.67</v>
      </c>
      <c r="L656" s="15">
        <v>61.18</v>
      </c>
      <c r="M656" s="15">
        <f t="shared" si="106"/>
        <v>0</v>
      </c>
      <c r="N656" s="15">
        <f t="shared" si="107"/>
        <v>0</v>
      </c>
      <c r="O656" s="15">
        <f t="shared" si="108"/>
        <v>1</v>
      </c>
      <c r="AB656" t="s">
        <v>1278</v>
      </c>
      <c r="AC656" s="1" t="s">
        <v>696</v>
      </c>
      <c r="AD656" t="s">
        <v>77</v>
      </c>
      <c r="AE656" t="s">
        <v>79</v>
      </c>
      <c r="AF656">
        <v>24</v>
      </c>
      <c r="AG656">
        <v>124.41</v>
      </c>
      <c r="AH656">
        <v>73.7</v>
      </c>
      <c r="AI656">
        <f t="shared" si="114"/>
        <v>1.6880597014925371</v>
      </c>
      <c r="AJ656">
        <v>23</v>
      </c>
      <c r="AK656">
        <v>61.45</v>
      </c>
      <c r="AL656">
        <v>71.22</v>
      </c>
      <c r="AM656" s="4">
        <f t="shared" si="110"/>
        <v>1</v>
      </c>
      <c r="AN656" s="4">
        <f t="shared" si="111"/>
        <v>0</v>
      </c>
      <c r="AO656" s="4">
        <f t="shared" si="112"/>
        <v>0</v>
      </c>
    </row>
    <row r="657" spans="2:41" x14ac:dyDescent="0.25">
      <c r="B657" t="s">
        <v>1279</v>
      </c>
      <c r="C657" s="1" t="s">
        <v>696</v>
      </c>
      <c r="D657" t="s">
        <v>77</v>
      </c>
      <c r="E657" t="s">
        <v>81</v>
      </c>
      <c r="F657" s="15">
        <v>25.5</v>
      </c>
      <c r="G657" s="15">
        <v>76.17</v>
      </c>
      <c r="H657" s="15">
        <v>77.400000000000006</v>
      </c>
      <c r="I657" s="15">
        <f t="shared" si="113"/>
        <v>0.98410852713178287</v>
      </c>
      <c r="J657" s="15">
        <v>25</v>
      </c>
      <c r="K657" s="15">
        <v>60.99</v>
      </c>
      <c r="L657" s="15">
        <v>76.17</v>
      </c>
      <c r="M657" s="15">
        <f t="shared" si="106"/>
        <v>0</v>
      </c>
      <c r="N657" s="15">
        <f t="shared" si="107"/>
        <v>0</v>
      </c>
      <c r="O657" s="15">
        <f t="shared" si="108"/>
        <v>1</v>
      </c>
      <c r="AB657" t="s">
        <v>1279</v>
      </c>
      <c r="AC657" s="1" t="s">
        <v>696</v>
      </c>
      <c r="AD657" t="s">
        <v>77</v>
      </c>
      <c r="AE657" t="s">
        <v>79</v>
      </c>
      <c r="AF657" s="15">
        <v>16</v>
      </c>
      <c r="AG657" s="15">
        <v>43.57</v>
      </c>
      <c r="AH657" s="15">
        <v>53.5</v>
      </c>
      <c r="AI657" s="15">
        <f t="shared" si="114"/>
        <v>0.81439252336448598</v>
      </c>
      <c r="AJ657" s="15">
        <v>15.5</v>
      </c>
      <c r="AK657" s="15">
        <v>25.92</v>
      </c>
      <c r="AL657" s="15">
        <v>52.21</v>
      </c>
      <c r="AM657" s="15">
        <f t="shared" si="110"/>
        <v>0</v>
      </c>
      <c r="AN657" s="15">
        <f t="shared" si="111"/>
        <v>0</v>
      </c>
      <c r="AO657" s="15">
        <f t="shared" si="112"/>
        <v>1</v>
      </c>
    </row>
    <row r="658" spans="2:41" x14ac:dyDescent="0.25">
      <c r="B658" t="s">
        <v>1281</v>
      </c>
      <c r="C658" s="1" t="s">
        <v>696</v>
      </c>
      <c r="D658" t="s">
        <v>77</v>
      </c>
      <c r="E658" t="s">
        <v>81</v>
      </c>
      <c r="F658">
        <v>24</v>
      </c>
      <c r="G658">
        <v>121</v>
      </c>
      <c r="H658">
        <v>73.7</v>
      </c>
      <c r="I658">
        <f t="shared" si="113"/>
        <v>1.6417910447761193</v>
      </c>
      <c r="J658">
        <v>21.5</v>
      </c>
      <c r="K658">
        <v>58.16</v>
      </c>
      <c r="L658">
        <v>67.47</v>
      </c>
      <c r="M658" s="4">
        <f t="shared" si="106"/>
        <v>1</v>
      </c>
      <c r="N658" s="4">
        <f t="shared" si="107"/>
        <v>0</v>
      </c>
      <c r="O658" s="4">
        <f t="shared" si="108"/>
        <v>0</v>
      </c>
      <c r="AB658" t="s">
        <v>1281</v>
      </c>
      <c r="AC658" s="1" t="s">
        <v>696</v>
      </c>
      <c r="AD658" t="s">
        <v>77</v>
      </c>
      <c r="AE658" t="s">
        <v>79</v>
      </c>
      <c r="AF658">
        <v>24</v>
      </c>
      <c r="AG658">
        <v>153.88</v>
      </c>
      <c r="AH658">
        <v>73.7</v>
      </c>
      <c r="AI658">
        <f t="shared" si="114"/>
        <v>2.087924016282225</v>
      </c>
      <c r="AJ658">
        <v>22.5</v>
      </c>
      <c r="AK658">
        <v>58.63</v>
      </c>
      <c r="AL658">
        <v>69.97</v>
      </c>
      <c r="AM658" s="4">
        <f t="shared" si="110"/>
        <v>1</v>
      </c>
      <c r="AN658" s="4">
        <f t="shared" si="111"/>
        <v>0</v>
      </c>
      <c r="AO658" s="4">
        <f t="shared" si="112"/>
        <v>0</v>
      </c>
    </row>
    <row r="659" spans="2:41" x14ac:dyDescent="0.25">
      <c r="B659" t="s">
        <v>1282</v>
      </c>
      <c r="C659" s="1" t="s">
        <v>696</v>
      </c>
      <c r="D659" t="s">
        <v>77</v>
      </c>
      <c r="E659" t="s">
        <v>81</v>
      </c>
      <c r="F659" s="15">
        <v>22</v>
      </c>
      <c r="G659" s="15">
        <v>62.12</v>
      </c>
      <c r="H659" s="15">
        <v>68.72</v>
      </c>
      <c r="I659" s="15">
        <f t="shared" ref="I659:I666" si="115">G659/H659</f>
        <v>0.90395809080325962</v>
      </c>
      <c r="J659" s="15">
        <v>21.5</v>
      </c>
      <c r="K659" s="15">
        <v>38.549999999999997</v>
      </c>
      <c r="L659" s="15">
        <v>67.47</v>
      </c>
      <c r="M659" s="15">
        <f t="shared" ref="M659:M666" si="116">IF(I659&gt;1.5,1,0)</f>
        <v>0</v>
      </c>
      <c r="N659" s="15">
        <f t="shared" ref="N659:N666" si="117">IF((AND(I659&gt;1,I659&lt;1.5)),1,0)</f>
        <v>0</v>
      </c>
      <c r="O659" s="15">
        <f t="shared" ref="O659:O666" si="118">IF(I659&lt;1,1,0)</f>
        <v>1</v>
      </c>
      <c r="AB659" t="s">
        <v>1282</v>
      </c>
      <c r="AC659" s="1" t="s">
        <v>696</v>
      </c>
      <c r="AD659" t="s">
        <v>77</v>
      </c>
      <c r="AE659" t="s">
        <v>79</v>
      </c>
      <c r="AF659">
        <v>23.5</v>
      </c>
      <c r="AG659">
        <v>117.96</v>
      </c>
      <c r="AH659">
        <v>72.459999999999994</v>
      </c>
      <c r="AI659">
        <f t="shared" ref="AI659:AI666" si="119">AG659/AH659</f>
        <v>1.6279326524979298</v>
      </c>
      <c r="AJ659">
        <v>22.5</v>
      </c>
      <c r="AK659">
        <v>68.61</v>
      </c>
      <c r="AL659">
        <v>69.97</v>
      </c>
      <c r="AM659" s="4">
        <f t="shared" ref="AM659:AM666" si="120">IF(AI659&gt;1.5,1,0)</f>
        <v>1</v>
      </c>
      <c r="AN659" s="4">
        <f t="shared" ref="AN659:AN666" si="121">IF((AND(AI659&gt;1,AI659&lt;1.5)),1,0)</f>
        <v>0</v>
      </c>
      <c r="AO659" s="4">
        <f t="shared" ref="AO659:AO666" si="122">IF(AI659&lt;1,1,0)</f>
        <v>0</v>
      </c>
    </row>
    <row r="660" spans="2:41" x14ac:dyDescent="0.25">
      <c r="B660" t="s">
        <v>1284</v>
      </c>
      <c r="C660" s="1" t="s">
        <v>696</v>
      </c>
      <c r="D660" t="s">
        <v>77</v>
      </c>
      <c r="E660" t="s">
        <v>81</v>
      </c>
      <c r="F660">
        <v>18</v>
      </c>
      <c r="G660">
        <v>61.45</v>
      </c>
      <c r="H660">
        <v>58.64</v>
      </c>
      <c r="I660">
        <f t="shared" si="115"/>
        <v>1.0479195088676672</v>
      </c>
      <c r="J660">
        <v>17.5</v>
      </c>
      <c r="K660">
        <v>30.4</v>
      </c>
      <c r="L660">
        <v>57.36</v>
      </c>
      <c r="M660" s="4">
        <f t="shared" si="116"/>
        <v>0</v>
      </c>
      <c r="N660" s="4">
        <f t="shared" si="117"/>
        <v>1</v>
      </c>
      <c r="O660" s="4">
        <f t="shared" si="118"/>
        <v>0</v>
      </c>
      <c r="AB660" t="s">
        <v>1284</v>
      </c>
      <c r="AC660" s="1" t="s">
        <v>696</v>
      </c>
      <c r="AD660" t="s">
        <v>77</v>
      </c>
      <c r="AE660" t="s">
        <v>79</v>
      </c>
      <c r="AF660">
        <v>23</v>
      </c>
      <c r="AG660">
        <v>77.08</v>
      </c>
      <c r="AH660">
        <v>71.22</v>
      </c>
      <c r="AI660">
        <f t="shared" si="119"/>
        <v>1.0822802583543949</v>
      </c>
      <c r="AJ660">
        <v>24</v>
      </c>
      <c r="AK660">
        <v>74.790000000000006</v>
      </c>
      <c r="AL660">
        <v>73.7</v>
      </c>
      <c r="AM660" s="4">
        <f t="shared" si="120"/>
        <v>0</v>
      </c>
      <c r="AN660" s="4">
        <f t="shared" si="121"/>
        <v>1</v>
      </c>
      <c r="AO660" s="4">
        <f t="shared" si="122"/>
        <v>0</v>
      </c>
    </row>
    <row r="661" spans="2:41" x14ac:dyDescent="0.25">
      <c r="B661" t="s">
        <v>1285</v>
      </c>
      <c r="C661" s="1" t="s">
        <v>696</v>
      </c>
      <c r="D661" t="s">
        <v>77</v>
      </c>
      <c r="E661" t="s">
        <v>81</v>
      </c>
      <c r="F661" s="15">
        <v>22.5</v>
      </c>
      <c r="G661" s="15">
        <v>59.35</v>
      </c>
      <c r="H661" s="15">
        <v>69.97</v>
      </c>
      <c r="I661" s="15">
        <f t="shared" si="115"/>
        <v>0.84822066599971424</v>
      </c>
      <c r="J661" s="15">
        <v>22</v>
      </c>
      <c r="K661" s="15">
        <v>46.12</v>
      </c>
      <c r="L661" s="15">
        <v>68.72</v>
      </c>
      <c r="M661" s="15">
        <f t="shared" si="116"/>
        <v>0</v>
      </c>
      <c r="N661" s="15">
        <f t="shared" si="117"/>
        <v>0</v>
      </c>
      <c r="O661" s="15">
        <f t="shared" si="118"/>
        <v>1</v>
      </c>
      <c r="AB661" t="s">
        <v>1285</v>
      </c>
      <c r="AC661" s="1" t="s">
        <v>696</v>
      </c>
      <c r="AD661" t="s">
        <v>77</v>
      </c>
      <c r="AE661" t="s">
        <v>79</v>
      </c>
      <c r="AF661">
        <v>24.5</v>
      </c>
      <c r="AG661">
        <v>85.6</v>
      </c>
      <c r="AH661">
        <v>74.930000000000007</v>
      </c>
      <c r="AI661">
        <f t="shared" si="119"/>
        <v>1.1423995729347389</v>
      </c>
      <c r="AJ661">
        <v>23.5</v>
      </c>
      <c r="AK661">
        <v>57.06</v>
      </c>
      <c r="AL661">
        <v>72.459999999999994</v>
      </c>
      <c r="AM661" s="4">
        <f t="shared" si="120"/>
        <v>0</v>
      </c>
      <c r="AN661" s="4">
        <f t="shared" si="121"/>
        <v>1</v>
      </c>
      <c r="AO661" s="4">
        <f t="shared" si="122"/>
        <v>0</v>
      </c>
    </row>
    <row r="662" spans="2:41" x14ac:dyDescent="0.25">
      <c r="B662" t="s">
        <v>1286</v>
      </c>
      <c r="C662" s="1" t="s">
        <v>696</v>
      </c>
      <c r="D662" t="s">
        <v>77</v>
      </c>
      <c r="E662" t="s">
        <v>81</v>
      </c>
      <c r="F662" s="15">
        <v>21.5</v>
      </c>
      <c r="G662" s="15">
        <v>55.51</v>
      </c>
      <c r="H662" s="15">
        <v>67.47</v>
      </c>
      <c r="I662" s="15">
        <f t="shared" si="115"/>
        <v>0.82273603082851632</v>
      </c>
      <c r="J662" s="15">
        <v>21</v>
      </c>
      <c r="K662" s="15">
        <v>29.77</v>
      </c>
      <c r="L662" s="15">
        <v>66.22</v>
      </c>
      <c r="M662" s="15">
        <f t="shared" si="116"/>
        <v>0</v>
      </c>
      <c r="N662" s="15">
        <f t="shared" si="117"/>
        <v>0</v>
      </c>
      <c r="O662" s="15">
        <f t="shared" si="118"/>
        <v>1</v>
      </c>
      <c r="AB662" t="s">
        <v>1286</v>
      </c>
      <c r="AC662" s="1" t="s">
        <v>696</v>
      </c>
      <c r="AD662" t="s">
        <v>77</v>
      </c>
      <c r="AE662" t="s">
        <v>79</v>
      </c>
      <c r="AF662">
        <v>24</v>
      </c>
      <c r="AG662">
        <v>79.819999999999993</v>
      </c>
      <c r="AH662">
        <v>73.7</v>
      </c>
      <c r="AI662">
        <f t="shared" si="119"/>
        <v>1.0830393487109904</v>
      </c>
      <c r="AJ662">
        <v>23.5</v>
      </c>
      <c r="AK662">
        <v>70.13</v>
      </c>
      <c r="AL662">
        <v>72.459999999999994</v>
      </c>
      <c r="AM662" s="4">
        <f t="shared" si="120"/>
        <v>0</v>
      </c>
      <c r="AN662" s="4">
        <f t="shared" si="121"/>
        <v>1</v>
      </c>
      <c r="AO662" s="4">
        <f t="shared" si="122"/>
        <v>0</v>
      </c>
    </row>
    <row r="663" spans="2:41" x14ac:dyDescent="0.25">
      <c r="B663" t="s">
        <v>1287</v>
      </c>
      <c r="C663" s="1" t="s">
        <v>696</v>
      </c>
      <c r="D663" t="s">
        <v>77</v>
      </c>
      <c r="E663" t="s">
        <v>81</v>
      </c>
      <c r="F663">
        <v>25.5</v>
      </c>
      <c r="G663">
        <v>84.29</v>
      </c>
      <c r="H663">
        <v>77.400000000000006</v>
      </c>
      <c r="I663">
        <f t="shared" si="115"/>
        <v>1.0890180878552971</v>
      </c>
      <c r="J663">
        <v>24</v>
      </c>
      <c r="K663">
        <v>74.489999999999995</v>
      </c>
      <c r="L663">
        <v>73.7</v>
      </c>
      <c r="M663" s="4">
        <f t="shared" si="116"/>
        <v>0</v>
      </c>
      <c r="N663" s="4">
        <f t="shared" si="117"/>
        <v>1</v>
      </c>
      <c r="O663" s="4">
        <f t="shared" si="118"/>
        <v>0</v>
      </c>
      <c r="AB663" t="s">
        <v>1287</v>
      </c>
      <c r="AC663" s="1" t="s">
        <v>696</v>
      </c>
      <c r="AD663" t="s">
        <v>77</v>
      </c>
      <c r="AE663" t="s">
        <v>79</v>
      </c>
      <c r="AF663">
        <v>23</v>
      </c>
      <c r="AG663">
        <v>77.44</v>
      </c>
      <c r="AH663">
        <v>71.22</v>
      </c>
      <c r="AI663">
        <f t="shared" si="119"/>
        <v>1.0873350182532997</v>
      </c>
      <c r="AJ663">
        <v>22</v>
      </c>
      <c r="AK663">
        <v>62.27</v>
      </c>
      <c r="AL663">
        <v>68.72</v>
      </c>
      <c r="AM663" s="4">
        <f t="shared" si="120"/>
        <v>0</v>
      </c>
      <c r="AN663" s="4">
        <f t="shared" si="121"/>
        <v>1</v>
      </c>
      <c r="AO663" s="4">
        <f t="shared" si="122"/>
        <v>0</v>
      </c>
    </row>
    <row r="664" spans="2:41" x14ac:dyDescent="0.25">
      <c r="B664" t="s">
        <v>1288</v>
      </c>
      <c r="C664" s="1" t="s">
        <v>696</v>
      </c>
      <c r="D664" t="s">
        <v>77</v>
      </c>
      <c r="E664" t="s">
        <v>81</v>
      </c>
      <c r="F664">
        <v>23</v>
      </c>
      <c r="G664">
        <v>121.45</v>
      </c>
      <c r="H664">
        <v>71.22</v>
      </c>
      <c r="I664">
        <f t="shared" si="115"/>
        <v>1.7052794158944118</v>
      </c>
      <c r="J664">
        <v>21</v>
      </c>
      <c r="K664">
        <v>32.86</v>
      </c>
      <c r="L664">
        <v>66.22</v>
      </c>
      <c r="M664" s="4">
        <f t="shared" si="116"/>
        <v>1</v>
      </c>
      <c r="N664" s="4">
        <f t="shared" si="117"/>
        <v>0</v>
      </c>
      <c r="O664" s="4">
        <f t="shared" si="118"/>
        <v>0</v>
      </c>
      <c r="AB664" t="s">
        <v>1288</v>
      </c>
      <c r="AC664" s="1" t="s">
        <v>696</v>
      </c>
      <c r="AD664" t="s">
        <v>77</v>
      </c>
      <c r="AE664" t="s">
        <v>79</v>
      </c>
      <c r="AF664">
        <v>24</v>
      </c>
      <c r="AG664">
        <v>120.15</v>
      </c>
      <c r="AH664">
        <v>73.7</v>
      </c>
      <c r="AI664">
        <f t="shared" si="119"/>
        <v>1.630257801899593</v>
      </c>
      <c r="AJ664">
        <v>22.5</v>
      </c>
      <c r="AK664">
        <v>48.5</v>
      </c>
      <c r="AL664">
        <v>69.97</v>
      </c>
      <c r="AM664" s="4">
        <f t="shared" si="120"/>
        <v>1</v>
      </c>
      <c r="AN664" s="4">
        <f t="shared" si="121"/>
        <v>0</v>
      </c>
      <c r="AO664" s="4">
        <f t="shared" si="122"/>
        <v>0</v>
      </c>
    </row>
    <row r="665" spans="2:41" x14ac:dyDescent="0.25">
      <c r="B665" t="s">
        <v>1292</v>
      </c>
      <c r="C665" s="1" t="s">
        <v>696</v>
      </c>
      <c r="D665" t="s">
        <v>77</v>
      </c>
      <c r="E665" t="s">
        <v>81</v>
      </c>
      <c r="F665" s="15">
        <v>25.5</v>
      </c>
      <c r="G665" s="15">
        <v>70.010000000000005</v>
      </c>
      <c r="H665" s="15">
        <v>77.400000000000006</v>
      </c>
      <c r="I665" s="15">
        <f t="shared" si="115"/>
        <v>0.9045219638242894</v>
      </c>
      <c r="J665" s="15">
        <v>25</v>
      </c>
      <c r="K665" s="15">
        <v>55.81</v>
      </c>
      <c r="L665" s="15">
        <v>76.17</v>
      </c>
      <c r="M665" s="15">
        <f t="shared" si="116"/>
        <v>0</v>
      </c>
      <c r="N665" s="15">
        <f t="shared" si="117"/>
        <v>0</v>
      </c>
      <c r="O665" s="15">
        <f t="shared" si="118"/>
        <v>1</v>
      </c>
      <c r="AB665" t="s">
        <v>1292</v>
      </c>
      <c r="AC665" s="1" t="s">
        <v>696</v>
      </c>
      <c r="AD665" t="s">
        <v>77</v>
      </c>
      <c r="AE665" t="s">
        <v>79</v>
      </c>
      <c r="AF665">
        <v>23.5</v>
      </c>
      <c r="AG665">
        <v>86.09</v>
      </c>
      <c r="AH665">
        <v>72.459999999999994</v>
      </c>
      <c r="AI665">
        <f t="shared" si="119"/>
        <v>1.1881037813966329</v>
      </c>
      <c r="AJ665">
        <v>22.5</v>
      </c>
      <c r="AK665">
        <v>54.47</v>
      </c>
      <c r="AL665">
        <v>69.97</v>
      </c>
      <c r="AM665" s="4">
        <f t="shared" si="120"/>
        <v>0</v>
      </c>
      <c r="AN665" s="4">
        <f t="shared" si="121"/>
        <v>1</v>
      </c>
      <c r="AO665" s="4">
        <f t="shared" si="122"/>
        <v>0</v>
      </c>
    </row>
    <row r="666" spans="2:41" x14ac:dyDescent="0.25">
      <c r="B666" t="s">
        <v>1293</v>
      </c>
      <c r="C666" s="1" t="s">
        <v>696</v>
      </c>
      <c r="D666" t="s">
        <v>77</v>
      </c>
      <c r="E666" t="s">
        <v>81</v>
      </c>
      <c r="F666" s="15">
        <v>28</v>
      </c>
      <c r="G666" s="15">
        <v>67.569999999999993</v>
      </c>
      <c r="H666" s="15">
        <v>83.53</v>
      </c>
      <c r="I666" s="15">
        <f t="shared" si="115"/>
        <v>0.8089309230216688</v>
      </c>
      <c r="J666" s="15">
        <v>27.5</v>
      </c>
      <c r="K666" s="15">
        <v>57.37</v>
      </c>
      <c r="L666" s="15">
        <v>82.3</v>
      </c>
      <c r="M666" s="15">
        <f t="shared" si="116"/>
        <v>0</v>
      </c>
      <c r="N666" s="15">
        <f t="shared" si="117"/>
        <v>0</v>
      </c>
      <c r="O666" s="15">
        <f t="shared" si="118"/>
        <v>1</v>
      </c>
      <c r="AB666" t="s">
        <v>1293</v>
      </c>
      <c r="AC666" s="1" t="s">
        <v>696</v>
      </c>
      <c r="AD666" t="s">
        <v>77</v>
      </c>
      <c r="AE666" t="s">
        <v>79</v>
      </c>
      <c r="AF666">
        <v>24</v>
      </c>
      <c r="AG666">
        <v>105.15</v>
      </c>
      <c r="AH666">
        <v>73.7</v>
      </c>
      <c r="AI666">
        <f t="shared" si="119"/>
        <v>1.4267299864314791</v>
      </c>
      <c r="AJ666">
        <v>22.5</v>
      </c>
      <c r="AK666">
        <v>66.48</v>
      </c>
      <c r="AL666">
        <v>69.97</v>
      </c>
      <c r="AM666" s="4">
        <f t="shared" si="120"/>
        <v>0</v>
      </c>
      <c r="AN666" s="4">
        <f t="shared" si="121"/>
        <v>1</v>
      </c>
      <c r="AO666" s="4">
        <f t="shared" si="122"/>
        <v>0</v>
      </c>
    </row>
    <row r="667" spans="2:41" x14ac:dyDescent="0.25">
      <c r="B667" t="s">
        <v>1650</v>
      </c>
      <c r="C667" s="1" t="s">
        <v>1649</v>
      </c>
      <c r="D667" t="s">
        <v>76</v>
      </c>
      <c r="E667" t="s">
        <v>80</v>
      </c>
      <c r="F667">
        <v>23.5</v>
      </c>
      <c r="G667">
        <v>149.41999999999999</v>
      </c>
      <c r="H667">
        <v>72.459999999999994</v>
      </c>
      <c r="I667">
        <f t="shared" ref="I667:I729" si="123">G667/H667</f>
        <v>2.0621032293679273</v>
      </c>
      <c r="J667">
        <v>22.5</v>
      </c>
      <c r="K667">
        <v>68.5</v>
      </c>
      <c r="L667">
        <v>69.97</v>
      </c>
      <c r="M667" s="4">
        <f t="shared" ref="M667:M672" si="124">IF(I667&gt;1.5,1,0)</f>
        <v>1</v>
      </c>
      <c r="N667" s="4">
        <f t="shared" ref="N667:N672" si="125">IF((AND(I667&gt;1,I667&lt;1.5)),1,0)</f>
        <v>0</v>
      </c>
      <c r="O667" s="4">
        <f t="shared" ref="O667:O672" si="126">IF(I667&lt;1,1,0)</f>
        <v>0</v>
      </c>
      <c r="AB667" t="s">
        <v>1650</v>
      </c>
      <c r="AC667" s="1" t="s">
        <v>1649</v>
      </c>
      <c r="AD667" t="s">
        <v>76</v>
      </c>
      <c r="AE667" t="s">
        <v>78</v>
      </c>
      <c r="AF667">
        <v>24</v>
      </c>
      <c r="AG667">
        <v>176.49</v>
      </c>
      <c r="AH667">
        <v>73.7</v>
      </c>
      <c r="AI667">
        <f t="shared" ref="AI667:AI730" si="127">AG667/AH667</f>
        <v>2.3947082767978292</v>
      </c>
      <c r="AJ667">
        <v>16</v>
      </c>
      <c r="AK667">
        <v>59.87</v>
      </c>
      <c r="AL667">
        <v>53.5</v>
      </c>
      <c r="AM667" s="4">
        <f t="shared" ref="AM667:AM698" si="128">IF(AI667&gt;1.5,1,0)</f>
        <v>1</v>
      </c>
      <c r="AN667" s="4">
        <f t="shared" ref="AN667:AN698" si="129">IF((AND(AI667&gt;1,AI667&lt;1.5)),1,0)</f>
        <v>0</v>
      </c>
      <c r="AO667" s="4">
        <f t="shared" ref="AO667:AO698" si="130">IF(AI667&lt;1,1,0)</f>
        <v>0</v>
      </c>
    </row>
    <row r="668" spans="2:41" x14ac:dyDescent="0.25">
      <c r="B668" t="s">
        <v>1652</v>
      </c>
      <c r="C668" s="1" t="s">
        <v>1649</v>
      </c>
      <c r="D668" t="s">
        <v>76</v>
      </c>
      <c r="E668" t="s">
        <v>80</v>
      </c>
      <c r="F668">
        <v>23.5</v>
      </c>
      <c r="G668">
        <v>129.24</v>
      </c>
      <c r="H668">
        <v>72.459999999999994</v>
      </c>
      <c r="I668">
        <f t="shared" si="123"/>
        <v>1.7836047474468675</v>
      </c>
      <c r="J668">
        <v>22.5</v>
      </c>
      <c r="K668">
        <v>50.61</v>
      </c>
      <c r="L668">
        <v>69.97</v>
      </c>
      <c r="M668" s="4">
        <f t="shared" si="124"/>
        <v>1</v>
      </c>
      <c r="N668" s="4">
        <f t="shared" si="125"/>
        <v>0</v>
      </c>
      <c r="O668" s="4">
        <f t="shared" si="126"/>
        <v>0</v>
      </c>
      <c r="AB668" t="s">
        <v>1652</v>
      </c>
      <c r="AC668" s="1" t="s">
        <v>1649</v>
      </c>
      <c r="AD668" t="s">
        <v>76</v>
      </c>
      <c r="AE668" t="s">
        <v>78</v>
      </c>
      <c r="AF668">
        <v>24</v>
      </c>
      <c r="AG668">
        <v>188.07</v>
      </c>
      <c r="AH668">
        <v>73.7</v>
      </c>
      <c r="AI668">
        <f t="shared" si="127"/>
        <v>2.5518317503392129</v>
      </c>
      <c r="AJ668">
        <v>22.5</v>
      </c>
      <c r="AK668">
        <v>59.01</v>
      </c>
      <c r="AL668">
        <v>69.97</v>
      </c>
      <c r="AM668" s="4">
        <f t="shared" si="128"/>
        <v>1</v>
      </c>
      <c r="AN668" s="4">
        <f t="shared" si="129"/>
        <v>0</v>
      </c>
      <c r="AO668" s="4">
        <f t="shared" si="130"/>
        <v>0</v>
      </c>
    </row>
    <row r="669" spans="2:41" x14ac:dyDescent="0.25">
      <c r="B669" t="s">
        <v>1654</v>
      </c>
      <c r="C669" s="1" t="s">
        <v>1649</v>
      </c>
      <c r="D669" t="s">
        <v>76</v>
      </c>
      <c r="E669" t="s">
        <v>80</v>
      </c>
      <c r="F669">
        <v>23.5</v>
      </c>
      <c r="G669">
        <v>128.28</v>
      </c>
      <c r="H669">
        <v>72.459999999999994</v>
      </c>
      <c r="I669">
        <f t="shared" si="123"/>
        <v>1.7703560585150429</v>
      </c>
      <c r="J669">
        <v>21.5</v>
      </c>
      <c r="K669">
        <v>63.66</v>
      </c>
      <c r="L669">
        <v>67.47</v>
      </c>
      <c r="M669" s="4">
        <f t="shared" si="124"/>
        <v>1</v>
      </c>
      <c r="N669" s="4">
        <f t="shared" si="125"/>
        <v>0</v>
      </c>
      <c r="O669" s="4">
        <f t="shared" si="126"/>
        <v>0</v>
      </c>
      <c r="AB669" t="s">
        <v>1654</v>
      </c>
      <c r="AC669" s="1" t="s">
        <v>1649</v>
      </c>
      <c r="AD669" t="s">
        <v>76</v>
      </c>
      <c r="AE669" t="s">
        <v>78</v>
      </c>
      <c r="AF669">
        <v>24</v>
      </c>
      <c r="AG669">
        <v>101.18</v>
      </c>
      <c r="AH669">
        <v>73.7</v>
      </c>
      <c r="AI669">
        <f t="shared" si="127"/>
        <v>1.3728629579375848</v>
      </c>
      <c r="AJ669">
        <v>23</v>
      </c>
      <c r="AK669">
        <v>47.72</v>
      </c>
      <c r="AL669">
        <v>71.22</v>
      </c>
      <c r="AM669" s="4">
        <f t="shared" si="128"/>
        <v>0</v>
      </c>
      <c r="AN669" s="4">
        <f t="shared" si="129"/>
        <v>1</v>
      </c>
      <c r="AO669" s="4">
        <f t="shared" si="130"/>
        <v>0</v>
      </c>
    </row>
    <row r="670" spans="2:41" x14ac:dyDescent="0.25">
      <c r="B670" t="s">
        <v>1655</v>
      </c>
      <c r="C670" s="1" t="s">
        <v>1649</v>
      </c>
      <c r="D670" t="s">
        <v>76</v>
      </c>
      <c r="E670" t="s">
        <v>80</v>
      </c>
      <c r="F670">
        <v>23.5</v>
      </c>
      <c r="G670">
        <v>200.96</v>
      </c>
      <c r="H670">
        <v>72.459999999999994</v>
      </c>
      <c r="I670">
        <f t="shared" si="123"/>
        <v>2.7733922163952527</v>
      </c>
      <c r="J670">
        <v>21.5</v>
      </c>
      <c r="K670">
        <v>46.96</v>
      </c>
      <c r="L670">
        <v>67.47</v>
      </c>
      <c r="M670" s="4">
        <f t="shared" si="124"/>
        <v>1</v>
      </c>
      <c r="N670" s="4">
        <f t="shared" si="125"/>
        <v>0</v>
      </c>
      <c r="O670" s="4">
        <f t="shared" si="126"/>
        <v>0</v>
      </c>
      <c r="AB670" t="s">
        <v>1655</v>
      </c>
      <c r="AC670" s="1" t="s">
        <v>1649</v>
      </c>
      <c r="AD670" t="s">
        <v>76</v>
      </c>
      <c r="AE670" t="s">
        <v>78</v>
      </c>
      <c r="AF670">
        <v>24</v>
      </c>
      <c r="AG670">
        <v>193.1</v>
      </c>
      <c r="AH670">
        <v>73.7</v>
      </c>
      <c r="AI670">
        <f t="shared" si="127"/>
        <v>2.6200814111261872</v>
      </c>
      <c r="AJ670">
        <v>22.5</v>
      </c>
      <c r="AK670">
        <v>51.44</v>
      </c>
      <c r="AL670">
        <v>69.97</v>
      </c>
      <c r="AM670" s="4">
        <f t="shared" si="128"/>
        <v>1</v>
      </c>
      <c r="AN670" s="4">
        <f t="shared" si="129"/>
        <v>0</v>
      </c>
      <c r="AO670" s="4">
        <f t="shared" si="130"/>
        <v>0</v>
      </c>
    </row>
    <row r="671" spans="2:41" x14ac:dyDescent="0.25">
      <c r="B671" t="s">
        <v>1658</v>
      </c>
      <c r="C671" s="1" t="s">
        <v>1649</v>
      </c>
      <c r="D671" t="s">
        <v>76</v>
      </c>
      <c r="E671" t="s">
        <v>80</v>
      </c>
      <c r="F671">
        <v>23.5</v>
      </c>
      <c r="G671">
        <v>127.74</v>
      </c>
      <c r="H671">
        <v>72.459999999999994</v>
      </c>
      <c r="I671">
        <f t="shared" si="123"/>
        <v>1.7629036709908916</v>
      </c>
      <c r="J671">
        <v>21.5</v>
      </c>
      <c r="K671">
        <v>40.08</v>
      </c>
      <c r="L671">
        <v>67.47</v>
      </c>
      <c r="M671" s="4">
        <f t="shared" si="124"/>
        <v>1</v>
      </c>
      <c r="N671" s="4">
        <f t="shared" si="125"/>
        <v>0</v>
      </c>
      <c r="O671" s="4">
        <f t="shared" si="126"/>
        <v>0</v>
      </c>
      <c r="AB671" t="s">
        <v>1658</v>
      </c>
      <c r="AC671" s="1" t="s">
        <v>1649</v>
      </c>
      <c r="AD671" t="s">
        <v>76</v>
      </c>
      <c r="AE671" t="s">
        <v>78</v>
      </c>
      <c r="AF671">
        <v>24</v>
      </c>
      <c r="AG671">
        <v>211.64</v>
      </c>
      <c r="AH671">
        <v>73.7</v>
      </c>
      <c r="AI671">
        <f t="shared" si="127"/>
        <v>2.8716417910447758</v>
      </c>
      <c r="AJ671">
        <v>22.5</v>
      </c>
      <c r="AK671">
        <v>39.090000000000003</v>
      </c>
      <c r="AL671">
        <v>69.97</v>
      </c>
      <c r="AM671" s="4">
        <f t="shared" si="128"/>
        <v>1</v>
      </c>
      <c r="AN671" s="4">
        <f t="shared" si="129"/>
        <v>0</v>
      </c>
      <c r="AO671" s="4">
        <f t="shared" si="130"/>
        <v>0</v>
      </c>
    </row>
    <row r="672" spans="2:41" x14ac:dyDescent="0.25">
      <c r="B672" t="s">
        <v>1663</v>
      </c>
      <c r="C672" s="1" t="s">
        <v>1649</v>
      </c>
      <c r="D672" t="s">
        <v>76</v>
      </c>
      <c r="E672" t="s">
        <v>80</v>
      </c>
      <c r="F672">
        <v>24</v>
      </c>
      <c r="G672">
        <v>170.91</v>
      </c>
      <c r="H672">
        <v>73.7</v>
      </c>
      <c r="I672">
        <f t="shared" si="123"/>
        <v>2.3189959294436906</v>
      </c>
      <c r="J672">
        <v>22</v>
      </c>
      <c r="K672">
        <v>42.73</v>
      </c>
      <c r="L672">
        <v>68.72</v>
      </c>
      <c r="M672" s="4">
        <f t="shared" si="124"/>
        <v>1</v>
      </c>
      <c r="N672" s="4">
        <f t="shared" si="125"/>
        <v>0</v>
      </c>
      <c r="O672" s="4">
        <f t="shared" si="126"/>
        <v>0</v>
      </c>
      <c r="AB672" t="s">
        <v>1663</v>
      </c>
      <c r="AC672" s="1" t="s">
        <v>1649</v>
      </c>
      <c r="AD672" t="s">
        <v>76</v>
      </c>
      <c r="AE672" t="s">
        <v>78</v>
      </c>
      <c r="AF672">
        <v>24</v>
      </c>
      <c r="AG672">
        <v>193.9</v>
      </c>
      <c r="AH672">
        <v>73.7</v>
      </c>
      <c r="AI672">
        <f t="shared" si="127"/>
        <v>2.6309362279511532</v>
      </c>
      <c r="AJ672">
        <v>23</v>
      </c>
      <c r="AK672">
        <v>54.94</v>
      </c>
      <c r="AL672">
        <v>71.22</v>
      </c>
      <c r="AM672" s="4">
        <f t="shared" si="128"/>
        <v>1</v>
      </c>
      <c r="AN672" s="4">
        <f t="shared" si="129"/>
        <v>0</v>
      </c>
      <c r="AO672" s="4">
        <f t="shared" si="130"/>
        <v>0</v>
      </c>
    </row>
    <row r="673" spans="2:41" x14ac:dyDescent="0.25">
      <c r="B673" t="s">
        <v>1685</v>
      </c>
      <c r="C673" s="1" t="s">
        <v>1649</v>
      </c>
      <c r="D673" t="s">
        <v>76</v>
      </c>
      <c r="E673" t="s">
        <v>80</v>
      </c>
      <c r="F673">
        <v>23.5</v>
      </c>
      <c r="G673">
        <v>108.55</v>
      </c>
      <c r="H673">
        <v>72.459999999999994</v>
      </c>
      <c r="I673">
        <f t="shared" si="123"/>
        <v>1.4980678995307757</v>
      </c>
      <c r="J673">
        <v>21.5</v>
      </c>
      <c r="K673">
        <v>60.44</v>
      </c>
      <c r="L673">
        <v>67.47</v>
      </c>
      <c r="M673" s="4">
        <f t="shared" ref="M673:M696" si="131">IF(I673&gt;1.5,1,0)</f>
        <v>0</v>
      </c>
      <c r="N673" s="4">
        <f t="shared" ref="N673:N696" si="132">IF((AND(I673&gt;1,I673&lt;1.5)),1,0)</f>
        <v>1</v>
      </c>
      <c r="O673" s="4">
        <f t="shared" ref="O673:O696" si="133">IF(I673&lt;1,1,0)</f>
        <v>0</v>
      </c>
      <c r="AB673" t="s">
        <v>1685</v>
      </c>
      <c r="AC673" s="1" t="s">
        <v>1649</v>
      </c>
      <c r="AD673" t="s">
        <v>76</v>
      </c>
      <c r="AE673" t="s">
        <v>78</v>
      </c>
      <c r="AF673">
        <v>24</v>
      </c>
      <c r="AG673">
        <v>125.01</v>
      </c>
      <c r="AH673">
        <v>73.7</v>
      </c>
      <c r="AI673">
        <f t="shared" si="127"/>
        <v>1.6962008141112619</v>
      </c>
      <c r="AJ673">
        <v>23</v>
      </c>
      <c r="AK673">
        <v>57.43</v>
      </c>
      <c r="AL673">
        <v>71.22</v>
      </c>
      <c r="AM673" s="4">
        <f t="shared" si="128"/>
        <v>1</v>
      </c>
      <c r="AN673" s="4">
        <f t="shared" si="129"/>
        <v>0</v>
      </c>
      <c r="AO673" s="4">
        <f t="shared" si="130"/>
        <v>0</v>
      </c>
    </row>
    <row r="674" spans="2:41" x14ac:dyDescent="0.25">
      <c r="B674" t="s">
        <v>1690</v>
      </c>
      <c r="C674" s="1" t="s">
        <v>1649</v>
      </c>
      <c r="D674" t="s">
        <v>76</v>
      </c>
      <c r="E674" t="s">
        <v>80</v>
      </c>
      <c r="F674">
        <v>23</v>
      </c>
      <c r="G674">
        <v>109.86</v>
      </c>
      <c r="H674">
        <v>71.22</v>
      </c>
      <c r="I674">
        <f t="shared" si="123"/>
        <v>1.5425442291491154</v>
      </c>
      <c r="J674">
        <v>21</v>
      </c>
      <c r="K674">
        <v>42.36</v>
      </c>
      <c r="L674">
        <v>66.22</v>
      </c>
      <c r="M674" s="4">
        <f t="shared" si="131"/>
        <v>1</v>
      </c>
      <c r="N674" s="4">
        <f t="shared" si="132"/>
        <v>0</v>
      </c>
      <c r="O674" s="4">
        <f t="shared" si="133"/>
        <v>0</v>
      </c>
      <c r="AB674" t="s">
        <v>1690</v>
      </c>
      <c r="AC674" s="1" t="s">
        <v>1649</v>
      </c>
      <c r="AD674" t="s">
        <v>76</v>
      </c>
      <c r="AE674" t="s">
        <v>78</v>
      </c>
      <c r="AF674">
        <v>24</v>
      </c>
      <c r="AG674">
        <v>93.96</v>
      </c>
      <c r="AH674">
        <v>73.7</v>
      </c>
      <c r="AI674">
        <f t="shared" si="127"/>
        <v>1.2748982360922658</v>
      </c>
      <c r="AJ674">
        <v>23</v>
      </c>
      <c r="AK674">
        <v>48.34</v>
      </c>
      <c r="AL674">
        <v>71.22</v>
      </c>
      <c r="AM674" s="4">
        <f t="shared" si="128"/>
        <v>0</v>
      </c>
      <c r="AN674" s="4">
        <f t="shared" si="129"/>
        <v>1</v>
      </c>
      <c r="AO674" s="4">
        <f t="shared" si="130"/>
        <v>0</v>
      </c>
    </row>
    <row r="675" spans="2:41" x14ac:dyDescent="0.25">
      <c r="B675" t="s">
        <v>1692</v>
      </c>
      <c r="C675" s="1" t="s">
        <v>1649</v>
      </c>
      <c r="D675" t="s">
        <v>76</v>
      </c>
      <c r="E675" t="s">
        <v>80</v>
      </c>
      <c r="F675">
        <v>23</v>
      </c>
      <c r="G675">
        <v>151.91999999999999</v>
      </c>
      <c r="H675">
        <v>71.22</v>
      </c>
      <c r="I675">
        <f t="shared" si="123"/>
        <v>2.1331086773378263</v>
      </c>
      <c r="J675">
        <v>21</v>
      </c>
      <c r="K675">
        <v>49.21</v>
      </c>
      <c r="L675">
        <v>66.22</v>
      </c>
      <c r="M675" s="4">
        <f t="shared" si="131"/>
        <v>1</v>
      </c>
      <c r="N675" s="4">
        <f t="shared" si="132"/>
        <v>0</v>
      </c>
      <c r="O675" s="4">
        <f t="shared" si="133"/>
        <v>0</v>
      </c>
      <c r="AB675" t="s">
        <v>1692</v>
      </c>
      <c r="AC675" s="1" t="s">
        <v>1649</v>
      </c>
      <c r="AD675" t="s">
        <v>76</v>
      </c>
      <c r="AE675" t="s">
        <v>78</v>
      </c>
      <c r="AF675">
        <v>24</v>
      </c>
      <c r="AG675">
        <v>201.75</v>
      </c>
      <c r="AH675">
        <v>73.7</v>
      </c>
      <c r="AI675">
        <f t="shared" si="127"/>
        <v>2.7374491180461327</v>
      </c>
      <c r="AJ675">
        <v>16</v>
      </c>
      <c r="AK675">
        <v>59.7</v>
      </c>
      <c r="AL675">
        <v>53.5</v>
      </c>
      <c r="AM675" s="4">
        <f t="shared" si="128"/>
        <v>1</v>
      </c>
      <c r="AN675" s="4">
        <f t="shared" si="129"/>
        <v>0</v>
      </c>
      <c r="AO675" s="4">
        <f t="shared" si="130"/>
        <v>0</v>
      </c>
    </row>
    <row r="676" spans="2:41" x14ac:dyDescent="0.25">
      <c r="B676" t="s">
        <v>1694</v>
      </c>
      <c r="C676" s="1" t="s">
        <v>1649</v>
      </c>
      <c r="D676" t="s">
        <v>76</v>
      </c>
      <c r="E676" t="s">
        <v>80</v>
      </c>
      <c r="F676">
        <v>24</v>
      </c>
      <c r="G676">
        <v>118.83</v>
      </c>
      <c r="H676">
        <v>73.7</v>
      </c>
      <c r="I676">
        <f t="shared" si="123"/>
        <v>1.6123473541383988</v>
      </c>
      <c r="J676">
        <v>22.5</v>
      </c>
      <c r="K676">
        <v>64</v>
      </c>
      <c r="L676">
        <v>69.97</v>
      </c>
      <c r="M676" s="4">
        <f t="shared" si="131"/>
        <v>1</v>
      </c>
      <c r="N676" s="4">
        <f t="shared" si="132"/>
        <v>0</v>
      </c>
      <c r="O676" s="4">
        <f t="shared" si="133"/>
        <v>0</v>
      </c>
      <c r="AB676" t="s">
        <v>1694</v>
      </c>
      <c r="AC676" s="1" t="s">
        <v>1649</v>
      </c>
      <c r="AD676" t="s">
        <v>76</v>
      </c>
      <c r="AE676" t="s">
        <v>78</v>
      </c>
      <c r="AF676">
        <v>24</v>
      </c>
      <c r="AG676">
        <v>211.56</v>
      </c>
      <c r="AH676">
        <v>73.7</v>
      </c>
      <c r="AI676">
        <f t="shared" si="127"/>
        <v>2.8705563093622795</v>
      </c>
      <c r="AJ676">
        <v>22.5</v>
      </c>
      <c r="AK676">
        <v>43.27</v>
      </c>
      <c r="AL676">
        <v>69.97</v>
      </c>
      <c r="AM676" s="4">
        <f t="shared" si="128"/>
        <v>1</v>
      </c>
      <c r="AN676" s="4">
        <f t="shared" si="129"/>
        <v>0</v>
      </c>
      <c r="AO676" s="4">
        <f t="shared" si="130"/>
        <v>0</v>
      </c>
    </row>
    <row r="677" spans="2:41" x14ac:dyDescent="0.25">
      <c r="B677" t="s">
        <v>1696</v>
      </c>
      <c r="C677" s="1" t="s">
        <v>1649</v>
      </c>
      <c r="D677" t="s">
        <v>76</v>
      </c>
      <c r="E677" t="s">
        <v>80</v>
      </c>
      <c r="F677">
        <v>24</v>
      </c>
      <c r="G677">
        <v>104.75</v>
      </c>
      <c r="H677">
        <v>73.7</v>
      </c>
      <c r="I677">
        <f t="shared" si="123"/>
        <v>1.4213025780189958</v>
      </c>
      <c r="J677">
        <v>21</v>
      </c>
      <c r="K677">
        <v>55.75</v>
      </c>
      <c r="L677">
        <v>66.22</v>
      </c>
      <c r="M677" s="4">
        <f t="shared" si="131"/>
        <v>0</v>
      </c>
      <c r="N677" s="4">
        <f t="shared" si="132"/>
        <v>1</v>
      </c>
      <c r="O677" s="4">
        <f t="shared" si="133"/>
        <v>0</v>
      </c>
      <c r="AB677" t="s">
        <v>1696</v>
      </c>
      <c r="AC677" s="1" t="s">
        <v>1649</v>
      </c>
      <c r="AD677" t="s">
        <v>76</v>
      </c>
      <c r="AE677" t="s">
        <v>78</v>
      </c>
      <c r="AF677">
        <v>24</v>
      </c>
      <c r="AG677">
        <v>211.72</v>
      </c>
      <c r="AH677">
        <v>73.7</v>
      </c>
      <c r="AI677">
        <f t="shared" si="127"/>
        <v>2.8727272727272726</v>
      </c>
      <c r="AJ677">
        <v>22.5</v>
      </c>
      <c r="AK677">
        <v>51.45</v>
      </c>
      <c r="AL677">
        <v>69.97</v>
      </c>
      <c r="AM677" s="4">
        <f t="shared" si="128"/>
        <v>1</v>
      </c>
      <c r="AN677" s="4">
        <f t="shared" si="129"/>
        <v>0</v>
      </c>
      <c r="AO677" s="4">
        <f t="shared" si="130"/>
        <v>0</v>
      </c>
    </row>
    <row r="678" spans="2:41" x14ac:dyDescent="0.25">
      <c r="B678" t="s">
        <v>1697</v>
      </c>
      <c r="C678" s="1" t="s">
        <v>1649</v>
      </c>
      <c r="D678" t="s">
        <v>76</v>
      </c>
      <c r="E678" t="s">
        <v>80</v>
      </c>
      <c r="F678">
        <v>23.5</v>
      </c>
      <c r="G678">
        <v>155.69999999999999</v>
      </c>
      <c r="H678">
        <v>72.459999999999994</v>
      </c>
      <c r="I678">
        <f t="shared" si="123"/>
        <v>2.1487717361302789</v>
      </c>
      <c r="J678">
        <v>22</v>
      </c>
      <c r="K678">
        <v>53.25</v>
      </c>
      <c r="L678">
        <v>68.72</v>
      </c>
      <c r="M678" s="4">
        <f t="shared" si="131"/>
        <v>1</v>
      </c>
      <c r="N678" s="4">
        <f t="shared" si="132"/>
        <v>0</v>
      </c>
      <c r="O678" s="4">
        <f t="shared" si="133"/>
        <v>0</v>
      </c>
      <c r="AB678" t="s">
        <v>1697</v>
      </c>
      <c r="AC678" s="1" t="s">
        <v>1649</v>
      </c>
      <c r="AD678" t="s">
        <v>76</v>
      </c>
      <c r="AE678" t="s">
        <v>78</v>
      </c>
      <c r="AF678">
        <v>24</v>
      </c>
      <c r="AG678">
        <v>173.22</v>
      </c>
      <c r="AH678">
        <v>73.7</v>
      </c>
      <c r="AI678">
        <f t="shared" si="127"/>
        <v>2.3503392130257801</v>
      </c>
      <c r="AJ678">
        <v>22.5</v>
      </c>
      <c r="AK678">
        <v>44.66</v>
      </c>
      <c r="AL678">
        <v>69.97</v>
      </c>
      <c r="AM678" s="4">
        <f t="shared" si="128"/>
        <v>1</v>
      </c>
      <c r="AN678" s="4">
        <f t="shared" si="129"/>
        <v>0</v>
      </c>
      <c r="AO678" s="4">
        <f t="shared" si="130"/>
        <v>0</v>
      </c>
    </row>
    <row r="679" spans="2:41" x14ac:dyDescent="0.25">
      <c r="B679" t="s">
        <v>1715</v>
      </c>
      <c r="C679" s="1" t="s">
        <v>1649</v>
      </c>
      <c r="D679" t="s">
        <v>76</v>
      </c>
      <c r="E679" t="s">
        <v>81</v>
      </c>
      <c r="F679">
        <v>24.5</v>
      </c>
      <c r="G679">
        <v>81.489999999999995</v>
      </c>
      <c r="H679">
        <v>74.930000000000007</v>
      </c>
      <c r="I679">
        <f t="shared" si="123"/>
        <v>1.0875483784865874</v>
      </c>
      <c r="J679">
        <v>22.5</v>
      </c>
      <c r="K679">
        <v>70.81</v>
      </c>
      <c r="L679">
        <v>69.97</v>
      </c>
      <c r="M679" s="4">
        <f t="shared" si="131"/>
        <v>0</v>
      </c>
      <c r="N679" s="4">
        <f t="shared" si="132"/>
        <v>1</v>
      </c>
      <c r="O679" s="4">
        <f t="shared" si="133"/>
        <v>0</v>
      </c>
      <c r="AB679" t="s">
        <v>1715</v>
      </c>
      <c r="AC679" s="1" t="s">
        <v>1649</v>
      </c>
      <c r="AD679" t="s">
        <v>76</v>
      </c>
      <c r="AE679" t="s">
        <v>79</v>
      </c>
      <c r="AF679">
        <v>24</v>
      </c>
      <c r="AG679">
        <v>152.03</v>
      </c>
      <c r="AH679">
        <v>73.7</v>
      </c>
      <c r="AI679">
        <f t="shared" si="127"/>
        <v>2.0628222523744912</v>
      </c>
      <c r="AJ679">
        <v>22.5</v>
      </c>
      <c r="AK679">
        <v>60.03</v>
      </c>
      <c r="AL679">
        <v>69.97</v>
      </c>
      <c r="AM679" s="4">
        <f t="shared" si="128"/>
        <v>1</v>
      </c>
      <c r="AN679" s="4">
        <f t="shared" si="129"/>
        <v>0</v>
      </c>
      <c r="AO679" s="4">
        <f t="shared" si="130"/>
        <v>0</v>
      </c>
    </row>
    <row r="680" spans="2:41" x14ac:dyDescent="0.25">
      <c r="B680" t="s">
        <v>1719</v>
      </c>
      <c r="C680" s="1" t="s">
        <v>1649</v>
      </c>
      <c r="D680" s="15" t="s">
        <v>76</v>
      </c>
      <c r="E680" s="15" t="s">
        <v>81</v>
      </c>
      <c r="F680" s="15">
        <v>30.5</v>
      </c>
      <c r="G680" s="15">
        <v>63.31</v>
      </c>
      <c r="H680" s="15">
        <v>89.6</v>
      </c>
      <c r="I680" s="15">
        <f t="shared" si="123"/>
        <v>0.70658482142857149</v>
      </c>
      <c r="J680" s="15">
        <v>30</v>
      </c>
      <c r="K680" s="15">
        <v>53.67</v>
      </c>
      <c r="L680" s="15">
        <v>88.39</v>
      </c>
      <c r="M680" s="15">
        <f t="shared" si="131"/>
        <v>0</v>
      </c>
      <c r="N680" s="15">
        <f t="shared" si="132"/>
        <v>0</v>
      </c>
      <c r="O680" s="15">
        <f t="shared" si="133"/>
        <v>1</v>
      </c>
      <c r="AB680" t="s">
        <v>1719</v>
      </c>
      <c r="AC680" s="1" t="s">
        <v>1649</v>
      </c>
      <c r="AD680" t="s">
        <v>76</v>
      </c>
      <c r="AE680" t="s">
        <v>79</v>
      </c>
      <c r="AF680">
        <v>24.5</v>
      </c>
      <c r="AG680">
        <v>117.52</v>
      </c>
      <c r="AH680">
        <v>74.930000000000007</v>
      </c>
      <c r="AI680">
        <f t="shared" si="127"/>
        <v>1.5683971706926463</v>
      </c>
      <c r="AJ680">
        <v>23.5</v>
      </c>
      <c r="AK680">
        <v>65.760000000000005</v>
      </c>
      <c r="AL680">
        <v>72.459999999999994</v>
      </c>
      <c r="AM680" s="4">
        <f t="shared" si="128"/>
        <v>1</v>
      </c>
      <c r="AN680" s="4">
        <f t="shared" si="129"/>
        <v>0</v>
      </c>
      <c r="AO680" s="4">
        <f t="shared" si="130"/>
        <v>0</v>
      </c>
    </row>
    <row r="681" spans="2:41" x14ac:dyDescent="0.25">
      <c r="B681" t="s">
        <v>1720</v>
      </c>
      <c r="C681" s="1" t="s">
        <v>1649</v>
      </c>
      <c r="D681" t="s">
        <v>76</v>
      </c>
      <c r="E681" t="s">
        <v>81</v>
      </c>
      <c r="F681">
        <v>22</v>
      </c>
      <c r="G681">
        <v>82.54</v>
      </c>
      <c r="H681">
        <v>68.72</v>
      </c>
      <c r="I681">
        <f t="shared" si="123"/>
        <v>1.2011059371362049</v>
      </c>
      <c r="J681">
        <v>21</v>
      </c>
      <c r="K681">
        <v>42.83</v>
      </c>
      <c r="L681">
        <v>66.22</v>
      </c>
      <c r="M681" s="4">
        <f t="shared" si="131"/>
        <v>0</v>
      </c>
      <c r="N681" s="4">
        <f t="shared" si="132"/>
        <v>1</v>
      </c>
      <c r="O681" s="4">
        <f t="shared" si="133"/>
        <v>0</v>
      </c>
      <c r="AB681" t="s">
        <v>1720</v>
      </c>
      <c r="AC681" s="1" t="s">
        <v>1649</v>
      </c>
      <c r="AD681" t="s">
        <v>76</v>
      </c>
      <c r="AE681" t="s">
        <v>79</v>
      </c>
      <c r="AF681">
        <v>24</v>
      </c>
      <c r="AG681">
        <v>108.68</v>
      </c>
      <c r="AH681">
        <v>73.7</v>
      </c>
      <c r="AI681">
        <f t="shared" si="127"/>
        <v>1.4746268656716419</v>
      </c>
      <c r="AJ681">
        <v>27</v>
      </c>
      <c r="AK681">
        <v>91.55</v>
      </c>
      <c r="AL681">
        <v>81.08</v>
      </c>
      <c r="AM681" s="4">
        <f t="shared" si="128"/>
        <v>0</v>
      </c>
      <c r="AN681" s="4">
        <f t="shared" si="129"/>
        <v>1</v>
      </c>
      <c r="AO681" s="4">
        <f t="shared" si="130"/>
        <v>0</v>
      </c>
    </row>
    <row r="682" spans="2:41" x14ac:dyDescent="0.25">
      <c r="B682" t="s">
        <v>1725</v>
      </c>
      <c r="C682" s="1" t="s">
        <v>1649</v>
      </c>
      <c r="D682" t="s">
        <v>76</v>
      </c>
      <c r="E682" t="s">
        <v>81</v>
      </c>
      <c r="F682">
        <v>22</v>
      </c>
      <c r="G682">
        <v>78.31</v>
      </c>
      <c r="H682">
        <v>68.72</v>
      </c>
      <c r="I682">
        <f t="shared" si="123"/>
        <v>1.1395518044237487</v>
      </c>
      <c r="J682">
        <v>23</v>
      </c>
      <c r="K682">
        <v>71.77</v>
      </c>
      <c r="L682">
        <v>71.22</v>
      </c>
      <c r="M682" s="4">
        <f t="shared" si="131"/>
        <v>0</v>
      </c>
      <c r="N682" s="4">
        <f t="shared" si="132"/>
        <v>1</v>
      </c>
      <c r="O682" s="4">
        <f t="shared" si="133"/>
        <v>0</v>
      </c>
      <c r="AB682" t="s">
        <v>1725</v>
      </c>
      <c r="AC682" s="1" t="s">
        <v>1649</v>
      </c>
      <c r="AD682" t="s">
        <v>76</v>
      </c>
      <c r="AE682" t="s">
        <v>79</v>
      </c>
      <c r="AF682">
        <v>24</v>
      </c>
      <c r="AG682">
        <v>118.11</v>
      </c>
      <c r="AH682">
        <v>73.7</v>
      </c>
      <c r="AI682">
        <f t="shared" si="127"/>
        <v>1.6025780189959293</v>
      </c>
      <c r="AJ682">
        <v>23</v>
      </c>
      <c r="AK682">
        <v>66.569999999999993</v>
      </c>
      <c r="AL682">
        <v>71.22</v>
      </c>
      <c r="AM682" s="4">
        <f t="shared" si="128"/>
        <v>1</v>
      </c>
      <c r="AN682" s="4">
        <f t="shared" si="129"/>
        <v>0</v>
      </c>
      <c r="AO682" s="4">
        <f t="shared" si="130"/>
        <v>0</v>
      </c>
    </row>
    <row r="683" spans="2:41" x14ac:dyDescent="0.25">
      <c r="B683" t="s">
        <v>1726</v>
      </c>
      <c r="C683" s="1" t="s">
        <v>1649</v>
      </c>
      <c r="D683" s="15" t="s">
        <v>76</v>
      </c>
      <c r="E683" s="15" t="s">
        <v>81</v>
      </c>
      <c r="F683" s="15">
        <v>21.5</v>
      </c>
      <c r="G683" s="15">
        <v>50.65</v>
      </c>
      <c r="H683" s="15">
        <v>67.47</v>
      </c>
      <c r="I683" s="15">
        <f t="shared" si="123"/>
        <v>0.75070401659997033</v>
      </c>
      <c r="J683" s="15">
        <v>21</v>
      </c>
      <c r="K683" s="15">
        <v>44.13</v>
      </c>
      <c r="L683" s="15">
        <v>66.22</v>
      </c>
      <c r="M683" s="15">
        <f t="shared" si="131"/>
        <v>0</v>
      </c>
      <c r="N683" s="15">
        <f t="shared" si="132"/>
        <v>0</v>
      </c>
      <c r="O683" s="15">
        <f t="shared" si="133"/>
        <v>1</v>
      </c>
      <c r="AB683" t="s">
        <v>1726</v>
      </c>
      <c r="AC683" s="1" t="s">
        <v>1649</v>
      </c>
      <c r="AD683" t="s">
        <v>76</v>
      </c>
      <c r="AE683" t="s">
        <v>79</v>
      </c>
      <c r="AF683">
        <v>24</v>
      </c>
      <c r="AG683">
        <v>179.52</v>
      </c>
      <c r="AH683">
        <v>73.7</v>
      </c>
      <c r="AI683">
        <f t="shared" si="127"/>
        <v>2.4358208955223879</v>
      </c>
      <c r="AJ683">
        <v>22</v>
      </c>
      <c r="AK683">
        <v>67.34</v>
      </c>
      <c r="AL683">
        <v>68.72</v>
      </c>
      <c r="AM683" s="4">
        <f t="shared" si="128"/>
        <v>1</v>
      </c>
      <c r="AN683" s="4">
        <f t="shared" si="129"/>
        <v>0</v>
      </c>
      <c r="AO683" s="4">
        <f t="shared" si="130"/>
        <v>0</v>
      </c>
    </row>
    <row r="684" spans="2:41" x14ac:dyDescent="0.25">
      <c r="B684" t="s">
        <v>1727</v>
      </c>
      <c r="C684" s="1" t="s">
        <v>1649</v>
      </c>
      <c r="D684" t="s">
        <v>76</v>
      </c>
      <c r="E684" t="s">
        <v>81</v>
      </c>
      <c r="F684">
        <v>24.5</v>
      </c>
      <c r="G684">
        <v>119.8</v>
      </c>
      <c r="H684">
        <v>74.930000000000007</v>
      </c>
      <c r="I684">
        <f t="shared" si="123"/>
        <v>1.5988255705324967</v>
      </c>
      <c r="J684">
        <v>23.5</v>
      </c>
      <c r="K684">
        <v>66.849999999999994</v>
      </c>
      <c r="L684">
        <v>72.459999999999994</v>
      </c>
      <c r="M684" s="4">
        <f t="shared" si="131"/>
        <v>1</v>
      </c>
      <c r="N684" s="4">
        <f t="shared" si="132"/>
        <v>0</v>
      </c>
      <c r="O684" s="4">
        <f t="shared" si="133"/>
        <v>0</v>
      </c>
      <c r="AB684" t="s">
        <v>1727</v>
      </c>
      <c r="AC684" s="1" t="s">
        <v>1649</v>
      </c>
      <c r="AD684" t="s">
        <v>76</v>
      </c>
      <c r="AE684" t="s">
        <v>79</v>
      </c>
      <c r="AF684">
        <v>24</v>
      </c>
      <c r="AG684">
        <v>145.31</v>
      </c>
      <c r="AH684">
        <v>73.7</v>
      </c>
      <c r="AI684">
        <f t="shared" si="127"/>
        <v>1.9716417910447761</v>
      </c>
      <c r="AJ684">
        <v>22.5</v>
      </c>
      <c r="AK684">
        <v>68.599999999999994</v>
      </c>
      <c r="AL684">
        <v>69.97</v>
      </c>
      <c r="AM684" s="4">
        <f t="shared" si="128"/>
        <v>1</v>
      </c>
      <c r="AN684" s="4">
        <f t="shared" si="129"/>
        <v>0</v>
      </c>
      <c r="AO684" s="4">
        <f t="shared" si="130"/>
        <v>0</v>
      </c>
    </row>
    <row r="685" spans="2:41" x14ac:dyDescent="0.25">
      <c r="B685" t="s">
        <v>1729</v>
      </c>
      <c r="C685" s="1" t="s">
        <v>1649</v>
      </c>
      <c r="D685" t="s">
        <v>76</v>
      </c>
      <c r="E685" t="s">
        <v>81</v>
      </c>
      <c r="F685">
        <v>24.5</v>
      </c>
      <c r="G685">
        <v>133.91</v>
      </c>
      <c r="H685">
        <v>74.930000000000007</v>
      </c>
      <c r="I685">
        <f t="shared" si="123"/>
        <v>1.7871346590150805</v>
      </c>
      <c r="J685">
        <v>23.5</v>
      </c>
      <c r="K685">
        <v>69.81</v>
      </c>
      <c r="L685">
        <v>72.459999999999994</v>
      </c>
      <c r="M685" s="4">
        <f t="shared" si="131"/>
        <v>1</v>
      </c>
      <c r="N685" s="4">
        <f t="shared" si="132"/>
        <v>0</v>
      </c>
      <c r="O685" s="4">
        <f t="shared" si="133"/>
        <v>0</v>
      </c>
      <c r="AB685" t="s">
        <v>1729</v>
      </c>
      <c r="AC685" s="1" t="s">
        <v>1649</v>
      </c>
      <c r="AD685" t="s">
        <v>76</v>
      </c>
      <c r="AE685" t="s">
        <v>79</v>
      </c>
      <c r="AF685">
        <v>24</v>
      </c>
      <c r="AG685">
        <v>163.69</v>
      </c>
      <c r="AH685">
        <v>73.7</v>
      </c>
      <c r="AI685">
        <f t="shared" si="127"/>
        <v>2.2210312075983718</v>
      </c>
      <c r="AJ685">
        <v>22.5</v>
      </c>
      <c r="AK685">
        <v>50.88</v>
      </c>
      <c r="AL685">
        <v>69.97</v>
      </c>
      <c r="AM685" s="4">
        <f t="shared" si="128"/>
        <v>1</v>
      </c>
      <c r="AN685" s="4">
        <f t="shared" si="129"/>
        <v>0</v>
      </c>
      <c r="AO685" s="4">
        <f t="shared" si="130"/>
        <v>0</v>
      </c>
    </row>
    <row r="686" spans="2:41" x14ac:dyDescent="0.25">
      <c r="B686" t="s">
        <v>1746</v>
      </c>
      <c r="C686" s="1" t="s">
        <v>1649</v>
      </c>
      <c r="D686" t="s">
        <v>76</v>
      </c>
      <c r="E686" t="s">
        <v>81</v>
      </c>
      <c r="F686">
        <v>24.5</v>
      </c>
      <c r="G686">
        <v>114.91</v>
      </c>
      <c r="H686">
        <v>74.930000000000007</v>
      </c>
      <c r="I686">
        <f t="shared" si="123"/>
        <v>1.5335646603496595</v>
      </c>
      <c r="J686">
        <v>22</v>
      </c>
      <c r="K686">
        <v>45.86</v>
      </c>
      <c r="L686">
        <v>68.72</v>
      </c>
      <c r="M686" s="4">
        <f t="shared" si="131"/>
        <v>1</v>
      </c>
      <c r="N686" s="4">
        <f t="shared" si="132"/>
        <v>0</v>
      </c>
      <c r="O686" s="4">
        <f t="shared" si="133"/>
        <v>0</v>
      </c>
      <c r="AB686" t="s">
        <v>1746</v>
      </c>
      <c r="AC686" s="1" t="s">
        <v>1649</v>
      </c>
      <c r="AD686" t="s">
        <v>76</v>
      </c>
      <c r="AE686" t="s">
        <v>79</v>
      </c>
      <c r="AF686">
        <v>25</v>
      </c>
      <c r="AG686">
        <v>107.23</v>
      </c>
      <c r="AH686">
        <v>76.17</v>
      </c>
      <c r="AI686">
        <f t="shared" si="127"/>
        <v>1.4077720887488512</v>
      </c>
      <c r="AJ686">
        <v>23.5</v>
      </c>
      <c r="AK686">
        <v>61.52</v>
      </c>
      <c r="AL686">
        <v>72.459999999999994</v>
      </c>
      <c r="AM686" s="4">
        <f t="shared" si="128"/>
        <v>0</v>
      </c>
      <c r="AN686" s="4">
        <f t="shared" si="129"/>
        <v>1</v>
      </c>
      <c r="AO686" s="4">
        <f t="shared" si="130"/>
        <v>0</v>
      </c>
    </row>
    <row r="687" spans="2:41" x14ac:dyDescent="0.25">
      <c r="B687" t="s">
        <v>1749</v>
      </c>
      <c r="C687" s="1" t="s">
        <v>1649</v>
      </c>
      <c r="D687" t="s">
        <v>76</v>
      </c>
      <c r="E687" t="s">
        <v>81</v>
      </c>
      <c r="F687">
        <v>23.5</v>
      </c>
      <c r="G687">
        <v>120.37</v>
      </c>
      <c r="H687">
        <v>72.459999999999994</v>
      </c>
      <c r="I687">
        <f t="shared" si="123"/>
        <v>1.6611923820038643</v>
      </c>
      <c r="J687">
        <v>22</v>
      </c>
      <c r="K687">
        <v>58.71</v>
      </c>
      <c r="L687">
        <v>68.72</v>
      </c>
      <c r="M687" s="4">
        <f t="shared" si="131"/>
        <v>1</v>
      </c>
      <c r="N687" s="4">
        <f t="shared" si="132"/>
        <v>0</v>
      </c>
      <c r="O687" s="4">
        <f t="shared" si="133"/>
        <v>0</v>
      </c>
      <c r="AB687" t="s">
        <v>1749</v>
      </c>
      <c r="AC687" s="1" t="s">
        <v>1649</v>
      </c>
      <c r="AD687" t="s">
        <v>76</v>
      </c>
      <c r="AE687" t="s">
        <v>79</v>
      </c>
      <c r="AF687">
        <v>25</v>
      </c>
      <c r="AG687">
        <v>91.67</v>
      </c>
      <c r="AH687">
        <v>76.17</v>
      </c>
      <c r="AI687">
        <f t="shared" si="127"/>
        <v>1.2034921885256662</v>
      </c>
      <c r="AJ687">
        <v>27</v>
      </c>
      <c r="AK687">
        <v>93.03</v>
      </c>
      <c r="AL687">
        <v>81.08</v>
      </c>
      <c r="AM687" s="4">
        <f t="shared" si="128"/>
        <v>0</v>
      </c>
      <c r="AN687" s="4">
        <f t="shared" si="129"/>
        <v>1</v>
      </c>
      <c r="AO687" s="4">
        <f t="shared" si="130"/>
        <v>0</v>
      </c>
    </row>
    <row r="688" spans="2:41" x14ac:dyDescent="0.25">
      <c r="B688" t="s">
        <v>1751</v>
      </c>
      <c r="C688" s="1" t="s">
        <v>1649</v>
      </c>
      <c r="D688" t="s">
        <v>76</v>
      </c>
      <c r="E688" t="s">
        <v>81</v>
      </c>
      <c r="F688">
        <v>24</v>
      </c>
      <c r="G688">
        <v>184.51</v>
      </c>
      <c r="H688">
        <v>73.7</v>
      </c>
      <c r="I688">
        <f t="shared" si="123"/>
        <v>2.5035278154681135</v>
      </c>
      <c r="J688">
        <v>21.5</v>
      </c>
      <c r="K688">
        <v>56.52</v>
      </c>
      <c r="L688">
        <v>67.47</v>
      </c>
      <c r="M688" s="4">
        <f t="shared" si="131"/>
        <v>1</v>
      </c>
      <c r="N688" s="4">
        <f t="shared" si="132"/>
        <v>0</v>
      </c>
      <c r="O688" s="4">
        <f t="shared" si="133"/>
        <v>0</v>
      </c>
      <c r="AB688" t="s">
        <v>1751</v>
      </c>
      <c r="AC688" s="1" t="s">
        <v>1649</v>
      </c>
      <c r="AD688" t="s">
        <v>76</v>
      </c>
      <c r="AE688" t="s">
        <v>79</v>
      </c>
      <c r="AF688">
        <v>25</v>
      </c>
      <c r="AG688">
        <v>107.33</v>
      </c>
      <c r="AH688">
        <v>76.17</v>
      </c>
      <c r="AI688">
        <f t="shared" si="127"/>
        <v>1.4090849415780491</v>
      </c>
      <c r="AJ688">
        <v>23</v>
      </c>
      <c r="AK688">
        <v>48.5</v>
      </c>
      <c r="AL688">
        <v>71.22</v>
      </c>
      <c r="AM688" s="4">
        <f t="shared" si="128"/>
        <v>0</v>
      </c>
      <c r="AN688" s="4">
        <f t="shared" si="129"/>
        <v>1</v>
      </c>
      <c r="AO688" s="4">
        <f t="shared" si="130"/>
        <v>0</v>
      </c>
    </row>
    <row r="689" spans="2:41" x14ac:dyDescent="0.25">
      <c r="B689" t="s">
        <v>1756</v>
      </c>
      <c r="C689" s="1" t="s">
        <v>1649</v>
      </c>
      <c r="D689" t="s">
        <v>76</v>
      </c>
      <c r="E689" t="s">
        <v>81</v>
      </c>
      <c r="F689">
        <v>23.5</v>
      </c>
      <c r="G689">
        <v>126.28</v>
      </c>
      <c r="H689">
        <v>72.459999999999994</v>
      </c>
      <c r="I689">
        <f t="shared" si="123"/>
        <v>1.7427546232404088</v>
      </c>
      <c r="J689">
        <v>21</v>
      </c>
      <c r="K689">
        <v>43.37</v>
      </c>
      <c r="L689">
        <v>66.22</v>
      </c>
      <c r="M689" s="4">
        <f t="shared" si="131"/>
        <v>1</v>
      </c>
      <c r="N689" s="4">
        <f t="shared" si="132"/>
        <v>0</v>
      </c>
      <c r="O689" s="4">
        <f t="shared" si="133"/>
        <v>0</v>
      </c>
      <c r="AB689" t="s">
        <v>1756</v>
      </c>
      <c r="AC689" s="1" t="s">
        <v>1649</v>
      </c>
      <c r="AD689" t="s">
        <v>76</v>
      </c>
      <c r="AE689" t="s">
        <v>79</v>
      </c>
      <c r="AF689">
        <v>24</v>
      </c>
      <c r="AG689">
        <v>124.43</v>
      </c>
      <c r="AH689">
        <v>73.7</v>
      </c>
      <c r="AI689">
        <f t="shared" si="127"/>
        <v>1.6883310719131615</v>
      </c>
      <c r="AJ689">
        <v>23</v>
      </c>
      <c r="AK689">
        <v>60.02</v>
      </c>
      <c r="AL689">
        <v>71.22</v>
      </c>
      <c r="AM689" s="4">
        <f t="shared" si="128"/>
        <v>1</v>
      </c>
      <c r="AN689" s="4">
        <f t="shared" si="129"/>
        <v>0</v>
      </c>
      <c r="AO689" s="4">
        <f t="shared" si="130"/>
        <v>0</v>
      </c>
    </row>
    <row r="690" spans="2:41" x14ac:dyDescent="0.25">
      <c r="B690" t="s">
        <v>1670</v>
      </c>
      <c r="C690" s="1" t="s">
        <v>1649</v>
      </c>
      <c r="D690" t="s">
        <v>77</v>
      </c>
      <c r="E690" t="s">
        <v>80</v>
      </c>
      <c r="F690">
        <v>24</v>
      </c>
      <c r="G690">
        <v>75.19</v>
      </c>
      <c r="H690">
        <v>73.7</v>
      </c>
      <c r="I690">
        <f t="shared" si="123"/>
        <v>1.0202170963364992</v>
      </c>
      <c r="J690">
        <v>23.5</v>
      </c>
      <c r="K690">
        <v>65.89</v>
      </c>
      <c r="L690">
        <v>72.459999999999994</v>
      </c>
      <c r="M690" s="4">
        <f t="shared" si="131"/>
        <v>0</v>
      </c>
      <c r="N690" s="4">
        <f t="shared" si="132"/>
        <v>1</v>
      </c>
      <c r="O690" s="4">
        <f t="shared" si="133"/>
        <v>0</v>
      </c>
      <c r="AB690" t="s">
        <v>1670</v>
      </c>
      <c r="AC690" s="1" t="s">
        <v>1649</v>
      </c>
      <c r="AD690" t="s">
        <v>77</v>
      </c>
      <c r="AE690" t="s">
        <v>78</v>
      </c>
      <c r="AF690">
        <v>24</v>
      </c>
      <c r="AG690">
        <v>93.32</v>
      </c>
      <c r="AH690">
        <v>73.7</v>
      </c>
      <c r="AI690">
        <f t="shared" si="127"/>
        <v>1.2662143826322929</v>
      </c>
      <c r="AJ690">
        <v>23.5</v>
      </c>
      <c r="AK690">
        <v>68.8</v>
      </c>
      <c r="AL690">
        <v>72.459999999999994</v>
      </c>
      <c r="AM690" s="4">
        <f t="shared" si="128"/>
        <v>0</v>
      </c>
      <c r="AN690" s="4">
        <f t="shared" si="129"/>
        <v>1</v>
      </c>
      <c r="AO690" s="4">
        <f t="shared" si="130"/>
        <v>0</v>
      </c>
    </row>
    <row r="691" spans="2:41" x14ac:dyDescent="0.25">
      <c r="B691" t="s">
        <v>1673</v>
      </c>
      <c r="C691" s="1" t="s">
        <v>1649</v>
      </c>
      <c r="D691" t="s">
        <v>77</v>
      </c>
      <c r="E691" t="s">
        <v>80</v>
      </c>
      <c r="F691">
        <v>24</v>
      </c>
      <c r="G691">
        <v>100.21</v>
      </c>
      <c r="H691">
        <v>73.7</v>
      </c>
      <c r="I691">
        <f t="shared" si="123"/>
        <v>1.3597014925373132</v>
      </c>
      <c r="J691">
        <v>22</v>
      </c>
      <c r="K691">
        <v>57.33</v>
      </c>
      <c r="L691">
        <v>68.72</v>
      </c>
      <c r="M691" s="4">
        <f t="shared" si="131"/>
        <v>0</v>
      </c>
      <c r="N691" s="4">
        <f t="shared" si="132"/>
        <v>1</v>
      </c>
      <c r="O691" s="4">
        <f t="shared" si="133"/>
        <v>0</v>
      </c>
      <c r="AB691" t="s">
        <v>1673</v>
      </c>
      <c r="AC691" s="1" t="s">
        <v>1649</v>
      </c>
      <c r="AD691" t="s">
        <v>77</v>
      </c>
      <c r="AE691" t="s">
        <v>78</v>
      </c>
      <c r="AF691">
        <v>24</v>
      </c>
      <c r="AG691">
        <v>78.58</v>
      </c>
      <c r="AH691">
        <v>73.7</v>
      </c>
      <c r="AI691">
        <f t="shared" si="127"/>
        <v>1.066214382632293</v>
      </c>
      <c r="AJ691">
        <v>23.5</v>
      </c>
      <c r="AK691">
        <v>58.98</v>
      </c>
      <c r="AL691">
        <v>72.459999999999994</v>
      </c>
      <c r="AM691" s="4">
        <f t="shared" si="128"/>
        <v>0</v>
      </c>
      <c r="AN691" s="4">
        <f t="shared" si="129"/>
        <v>1</v>
      </c>
      <c r="AO691" s="4">
        <f t="shared" si="130"/>
        <v>0</v>
      </c>
    </row>
    <row r="692" spans="2:41" x14ac:dyDescent="0.25">
      <c r="B692" t="s">
        <v>1699</v>
      </c>
      <c r="C692" s="1" t="s">
        <v>1649</v>
      </c>
      <c r="D692" t="s">
        <v>77</v>
      </c>
      <c r="E692" t="s">
        <v>80</v>
      </c>
      <c r="F692">
        <v>24</v>
      </c>
      <c r="G692">
        <v>131.18</v>
      </c>
      <c r="H692">
        <v>73.7</v>
      </c>
      <c r="I692">
        <f t="shared" si="123"/>
        <v>1.7799185888738127</v>
      </c>
      <c r="J692">
        <v>22.5</v>
      </c>
      <c r="K692">
        <v>49.46</v>
      </c>
      <c r="L692">
        <v>69.97</v>
      </c>
      <c r="M692" s="4">
        <f t="shared" si="131"/>
        <v>1</v>
      </c>
      <c r="N692" s="4">
        <f t="shared" si="132"/>
        <v>0</v>
      </c>
      <c r="O692" s="4">
        <f t="shared" si="133"/>
        <v>0</v>
      </c>
      <c r="AB692" t="s">
        <v>1699</v>
      </c>
      <c r="AC692" s="1" t="s">
        <v>1649</v>
      </c>
      <c r="AD692" t="s">
        <v>77</v>
      </c>
      <c r="AE692" t="s">
        <v>78</v>
      </c>
      <c r="AF692">
        <v>24</v>
      </c>
      <c r="AG692">
        <v>104.36</v>
      </c>
      <c r="AH692">
        <v>73.7</v>
      </c>
      <c r="AI692">
        <f t="shared" si="127"/>
        <v>1.4160108548168249</v>
      </c>
      <c r="AJ692">
        <v>22</v>
      </c>
      <c r="AK692">
        <v>63.3</v>
      </c>
      <c r="AL692">
        <v>68.72</v>
      </c>
      <c r="AM692" s="4">
        <f t="shared" si="128"/>
        <v>0</v>
      </c>
      <c r="AN692" s="4">
        <f t="shared" si="129"/>
        <v>1</v>
      </c>
      <c r="AO692" s="4">
        <f t="shared" si="130"/>
        <v>0</v>
      </c>
    </row>
    <row r="693" spans="2:41" x14ac:dyDescent="0.25">
      <c r="B693" t="s">
        <v>1704</v>
      </c>
      <c r="C693" s="1" t="s">
        <v>1649</v>
      </c>
      <c r="D693" t="s">
        <v>77</v>
      </c>
      <c r="E693" t="s">
        <v>80</v>
      </c>
      <c r="F693">
        <v>25</v>
      </c>
      <c r="G693">
        <v>185.79</v>
      </c>
      <c r="H693">
        <v>76.17</v>
      </c>
      <c r="I693">
        <f t="shared" si="123"/>
        <v>2.4391492713666798</v>
      </c>
      <c r="J693">
        <v>23</v>
      </c>
      <c r="K693">
        <v>70.47</v>
      </c>
      <c r="L693">
        <v>71.22</v>
      </c>
      <c r="M693" s="4">
        <f t="shared" si="131"/>
        <v>1</v>
      </c>
      <c r="N693" s="4">
        <f t="shared" si="132"/>
        <v>0</v>
      </c>
      <c r="O693" s="4">
        <f t="shared" si="133"/>
        <v>0</v>
      </c>
      <c r="AB693" t="s">
        <v>1704</v>
      </c>
      <c r="AC693" s="1" t="s">
        <v>1649</v>
      </c>
      <c r="AD693" t="s">
        <v>77</v>
      </c>
      <c r="AE693" t="s">
        <v>78</v>
      </c>
      <c r="AF693">
        <v>24</v>
      </c>
      <c r="AG693">
        <v>196.75</v>
      </c>
      <c r="AH693">
        <v>73.7</v>
      </c>
      <c r="AI693">
        <f t="shared" si="127"/>
        <v>2.6696065128900948</v>
      </c>
      <c r="AJ693">
        <v>22</v>
      </c>
      <c r="AK693">
        <v>58.84</v>
      </c>
      <c r="AL693">
        <v>68.72</v>
      </c>
      <c r="AM693" s="4">
        <f t="shared" si="128"/>
        <v>1</v>
      </c>
      <c r="AN693" s="4">
        <f t="shared" si="129"/>
        <v>0</v>
      </c>
      <c r="AO693" s="4">
        <f t="shared" si="130"/>
        <v>0</v>
      </c>
    </row>
    <row r="694" spans="2:41" x14ac:dyDescent="0.25">
      <c r="B694" t="s">
        <v>1710</v>
      </c>
      <c r="C694" s="1" t="s">
        <v>1649</v>
      </c>
      <c r="D694" t="s">
        <v>77</v>
      </c>
      <c r="E694" t="s">
        <v>80</v>
      </c>
      <c r="F694">
        <v>23.5</v>
      </c>
      <c r="G694">
        <v>99.3</v>
      </c>
      <c r="H694">
        <v>72.459999999999994</v>
      </c>
      <c r="I694">
        <f t="shared" si="123"/>
        <v>1.3704112613855921</v>
      </c>
      <c r="J694">
        <v>22.5</v>
      </c>
      <c r="K694">
        <v>68.290000000000006</v>
      </c>
      <c r="L694">
        <v>69.97</v>
      </c>
      <c r="M694" s="4">
        <f t="shared" si="131"/>
        <v>0</v>
      </c>
      <c r="N694" s="4">
        <f t="shared" si="132"/>
        <v>1</v>
      </c>
      <c r="O694" s="4">
        <f t="shared" si="133"/>
        <v>0</v>
      </c>
      <c r="AB694" t="s">
        <v>1710</v>
      </c>
      <c r="AC694" s="1" t="s">
        <v>1649</v>
      </c>
      <c r="AD694" t="s">
        <v>77</v>
      </c>
      <c r="AE694" t="s">
        <v>78</v>
      </c>
      <c r="AF694">
        <v>24</v>
      </c>
      <c r="AG694">
        <v>169.97</v>
      </c>
      <c r="AH694">
        <v>73.7</v>
      </c>
      <c r="AI694">
        <f t="shared" si="127"/>
        <v>2.3062415196743555</v>
      </c>
      <c r="AJ694">
        <v>22.5</v>
      </c>
      <c r="AK694">
        <v>57.29</v>
      </c>
      <c r="AL694">
        <v>69.97</v>
      </c>
      <c r="AM694" s="4">
        <f t="shared" si="128"/>
        <v>1</v>
      </c>
      <c r="AN694" s="4">
        <f t="shared" si="129"/>
        <v>0</v>
      </c>
      <c r="AO694" s="4">
        <f t="shared" si="130"/>
        <v>0</v>
      </c>
    </row>
    <row r="695" spans="2:41" x14ac:dyDescent="0.25">
      <c r="B695" t="s">
        <v>1736</v>
      </c>
      <c r="C695" s="1" t="s">
        <v>1649</v>
      </c>
      <c r="D695" t="s">
        <v>77</v>
      </c>
      <c r="E695" t="s">
        <v>81</v>
      </c>
      <c r="F695">
        <v>24</v>
      </c>
      <c r="G695">
        <v>89.06</v>
      </c>
      <c r="H695">
        <v>73.7</v>
      </c>
      <c r="I695">
        <f t="shared" si="123"/>
        <v>1.2084124830393488</v>
      </c>
      <c r="J695">
        <v>23.5</v>
      </c>
      <c r="K695">
        <v>65.72</v>
      </c>
      <c r="L695">
        <v>72.459999999999994</v>
      </c>
      <c r="M695" s="4">
        <f t="shared" si="131"/>
        <v>0</v>
      </c>
      <c r="N695" s="4">
        <f t="shared" si="132"/>
        <v>1</v>
      </c>
      <c r="O695" s="4">
        <f t="shared" si="133"/>
        <v>0</v>
      </c>
      <c r="AB695" t="s">
        <v>1736</v>
      </c>
      <c r="AC695" s="1" t="s">
        <v>1649</v>
      </c>
      <c r="AD695" t="s">
        <v>77</v>
      </c>
      <c r="AE695" t="s">
        <v>79</v>
      </c>
      <c r="AF695">
        <v>24.5</v>
      </c>
      <c r="AG695">
        <v>111.36</v>
      </c>
      <c r="AH695">
        <v>74.930000000000007</v>
      </c>
      <c r="AI695">
        <f t="shared" si="127"/>
        <v>1.486187107967436</v>
      </c>
      <c r="AJ695">
        <v>22</v>
      </c>
      <c r="AK695">
        <v>55.46</v>
      </c>
      <c r="AL695">
        <v>68.72</v>
      </c>
      <c r="AM695" s="4">
        <f t="shared" si="128"/>
        <v>0</v>
      </c>
      <c r="AN695" s="4">
        <f t="shared" si="129"/>
        <v>1</v>
      </c>
      <c r="AO695" s="4">
        <f t="shared" si="130"/>
        <v>0</v>
      </c>
    </row>
    <row r="696" spans="2:41" x14ac:dyDescent="0.25">
      <c r="B696" t="s">
        <v>1737</v>
      </c>
      <c r="C696" s="1" t="s">
        <v>1649</v>
      </c>
      <c r="D696" t="s">
        <v>77</v>
      </c>
      <c r="E696" t="s">
        <v>81</v>
      </c>
      <c r="F696">
        <v>24</v>
      </c>
      <c r="G696">
        <v>143.19</v>
      </c>
      <c r="H696">
        <v>73.7</v>
      </c>
      <c r="I696">
        <f t="shared" si="123"/>
        <v>1.9428765264586159</v>
      </c>
      <c r="J696">
        <v>23</v>
      </c>
      <c r="K696">
        <v>70.87</v>
      </c>
      <c r="L696">
        <v>71.22</v>
      </c>
      <c r="M696" s="4">
        <f t="shared" si="131"/>
        <v>1</v>
      </c>
      <c r="N696" s="4">
        <f t="shared" si="132"/>
        <v>0</v>
      </c>
      <c r="O696" s="4">
        <f t="shared" si="133"/>
        <v>0</v>
      </c>
      <c r="AB696" t="s">
        <v>1737</v>
      </c>
      <c r="AC696" s="1" t="s">
        <v>1649</v>
      </c>
      <c r="AD696" t="s">
        <v>77</v>
      </c>
      <c r="AE696" t="s">
        <v>79</v>
      </c>
      <c r="AF696">
        <v>24</v>
      </c>
      <c r="AG696">
        <v>116.82</v>
      </c>
      <c r="AH696">
        <v>73.7</v>
      </c>
      <c r="AI696">
        <f t="shared" si="127"/>
        <v>1.5850746268656715</v>
      </c>
      <c r="AJ696">
        <v>22</v>
      </c>
      <c r="AK696">
        <v>64.06</v>
      </c>
      <c r="AL696">
        <v>68.72</v>
      </c>
      <c r="AM696" s="4">
        <f t="shared" si="128"/>
        <v>1</v>
      </c>
      <c r="AN696" s="4">
        <f t="shared" si="129"/>
        <v>0</v>
      </c>
      <c r="AO696" s="4">
        <f t="shared" si="130"/>
        <v>0</v>
      </c>
    </row>
    <row r="697" spans="2:41" x14ac:dyDescent="0.25">
      <c r="B697" t="s">
        <v>1768</v>
      </c>
      <c r="C697" s="1" t="s">
        <v>1649</v>
      </c>
      <c r="D697" t="s">
        <v>77</v>
      </c>
      <c r="E697" t="s">
        <v>81</v>
      </c>
      <c r="F697">
        <v>25</v>
      </c>
      <c r="G697">
        <v>90.04</v>
      </c>
      <c r="H697">
        <v>76.17</v>
      </c>
      <c r="I697">
        <f t="shared" si="123"/>
        <v>1.1820926874097415</v>
      </c>
      <c r="J697">
        <v>23.5</v>
      </c>
      <c r="K697">
        <v>51.38</v>
      </c>
      <c r="L697">
        <v>72.459999999999994</v>
      </c>
      <c r="M697" s="4">
        <f t="shared" ref="M697:M755" si="134">IF(I697&gt;1.5,1,0)</f>
        <v>0</v>
      </c>
      <c r="N697" s="4">
        <f t="shared" ref="N697:N755" si="135">IF((AND(I697&gt;1,I697&lt;1.5)),1,0)</f>
        <v>1</v>
      </c>
      <c r="O697" s="4">
        <f t="shared" ref="O697:O755" si="136">IF(I697&lt;1,1,0)</f>
        <v>0</v>
      </c>
      <c r="AB697" t="s">
        <v>1768</v>
      </c>
      <c r="AC697" s="1" t="s">
        <v>1649</v>
      </c>
      <c r="AD697" t="s">
        <v>77</v>
      </c>
      <c r="AE697" t="s">
        <v>79</v>
      </c>
      <c r="AF697">
        <v>24</v>
      </c>
      <c r="AG697">
        <v>125.03</v>
      </c>
      <c r="AH697">
        <v>73.7</v>
      </c>
      <c r="AI697">
        <f t="shared" si="127"/>
        <v>1.696472184531886</v>
      </c>
      <c r="AJ697">
        <v>22</v>
      </c>
      <c r="AK697">
        <v>60.13</v>
      </c>
      <c r="AL697">
        <v>68.72</v>
      </c>
      <c r="AM697" s="4">
        <f t="shared" si="128"/>
        <v>1</v>
      </c>
      <c r="AN697" s="4">
        <f t="shared" si="129"/>
        <v>0</v>
      </c>
      <c r="AO697" s="4">
        <f t="shared" si="130"/>
        <v>0</v>
      </c>
    </row>
    <row r="698" spans="2:41" x14ac:dyDescent="0.25">
      <c r="B698" t="s">
        <v>1770</v>
      </c>
      <c r="C698" s="1" t="s">
        <v>1649</v>
      </c>
      <c r="D698" s="15" t="s">
        <v>77</v>
      </c>
      <c r="E698" s="15" t="s">
        <v>81</v>
      </c>
      <c r="F698" s="15">
        <v>24</v>
      </c>
      <c r="G698" s="15">
        <v>64.260000000000005</v>
      </c>
      <c r="H698" s="15">
        <v>73.7</v>
      </c>
      <c r="I698" s="15">
        <f t="shared" si="123"/>
        <v>0.87191316146540032</v>
      </c>
      <c r="J698" s="15">
        <v>23.5</v>
      </c>
      <c r="K698" s="15">
        <v>59.61</v>
      </c>
      <c r="L698" s="15">
        <v>72.459999999999994</v>
      </c>
      <c r="M698" s="15">
        <f t="shared" si="134"/>
        <v>0</v>
      </c>
      <c r="N698" s="15">
        <f t="shared" si="135"/>
        <v>0</v>
      </c>
      <c r="O698" s="15">
        <f t="shared" si="136"/>
        <v>1</v>
      </c>
      <c r="AB698" t="s">
        <v>1770</v>
      </c>
      <c r="AC698" s="1" t="s">
        <v>1649</v>
      </c>
      <c r="AD698" t="s">
        <v>77</v>
      </c>
      <c r="AE698" t="s">
        <v>79</v>
      </c>
      <c r="AF698">
        <v>24</v>
      </c>
      <c r="AG698">
        <v>159.21</v>
      </c>
      <c r="AH698">
        <v>73.7</v>
      </c>
      <c r="AI698">
        <f t="shared" si="127"/>
        <v>2.1602442333785619</v>
      </c>
      <c r="AJ698">
        <v>22</v>
      </c>
      <c r="AK698">
        <v>54.28</v>
      </c>
      <c r="AL698">
        <v>68.72</v>
      </c>
      <c r="AM698" s="4">
        <f t="shared" si="128"/>
        <v>1</v>
      </c>
      <c r="AN698" s="4">
        <f t="shared" si="129"/>
        <v>0</v>
      </c>
      <c r="AO698" s="4">
        <f t="shared" si="130"/>
        <v>0</v>
      </c>
    </row>
    <row r="699" spans="2:41" x14ac:dyDescent="0.25">
      <c r="B699" t="s">
        <v>1521</v>
      </c>
      <c r="C699" t="s">
        <v>75</v>
      </c>
      <c r="D699" s="15" t="s">
        <v>76</v>
      </c>
      <c r="E699" s="15" t="s">
        <v>80</v>
      </c>
      <c r="F699" s="15">
        <v>16</v>
      </c>
      <c r="G699" s="15">
        <v>46.65</v>
      </c>
      <c r="H699" s="15">
        <v>53.5</v>
      </c>
      <c r="I699" s="15">
        <f t="shared" si="123"/>
        <v>0.87196261682242993</v>
      </c>
      <c r="J699" s="15">
        <v>15.5</v>
      </c>
      <c r="K699" s="15">
        <v>36.96</v>
      </c>
      <c r="L699" s="15">
        <v>52.21</v>
      </c>
      <c r="M699" s="15">
        <f t="shared" si="134"/>
        <v>0</v>
      </c>
      <c r="N699" s="15">
        <f t="shared" si="135"/>
        <v>0</v>
      </c>
      <c r="O699" s="15">
        <f t="shared" si="136"/>
        <v>1</v>
      </c>
      <c r="AB699" t="s">
        <v>1521</v>
      </c>
      <c r="AC699" t="s">
        <v>75</v>
      </c>
      <c r="AD699" t="s">
        <v>76</v>
      </c>
      <c r="AE699" t="s">
        <v>78</v>
      </c>
      <c r="AF699">
        <v>24</v>
      </c>
      <c r="AG699">
        <v>99.99</v>
      </c>
      <c r="AH699">
        <v>73.7</v>
      </c>
      <c r="AI699">
        <f t="shared" si="127"/>
        <v>1.3567164179104476</v>
      </c>
      <c r="AJ699">
        <v>23</v>
      </c>
      <c r="AK699">
        <v>63.28</v>
      </c>
      <c r="AL699">
        <v>71.22</v>
      </c>
      <c r="AM699" s="4">
        <f t="shared" ref="AM699:AM757" si="137">IF(AI699&gt;1.5,1,0)</f>
        <v>0</v>
      </c>
      <c r="AN699" s="4">
        <f t="shared" ref="AN699:AN757" si="138">IF((AND(AI699&gt;1,AI699&lt;1.5)),1,0)</f>
        <v>1</v>
      </c>
      <c r="AO699" s="4">
        <f t="shared" ref="AO699:AO757" si="139">IF(AI699&lt;1,1,0)</f>
        <v>0</v>
      </c>
    </row>
    <row r="700" spans="2:41" x14ac:dyDescent="0.25">
      <c r="B700" t="s">
        <v>1522</v>
      </c>
      <c r="C700" t="s">
        <v>75</v>
      </c>
      <c r="D700" t="s">
        <v>76</v>
      </c>
      <c r="E700" t="s">
        <v>80</v>
      </c>
      <c r="F700">
        <v>23</v>
      </c>
      <c r="G700">
        <v>80.489999999999995</v>
      </c>
      <c r="H700">
        <v>71.22</v>
      </c>
      <c r="I700">
        <f t="shared" si="123"/>
        <v>1.1301600673967986</v>
      </c>
      <c r="J700">
        <v>33.5</v>
      </c>
      <c r="K700">
        <v>97.83</v>
      </c>
      <c r="L700">
        <v>96.84</v>
      </c>
      <c r="M700" s="4">
        <f t="shared" si="134"/>
        <v>0</v>
      </c>
      <c r="N700" s="4">
        <f t="shared" si="135"/>
        <v>1</v>
      </c>
      <c r="O700" s="4">
        <f t="shared" si="136"/>
        <v>0</v>
      </c>
      <c r="AB700" t="s">
        <v>1522</v>
      </c>
      <c r="AC700" t="s">
        <v>75</v>
      </c>
      <c r="AD700" s="15" t="s">
        <v>76</v>
      </c>
      <c r="AE700" s="15" t="s">
        <v>78</v>
      </c>
      <c r="AF700" s="15">
        <v>23</v>
      </c>
      <c r="AG700" s="15">
        <v>66.989999999999995</v>
      </c>
      <c r="AH700" s="15">
        <v>71.22</v>
      </c>
      <c r="AI700" s="15">
        <f t="shared" si="127"/>
        <v>0.9406065711878685</v>
      </c>
      <c r="AJ700" s="15">
        <v>22.5</v>
      </c>
      <c r="AK700" s="15">
        <v>43.63</v>
      </c>
      <c r="AL700" s="15">
        <v>69.97</v>
      </c>
      <c r="AM700" s="15">
        <f t="shared" si="137"/>
        <v>0</v>
      </c>
      <c r="AN700" s="15">
        <f t="shared" si="138"/>
        <v>0</v>
      </c>
      <c r="AO700" s="15">
        <f t="shared" si="139"/>
        <v>1</v>
      </c>
    </row>
    <row r="701" spans="2:41" x14ac:dyDescent="0.25">
      <c r="B701" t="s">
        <v>1523</v>
      </c>
      <c r="C701" t="s">
        <v>75</v>
      </c>
      <c r="D701" s="15" t="s">
        <v>76</v>
      </c>
      <c r="E701" s="15" t="s">
        <v>80</v>
      </c>
      <c r="F701" s="15">
        <v>20.5</v>
      </c>
      <c r="G701" s="15">
        <v>54.43</v>
      </c>
      <c r="H701" s="15">
        <v>64.97</v>
      </c>
      <c r="I701" s="15">
        <f t="shared" si="123"/>
        <v>0.8377712790518701</v>
      </c>
      <c r="J701" s="15">
        <v>20</v>
      </c>
      <c r="K701" s="15">
        <v>37.36</v>
      </c>
      <c r="L701" s="15">
        <v>63.71</v>
      </c>
      <c r="M701" s="15">
        <f t="shared" si="134"/>
        <v>0</v>
      </c>
      <c r="N701" s="15">
        <f t="shared" si="135"/>
        <v>0</v>
      </c>
      <c r="O701" s="15">
        <f t="shared" si="136"/>
        <v>1</v>
      </c>
      <c r="AB701" t="s">
        <v>1523</v>
      </c>
      <c r="AC701" t="s">
        <v>75</v>
      </c>
      <c r="AD701" s="15" t="s">
        <v>76</v>
      </c>
      <c r="AE701" s="15" t="s">
        <v>78</v>
      </c>
      <c r="AF701" s="15">
        <v>23.5</v>
      </c>
      <c r="AG701" s="15">
        <v>64.05</v>
      </c>
      <c r="AH701" s="15">
        <v>72.459999999999994</v>
      </c>
      <c r="AI701" s="15">
        <f t="shared" si="127"/>
        <v>0.88393596467016289</v>
      </c>
      <c r="AJ701" s="15">
        <v>23</v>
      </c>
      <c r="AK701" s="15">
        <v>49.71</v>
      </c>
      <c r="AL701" s="15">
        <v>71.22</v>
      </c>
      <c r="AM701" s="15">
        <f t="shared" si="137"/>
        <v>0</v>
      </c>
      <c r="AN701" s="15">
        <f t="shared" si="138"/>
        <v>0</v>
      </c>
      <c r="AO701" s="15">
        <f t="shared" si="139"/>
        <v>1</v>
      </c>
    </row>
    <row r="702" spans="2:41" x14ac:dyDescent="0.25">
      <c r="B702" t="s">
        <v>1524</v>
      </c>
      <c r="C702" t="s">
        <v>75</v>
      </c>
      <c r="D702" s="15" t="s">
        <v>76</v>
      </c>
      <c r="E702" s="15" t="s">
        <v>80</v>
      </c>
      <c r="F702" s="15">
        <v>22</v>
      </c>
      <c r="G702" s="15">
        <v>61.98</v>
      </c>
      <c r="H702" s="15">
        <v>68.72</v>
      </c>
      <c r="I702" s="15">
        <f t="shared" si="123"/>
        <v>0.90192083818393476</v>
      </c>
      <c r="J702" s="15">
        <v>21.5</v>
      </c>
      <c r="K702" s="15">
        <v>48.6</v>
      </c>
      <c r="L702" s="15">
        <v>67.47</v>
      </c>
      <c r="M702" s="15">
        <f t="shared" si="134"/>
        <v>0</v>
      </c>
      <c r="N702" s="15">
        <f t="shared" si="135"/>
        <v>0</v>
      </c>
      <c r="O702" s="15">
        <f t="shared" si="136"/>
        <v>1</v>
      </c>
      <c r="AB702" t="s">
        <v>1524</v>
      </c>
      <c r="AC702" t="s">
        <v>75</v>
      </c>
      <c r="AD702" t="s">
        <v>76</v>
      </c>
      <c r="AE702" t="s">
        <v>78</v>
      </c>
      <c r="AF702">
        <v>24</v>
      </c>
      <c r="AG702">
        <v>89.29</v>
      </c>
      <c r="AH702">
        <v>73.7</v>
      </c>
      <c r="AI702">
        <f t="shared" si="127"/>
        <v>1.2115332428765264</v>
      </c>
      <c r="AJ702">
        <v>22.5</v>
      </c>
      <c r="AK702">
        <v>37.72</v>
      </c>
      <c r="AL702">
        <v>69.97</v>
      </c>
      <c r="AM702" s="4">
        <f t="shared" si="137"/>
        <v>0</v>
      </c>
      <c r="AN702" s="4">
        <f t="shared" si="138"/>
        <v>1</v>
      </c>
      <c r="AO702" s="4">
        <f t="shared" si="139"/>
        <v>0</v>
      </c>
    </row>
    <row r="703" spans="2:41" x14ac:dyDescent="0.25">
      <c r="B703" t="s">
        <v>1525</v>
      </c>
      <c r="C703" t="s">
        <v>75</v>
      </c>
      <c r="D703" s="15" t="s">
        <v>76</v>
      </c>
      <c r="E703" s="15" t="s">
        <v>80</v>
      </c>
      <c r="F703" s="15">
        <v>35</v>
      </c>
      <c r="G703" s="15">
        <v>96.49</v>
      </c>
      <c r="H703" s="15">
        <v>100.44</v>
      </c>
      <c r="I703" s="15">
        <f t="shared" si="123"/>
        <v>0.96067303863002784</v>
      </c>
      <c r="J703" s="15">
        <v>34.5</v>
      </c>
      <c r="K703" s="15">
        <v>83.05</v>
      </c>
      <c r="L703" s="15">
        <v>99.24</v>
      </c>
      <c r="M703" s="15">
        <f t="shared" si="134"/>
        <v>0</v>
      </c>
      <c r="N703" s="15">
        <f t="shared" si="135"/>
        <v>0</v>
      </c>
      <c r="O703" s="15">
        <f t="shared" si="136"/>
        <v>1</v>
      </c>
      <c r="AB703" t="s">
        <v>1525</v>
      </c>
      <c r="AC703" t="s">
        <v>75</v>
      </c>
      <c r="AD703" t="s">
        <v>76</v>
      </c>
      <c r="AE703" t="s">
        <v>78</v>
      </c>
      <c r="AF703">
        <v>24.5</v>
      </c>
      <c r="AG703">
        <v>94.99</v>
      </c>
      <c r="AH703">
        <v>74.930000000000007</v>
      </c>
      <c r="AI703">
        <f t="shared" si="127"/>
        <v>1.2677165354330706</v>
      </c>
      <c r="AJ703">
        <v>24</v>
      </c>
      <c r="AK703">
        <v>61.72</v>
      </c>
      <c r="AL703">
        <v>73.7</v>
      </c>
      <c r="AM703" s="4">
        <f t="shared" si="137"/>
        <v>0</v>
      </c>
      <c r="AN703" s="4">
        <f t="shared" si="138"/>
        <v>1</v>
      </c>
      <c r="AO703" s="4">
        <f t="shared" si="139"/>
        <v>0</v>
      </c>
    </row>
    <row r="704" spans="2:41" x14ac:dyDescent="0.25">
      <c r="B704" t="s">
        <v>1526</v>
      </c>
      <c r="C704" t="s">
        <v>75</v>
      </c>
      <c r="D704" s="15" t="s">
        <v>76</v>
      </c>
      <c r="E704" s="15" t="s">
        <v>80</v>
      </c>
      <c r="F704" s="15">
        <v>31.5</v>
      </c>
      <c r="G704" s="15">
        <v>89.07</v>
      </c>
      <c r="H704" s="15">
        <v>92.02</v>
      </c>
      <c r="I704" s="15">
        <f t="shared" si="123"/>
        <v>0.96794175179308839</v>
      </c>
      <c r="J704" s="15">
        <v>31</v>
      </c>
      <c r="K704" s="15">
        <v>58.04</v>
      </c>
      <c r="L704" s="15">
        <v>90.81</v>
      </c>
      <c r="M704" s="15">
        <f t="shared" si="134"/>
        <v>0</v>
      </c>
      <c r="N704" s="15">
        <f t="shared" si="135"/>
        <v>0</v>
      </c>
      <c r="O704" s="15">
        <f t="shared" si="136"/>
        <v>1</v>
      </c>
      <c r="AB704" t="s">
        <v>1526</v>
      </c>
      <c r="AC704" t="s">
        <v>75</v>
      </c>
      <c r="AD704" t="s">
        <v>76</v>
      </c>
      <c r="AE704" t="s">
        <v>78</v>
      </c>
      <c r="AF704">
        <v>24</v>
      </c>
      <c r="AG704">
        <v>112.79</v>
      </c>
      <c r="AH704">
        <v>73.7</v>
      </c>
      <c r="AI704">
        <f t="shared" si="127"/>
        <v>1.530393487109905</v>
      </c>
      <c r="AJ704">
        <v>22.5</v>
      </c>
      <c r="AK704">
        <v>49.19</v>
      </c>
      <c r="AL704">
        <v>69.97</v>
      </c>
      <c r="AM704" s="4">
        <f t="shared" si="137"/>
        <v>1</v>
      </c>
      <c r="AN704" s="4">
        <f t="shared" si="138"/>
        <v>0</v>
      </c>
      <c r="AO704" s="4">
        <f t="shared" si="139"/>
        <v>0</v>
      </c>
    </row>
    <row r="705" spans="2:41" x14ac:dyDescent="0.25">
      <c r="B705" t="s">
        <v>1527</v>
      </c>
      <c r="C705" t="s">
        <v>75</v>
      </c>
      <c r="D705" s="15" t="s">
        <v>76</v>
      </c>
      <c r="E705" s="15" t="s">
        <v>80</v>
      </c>
      <c r="F705" s="15">
        <v>18</v>
      </c>
      <c r="G705" s="15">
        <v>52.93</v>
      </c>
      <c r="H705" s="15">
        <v>58.64</v>
      </c>
      <c r="I705" s="15">
        <f t="shared" si="123"/>
        <v>0.90262619372442021</v>
      </c>
      <c r="J705" s="15">
        <v>17.5</v>
      </c>
      <c r="K705" s="15">
        <v>34.49</v>
      </c>
      <c r="L705" s="15">
        <v>57.36</v>
      </c>
      <c r="M705" s="15">
        <f t="shared" si="134"/>
        <v>0</v>
      </c>
      <c r="N705" s="15">
        <f t="shared" si="135"/>
        <v>0</v>
      </c>
      <c r="O705" s="15">
        <f t="shared" si="136"/>
        <v>1</v>
      </c>
      <c r="AB705" t="s">
        <v>1527</v>
      </c>
      <c r="AC705" t="s">
        <v>75</v>
      </c>
      <c r="AD705" t="s">
        <v>76</v>
      </c>
      <c r="AE705" t="s">
        <v>78</v>
      </c>
      <c r="AF705">
        <v>24.5</v>
      </c>
      <c r="AG705">
        <v>91.85</v>
      </c>
      <c r="AH705">
        <v>74.930000000000007</v>
      </c>
      <c r="AI705">
        <f t="shared" si="127"/>
        <v>1.2258107567062591</v>
      </c>
      <c r="AJ705">
        <v>23.5</v>
      </c>
      <c r="AK705">
        <v>65.459999999999994</v>
      </c>
      <c r="AL705">
        <v>72.459999999999994</v>
      </c>
      <c r="AM705" s="4">
        <f t="shared" si="137"/>
        <v>0</v>
      </c>
      <c r="AN705" s="4">
        <f t="shared" si="138"/>
        <v>1</v>
      </c>
      <c r="AO705" s="4">
        <f t="shared" si="139"/>
        <v>0</v>
      </c>
    </row>
    <row r="706" spans="2:41" x14ac:dyDescent="0.25">
      <c r="B706" t="s">
        <v>1528</v>
      </c>
      <c r="C706" t="s">
        <v>75</v>
      </c>
      <c r="D706" s="15" t="s">
        <v>76</v>
      </c>
      <c r="E706" s="15" t="s">
        <v>80</v>
      </c>
      <c r="F706" s="15">
        <v>18.5</v>
      </c>
      <c r="G706" s="15">
        <v>45.64</v>
      </c>
      <c r="H706" s="15">
        <v>59.91</v>
      </c>
      <c r="I706" s="15">
        <f t="shared" si="123"/>
        <v>0.76180938073777338</v>
      </c>
      <c r="J706" s="15">
        <v>18</v>
      </c>
      <c r="K706" s="15">
        <v>34.619999999999997</v>
      </c>
      <c r="L706" s="15">
        <v>58.64</v>
      </c>
      <c r="M706" s="15">
        <f t="shared" si="134"/>
        <v>0</v>
      </c>
      <c r="N706" s="15">
        <f t="shared" si="135"/>
        <v>0</v>
      </c>
      <c r="O706" s="15">
        <f t="shared" si="136"/>
        <v>1</v>
      </c>
      <c r="AB706" t="s">
        <v>1528</v>
      </c>
      <c r="AC706" t="s">
        <v>75</v>
      </c>
      <c r="AD706" t="s">
        <v>76</v>
      </c>
      <c r="AE706" t="s">
        <v>78</v>
      </c>
      <c r="AF706">
        <v>24</v>
      </c>
      <c r="AG706">
        <v>77.239999999999995</v>
      </c>
      <c r="AH706">
        <v>73.7</v>
      </c>
      <c r="AI706">
        <f t="shared" si="127"/>
        <v>1.0480325644504749</v>
      </c>
      <c r="AJ706">
        <v>23.5</v>
      </c>
      <c r="AK706">
        <v>67.44</v>
      </c>
      <c r="AL706">
        <v>72.459999999999994</v>
      </c>
      <c r="AM706" s="4">
        <f t="shared" si="137"/>
        <v>0</v>
      </c>
      <c r="AN706" s="4">
        <f t="shared" si="138"/>
        <v>1</v>
      </c>
      <c r="AO706" s="4">
        <f t="shared" si="139"/>
        <v>0</v>
      </c>
    </row>
    <row r="707" spans="2:41" x14ac:dyDescent="0.25">
      <c r="B707" t="s">
        <v>1529</v>
      </c>
      <c r="C707" t="s">
        <v>75</v>
      </c>
      <c r="D707" s="15" t="s">
        <v>76</v>
      </c>
      <c r="E707" s="15" t="s">
        <v>80</v>
      </c>
      <c r="F707" s="15">
        <v>16</v>
      </c>
      <c r="G707" s="15">
        <v>43.3</v>
      </c>
      <c r="H707" s="15">
        <v>53.5</v>
      </c>
      <c r="I707" s="15">
        <f t="shared" si="123"/>
        <v>0.8093457943925233</v>
      </c>
      <c r="J707" s="15">
        <v>15.5</v>
      </c>
      <c r="K707" s="15">
        <v>25.12</v>
      </c>
      <c r="L707" s="15">
        <v>52.21</v>
      </c>
      <c r="M707" s="15">
        <f t="shared" si="134"/>
        <v>0</v>
      </c>
      <c r="N707" s="15">
        <f t="shared" si="135"/>
        <v>0</v>
      </c>
      <c r="O707" s="15">
        <f t="shared" si="136"/>
        <v>1</v>
      </c>
      <c r="AB707" t="s">
        <v>1529</v>
      </c>
      <c r="AC707" t="s">
        <v>75</v>
      </c>
      <c r="AD707" t="s">
        <v>76</v>
      </c>
      <c r="AE707" t="s">
        <v>78</v>
      </c>
      <c r="AF707">
        <v>23</v>
      </c>
      <c r="AG707">
        <v>85.7</v>
      </c>
      <c r="AH707">
        <v>71.22</v>
      </c>
      <c r="AI707">
        <f t="shared" si="127"/>
        <v>1.2033136759337266</v>
      </c>
      <c r="AJ707">
        <v>22.5</v>
      </c>
      <c r="AK707">
        <v>53.38</v>
      </c>
      <c r="AL707">
        <v>69.97</v>
      </c>
      <c r="AM707" s="4">
        <f t="shared" si="137"/>
        <v>0</v>
      </c>
      <c r="AN707" s="4">
        <f t="shared" si="138"/>
        <v>1</v>
      </c>
      <c r="AO707" s="4">
        <f t="shared" si="139"/>
        <v>0</v>
      </c>
    </row>
    <row r="708" spans="2:41" x14ac:dyDescent="0.25">
      <c r="B708" t="s">
        <v>1530</v>
      </c>
      <c r="C708" t="s">
        <v>75</v>
      </c>
      <c r="D708" s="15" t="s">
        <v>76</v>
      </c>
      <c r="E708" s="15" t="s">
        <v>80</v>
      </c>
      <c r="F708" s="15">
        <v>31.5</v>
      </c>
      <c r="G708" s="15">
        <v>90.48</v>
      </c>
      <c r="H708" s="15">
        <v>92.02</v>
      </c>
      <c r="I708" s="15">
        <f t="shared" si="123"/>
        <v>0.98326450771571405</v>
      </c>
      <c r="J708" s="15">
        <v>31</v>
      </c>
      <c r="K708" s="15">
        <v>59.56</v>
      </c>
      <c r="L708" s="15">
        <v>90.81</v>
      </c>
      <c r="M708" s="15">
        <f t="shared" si="134"/>
        <v>0</v>
      </c>
      <c r="N708" s="15">
        <f t="shared" si="135"/>
        <v>0</v>
      </c>
      <c r="O708" s="15">
        <f t="shared" si="136"/>
        <v>1</v>
      </c>
      <c r="AB708" t="s">
        <v>1530</v>
      </c>
      <c r="AC708" t="s">
        <v>75</v>
      </c>
      <c r="AD708" s="15" t="s">
        <v>76</v>
      </c>
      <c r="AE708" s="15" t="s">
        <v>78</v>
      </c>
      <c r="AF708" s="15">
        <v>23.5</v>
      </c>
      <c r="AG708" s="15">
        <v>63.04</v>
      </c>
      <c r="AH708" s="15">
        <v>72.459999999999994</v>
      </c>
      <c r="AI708" s="15">
        <f t="shared" si="127"/>
        <v>0.86999723985647259</v>
      </c>
      <c r="AJ708" s="15">
        <v>23</v>
      </c>
      <c r="AK708" s="15">
        <v>50.36</v>
      </c>
      <c r="AL708" s="15">
        <v>71.22</v>
      </c>
      <c r="AM708" s="15">
        <f t="shared" si="137"/>
        <v>0</v>
      </c>
      <c r="AN708" s="15">
        <f t="shared" si="138"/>
        <v>0</v>
      </c>
      <c r="AO708" s="15">
        <f t="shared" si="139"/>
        <v>1</v>
      </c>
    </row>
    <row r="709" spans="2:41" x14ac:dyDescent="0.25">
      <c r="B709" t="s">
        <v>1531</v>
      </c>
      <c r="C709" t="s">
        <v>75</v>
      </c>
      <c r="D709" s="15" t="s">
        <v>76</v>
      </c>
      <c r="E709" s="15" t="s">
        <v>80</v>
      </c>
      <c r="F709" s="15">
        <v>32.5</v>
      </c>
      <c r="G709" s="15">
        <v>90.34</v>
      </c>
      <c r="H709" s="15">
        <v>94.43</v>
      </c>
      <c r="I709" s="15">
        <f t="shared" si="123"/>
        <v>0.95668749338134063</v>
      </c>
      <c r="J709" s="15">
        <v>32</v>
      </c>
      <c r="K709" s="15">
        <v>65.430000000000007</v>
      </c>
      <c r="L709" s="15">
        <v>93.23</v>
      </c>
      <c r="M709" s="15">
        <f t="shared" si="134"/>
        <v>0</v>
      </c>
      <c r="N709" s="15">
        <f t="shared" si="135"/>
        <v>0</v>
      </c>
      <c r="O709" s="15">
        <f t="shared" si="136"/>
        <v>1</v>
      </c>
      <c r="AB709" t="s">
        <v>1531</v>
      </c>
      <c r="AC709" t="s">
        <v>75</v>
      </c>
      <c r="AD709" t="s">
        <v>76</v>
      </c>
      <c r="AE709" t="s">
        <v>78</v>
      </c>
      <c r="AF709">
        <v>23.5</v>
      </c>
      <c r="AG709">
        <v>90.17</v>
      </c>
      <c r="AH709">
        <v>72.459999999999994</v>
      </c>
      <c r="AI709">
        <f t="shared" si="127"/>
        <v>1.2444107093568866</v>
      </c>
      <c r="AJ709">
        <v>23</v>
      </c>
      <c r="AK709">
        <v>69.760000000000005</v>
      </c>
      <c r="AL709">
        <v>71.22</v>
      </c>
      <c r="AM709" s="4">
        <f t="shared" si="137"/>
        <v>0</v>
      </c>
      <c r="AN709" s="4">
        <f t="shared" si="138"/>
        <v>1</v>
      </c>
      <c r="AO709" s="4">
        <f t="shared" si="139"/>
        <v>0</v>
      </c>
    </row>
    <row r="710" spans="2:41" x14ac:dyDescent="0.25">
      <c r="B710" t="s">
        <v>1532</v>
      </c>
      <c r="C710" t="s">
        <v>75</v>
      </c>
      <c r="D710" s="15" t="s">
        <v>76</v>
      </c>
      <c r="E710" s="15" t="s">
        <v>80</v>
      </c>
      <c r="F710" s="15">
        <v>23.5</v>
      </c>
      <c r="G710" s="15">
        <v>65.8</v>
      </c>
      <c r="H710" s="15">
        <v>72.459999999999994</v>
      </c>
      <c r="I710" s="15">
        <f t="shared" si="123"/>
        <v>0.90808722053546787</v>
      </c>
      <c r="J710" s="15">
        <v>23</v>
      </c>
      <c r="K710" s="15">
        <v>52.94</v>
      </c>
      <c r="L710" s="15">
        <v>71.22</v>
      </c>
      <c r="M710" s="15">
        <f t="shared" si="134"/>
        <v>0</v>
      </c>
      <c r="N710" s="15">
        <f t="shared" si="135"/>
        <v>0</v>
      </c>
      <c r="O710" s="15">
        <f t="shared" si="136"/>
        <v>1</v>
      </c>
      <c r="AB710" t="s">
        <v>1532</v>
      </c>
      <c r="AC710" t="s">
        <v>75</v>
      </c>
      <c r="AD710" t="s">
        <v>76</v>
      </c>
      <c r="AE710" t="s">
        <v>78</v>
      </c>
      <c r="AF710">
        <v>24</v>
      </c>
      <c r="AG710">
        <v>85.72</v>
      </c>
      <c r="AH710">
        <v>73.7</v>
      </c>
      <c r="AI710">
        <f t="shared" si="127"/>
        <v>1.1630936227951152</v>
      </c>
      <c r="AJ710">
        <v>23.5</v>
      </c>
      <c r="AK710">
        <v>66.8</v>
      </c>
      <c r="AL710">
        <v>72.459999999999994</v>
      </c>
      <c r="AM710" s="4">
        <f t="shared" si="137"/>
        <v>0</v>
      </c>
      <c r="AN710" s="4">
        <f t="shared" si="138"/>
        <v>1</v>
      </c>
      <c r="AO710" s="4">
        <f t="shared" si="139"/>
        <v>0</v>
      </c>
    </row>
    <row r="711" spans="2:41" x14ac:dyDescent="0.25">
      <c r="B711" t="s">
        <v>1533</v>
      </c>
      <c r="C711" t="s">
        <v>75</v>
      </c>
      <c r="D711" s="15" t="s">
        <v>76</v>
      </c>
      <c r="E711" s="15" t="s">
        <v>80</v>
      </c>
      <c r="F711" s="15">
        <v>27.5</v>
      </c>
      <c r="G711" s="15">
        <v>65.37</v>
      </c>
      <c r="H711" s="15">
        <v>82.3</v>
      </c>
      <c r="I711" s="15">
        <f t="shared" si="123"/>
        <v>0.7942891859052249</v>
      </c>
      <c r="J711" s="15">
        <v>27</v>
      </c>
      <c r="K711" s="15">
        <v>63.98</v>
      </c>
      <c r="L711" s="15">
        <v>81.08</v>
      </c>
      <c r="M711" s="15">
        <f t="shared" si="134"/>
        <v>0</v>
      </c>
      <c r="N711" s="15">
        <f t="shared" si="135"/>
        <v>0</v>
      </c>
      <c r="O711" s="15">
        <f t="shared" si="136"/>
        <v>1</v>
      </c>
      <c r="AB711" t="s">
        <v>1533</v>
      </c>
      <c r="AC711" t="s">
        <v>75</v>
      </c>
      <c r="AD711" s="15" t="s">
        <v>76</v>
      </c>
      <c r="AE711" s="15" t="s">
        <v>78</v>
      </c>
      <c r="AF711" s="15">
        <v>24.5</v>
      </c>
      <c r="AG711" s="15">
        <v>68.12</v>
      </c>
      <c r="AH711" s="15">
        <v>74.930000000000007</v>
      </c>
      <c r="AI711" s="15">
        <f t="shared" si="127"/>
        <v>0.90911517416255172</v>
      </c>
      <c r="AJ711" s="15">
        <v>24</v>
      </c>
      <c r="AK711" s="15">
        <v>59.07</v>
      </c>
      <c r="AL711" s="15">
        <v>73.7</v>
      </c>
      <c r="AM711" s="15">
        <f t="shared" si="137"/>
        <v>0</v>
      </c>
      <c r="AN711" s="15">
        <f t="shared" si="138"/>
        <v>0</v>
      </c>
      <c r="AO711" s="15">
        <f t="shared" si="139"/>
        <v>1</v>
      </c>
    </row>
    <row r="712" spans="2:41" x14ac:dyDescent="0.25">
      <c r="B712" t="s">
        <v>1534</v>
      </c>
      <c r="C712" t="s">
        <v>75</v>
      </c>
      <c r="D712" s="15" t="s">
        <v>76</v>
      </c>
      <c r="E712" s="15" t="s">
        <v>80</v>
      </c>
      <c r="F712" s="15">
        <v>26.5</v>
      </c>
      <c r="G712" s="15">
        <v>79.709999999999994</v>
      </c>
      <c r="H712" s="15">
        <v>79.86</v>
      </c>
      <c r="I712" s="15">
        <f t="shared" si="123"/>
        <v>0.99812171299774599</v>
      </c>
      <c r="J712" s="15">
        <v>26</v>
      </c>
      <c r="K712" s="15">
        <v>48.31</v>
      </c>
      <c r="L712" s="15">
        <v>78.63</v>
      </c>
      <c r="M712" s="15">
        <f t="shared" si="134"/>
        <v>0</v>
      </c>
      <c r="N712" s="15">
        <f t="shared" si="135"/>
        <v>0</v>
      </c>
      <c r="O712" s="15">
        <f t="shared" si="136"/>
        <v>1</v>
      </c>
      <c r="AB712" t="s">
        <v>1534</v>
      </c>
      <c r="AC712" t="s">
        <v>75</v>
      </c>
      <c r="AD712" t="s">
        <v>76</v>
      </c>
      <c r="AE712" t="s">
        <v>78</v>
      </c>
      <c r="AF712">
        <v>24</v>
      </c>
      <c r="AG712">
        <v>104.48</v>
      </c>
      <c r="AH712">
        <v>73.7</v>
      </c>
      <c r="AI712">
        <f t="shared" si="127"/>
        <v>1.4176390773405698</v>
      </c>
      <c r="AJ712">
        <v>23</v>
      </c>
      <c r="AK712">
        <v>69.67</v>
      </c>
      <c r="AL712">
        <v>71.22</v>
      </c>
      <c r="AM712" s="4">
        <f t="shared" si="137"/>
        <v>0</v>
      </c>
      <c r="AN712" s="4">
        <f t="shared" si="138"/>
        <v>1</v>
      </c>
      <c r="AO712" s="4">
        <f t="shared" si="139"/>
        <v>0</v>
      </c>
    </row>
    <row r="713" spans="2:41" x14ac:dyDescent="0.25">
      <c r="B713" t="s">
        <v>1535</v>
      </c>
      <c r="C713" t="s">
        <v>75</v>
      </c>
      <c r="D713" t="s">
        <v>76</v>
      </c>
      <c r="E713" t="s">
        <v>80</v>
      </c>
      <c r="F713">
        <v>15.5</v>
      </c>
      <c r="G713">
        <v>61.41</v>
      </c>
      <c r="H713">
        <v>52.21</v>
      </c>
      <c r="I713">
        <f t="shared" si="123"/>
        <v>1.1762114537444932</v>
      </c>
      <c r="J713">
        <v>31</v>
      </c>
      <c r="K713">
        <v>94.28</v>
      </c>
      <c r="L713">
        <v>90.81</v>
      </c>
      <c r="M713" s="4">
        <f t="shared" si="134"/>
        <v>0</v>
      </c>
      <c r="N713" s="4">
        <f t="shared" si="135"/>
        <v>1</v>
      </c>
      <c r="O713" s="4">
        <f t="shared" si="136"/>
        <v>0</v>
      </c>
      <c r="AB713" t="s">
        <v>1535</v>
      </c>
      <c r="AC713" t="s">
        <v>75</v>
      </c>
      <c r="AD713" t="s">
        <v>76</v>
      </c>
      <c r="AE713" t="s">
        <v>78</v>
      </c>
      <c r="AF713">
        <v>24</v>
      </c>
      <c r="AG713">
        <v>76.55</v>
      </c>
      <c r="AH713">
        <v>73.7</v>
      </c>
      <c r="AI713">
        <f t="shared" si="127"/>
        <v>1.0386702849389415</v>
      </c>
      <c r="AJ713">
        <v>23.5</v>
      </c>
      <c r="AK713">
        <v>58.16</v>
      </c>
      <c r="AL713">
        <v>72.459999999999994</v>
      </c>
      <c r="AM713" s="4">
        <f t="shared" si="137"/>
        <v>0</v>
      </c>
      <c r="AN713" s="4">
        <f t="shared" si="138"/>
        <v>1</v>
      </c>
      <c r="AO713" s="4">
        <f t="shared" si="139"/>
        <v>0</v>
      </c>
    </row>
    <row r="714" spans="2:41" x14ac:dyDescent="0.25">
      <c r="B714" t="s">
        <v>1536</v>
      </c>
      <c r="C714" t="s">
        <v>75</v>
      </c>
      <c r="D714" t="s">
        <v>76</v>
      </c>
      <c r="E714" t="s">
        <v>80</v>
      </c>
      <c r="F714">
        <v>22.5</v>
      </c>
      <c r="G714">
        <v>71.459999999999994</v>
      </c>
      <c r="H714">
        <v>69.97</v>
      </c>
      <c r="I714">
        <f t="shared" si="123"/>
        <v>1.021294840645991</v>
      </c>
      <c r="J714">
        <v>22</v>
      </c>
      <c r="K714">
        <v>30.56</v>
      </c>
      <c r="L714">
        <v>68.72</v>
      </c>
      <c r="M714" s="4">
        <f t="shared" si="134"/>
        <v>0</v>
      </c>
      <c r="N714" s="4">
        <f t="shared" si="135"/>
        <v>1</v>
      </c>
      <c r="O714" s="4">
        <f t="shared" si="136"/>
        <v>0</v>
      </c>
      <c r="AB714" t="s">
        <v>1536</v>
      </c>
      <c r="AC714" t="s">
        <v>75</v>
      </c>
      <c r="AD714" t="s">
        <v>76</v>
      </c>
      <c r="AE714" t="s">
        <v>78</v>
      </c>
      <c r="AF714">
        <v>24</v>
      </c>
      <c r="AG714">
        <v>113.45</v>
      </c>
      <c r="AH714">
        <v>73.7</v>
      </c>
      <c r="AI714">
        <f t="shared" si="127"/>
        <v>1.539348710990502</v>
      </c>
      <c r="AJ714">
        <v>23.5</v>
      </c>
      <c r="AK714">
        <v>66.319999999999993</v>
      </c>
      <c r="AL714">
        <v>72.459999999999994</v>
      </c>
      <c r="AM714" s="4">
        <f t="shared" si="137"/>
        <v>1</v>
      </c>
      <c r="AN714" s="4">
        <f t="shared" si="138"/>
        <v>0</v>
      </c>
      <c r="AO714" s="4">
        <f t="shared" si="139"/>
        <v>0</v>
      </c>
    </row>
    <row r="715" spans="2:41" x14ac:dyDescent="0.25">
      <c r="B715" t="s">
        <v>1537</v>
      </c>
      <c r="C715" t="s">
        <v>75</v>
      </c>
      <c r="D715" s="15" t="s">
        <v>77</v>
      </c>
      <c r="E715" s="15" t="s">
        <v>80</v>
      </c>
      <c r="F715" s="15">
        <v>27</v>
      </c>
      <c r="G715" s="15">
        <v>68.17</v>
      </c>
      <c r="H715" s="15">
        <v>81.08</v>
      </c>
      <c r="I715" s="15">
        <f t="shared" si="123"/>
        <v>0.84077454366058213</v>
      </c>
      <c r="J715" s="15">
        <v>26.5</v>
      </c>
      <c r="K715" s="15">
        <v>60.76</v>
      </c>
      <c r="L715" s="15">
        <v>79.86</v>
      </c>
      <c r="M715" s="15">
        <f t="shared" si="134"/>
        <v>0</v>
      </c>
      <c r="N715" s="15">
        <f t="shared" si="135"/>
        <v>0</v>
      </c>
      <c r="O715" s="15">
        <f t="shared" si="136"/>
        <v>1</v>
      </c>
      <c r="AB715" t="s">
        <v>1537</v>
      </c>
      <c r="AC715" t="s">
        <v>75</v>
      </c>
      <c r="AD715" s="15" t="s">
        <v>77</v>
      </c>
      <c r="AE715" s="15" t="s">
        <v>78</v>
      </c>
      <c r="AF715" s="15">
        <v>24</v>
      </c>
      <c r="AG715" s="15">
        <v>65.62</v>
      </c>
      <c r="AH715" s="15">
        <v>73.7</v>
      </c>
      <c r="AI715" s="15">
        <f t="shared" si="127"/>
        <v>0.89036635006784259</v>
      </c>
      <c r="AJ715" s="15">
        <v>23.5</v>
      </c>
      <c r="AK715" s="15">
        <v>42.72</v>
      </c>
      <c r="AL715" s="15">
        <v>72.459999999999994</v>
      </c>
      <c r="AM715" s="15">
        <f t="shared" si="137"/>
        <v>0</v>
      </c>
      <c r="AN715" s="15">
        <f t="shared" si="138"/>
        <v>0</v>
      </c>
      <c r="AO715" s="15">
        <f t="shared" si="139"/>
        <v>1</v>
      </c>
    </row>
    <row r="716" spans="2:41" x14ac:dyDescent="0.25">
      <c r="B716" t="s">
        <v>1538</v>
      </c>
      <c r="C716" t="s">
        <v>75</v>
      </c>
      <c r="D716" s="15" t="s">
        <v>77</v>
      </c>
      <c r="E716" s="15" t="s">
        <v>80</v>
      </c>
      <c r="F716" s="15">
        <v>20.5</v>
      </c>
      <c r="G716" s="15">
        <v>48.05</v>
      </c>
      <c r="H716" s="15">
        <v>64.97</v>
      </c>
      <c r="I716" s="15">
        <f t="shared" si="123"/>
        <v>0.73957211020470981</v>
      </c>
      <c r="J716" s="15">
        <v>20</v>
      </c>
      <c r="K716" s="15">
        <v>32.18</v>
      </c>
      <c r="L716" s="15">
        <v>63.71</v>
      </c>
      <c r="M716" s="15">
        <f t="shared" si="134"/>
        <v>0</v>
      </c>
      <c r="N716" s="15">
        <f t="shared" si="135"/>
        <v>0</v>
      </c>
      <c r="O716" s="15">
        <f t="shared" si="136"/>
        <v>1</v>
      </c>
      <c r="AB716" t="s">
        <v>1538</v>
      </c>
      <c r="AC716" t="s">
        <v>75</v>
      </c>
      <c r="AD716" t="s">
        <v>77</v>
      </c>
      <c r="AE716" t="s">
        <v>78</v>
      </c>
      <c r="AF716">
        <v>20.5</v>
      </c>
      <c r="AG716">
        <v>65.62</v>
      </c>
      <c r="AH716">
        <v>64.97</v>
      </c>
      <c r="AI716">
        <f t="shared" si="127"/>
        <v>1.0100046175157766</v>
      </c>
      <c r="AJ716">
        <v>20</v>
      </c>
      <c r="AK716">
        <v>31.77</v>
      </c>
      <c r="AL716">
        <v>63.71</v>
      </c>
      <c r="AM716" s="4">
        <f t="shared" si="137"/>
        <v>0</v>
      </c>
      <c r="AN716" s="4">
        <f t="shared" si="138"/>
        <v>1</v>
      </c>
      <c r="AO716" s="4">
        <f t="shared" si="139"/>
        <v>0</v>
      </c>
    </row>
    <row r="717" spans="2:41" x14ac:dyDescent="0.25">
      <c r="B717" t="s">
        <v>1539</v>
      </c>
      <c r="C717" t="s">
        <v>75</v>
      </c>
      <c r="D717" s="15" t="s">
        <v>77</v>
      </c>
      <c r="E717" s="15" t="s">
        <v>80</v>
      </c>
      <c r="F717" s="15">
        <v>22</v>
      </c>
      <c r="G717" s="15">
        <v>62.08</v>
      </c>
      <c r="H717" s="15">
        <v>68.72</v>
      </c>
      <c r="I717" s="15">
        <f t="shared" si="123"/>
        <v>0.90337601862630967</v>
      </c>
      <c r="J717" s="15">
        <v>21.5</v>
      </c>
      <c r="K717" s="15">
        <v>43.86</v>
      </c>
      <c r="L717" s="15">
        <v>67.47</v>
      </c>
      <c r="M717" s="15">
        <f t="shared" si="134"/>
        <v>0</v>
      </c>
      <c r="N717" s="15">
        <f t="shared" si="135"/>
        <v>0</v>
      </c>
      <c r="O717" s="15">
        <f t="shared" si="136"/>
        <v>1</v>
      </c>
      <c r="AB717" t="s">
        <v>1539</v>
      </c>
      <c r="AC717" t="s">
        <v>75</v>
      </c>
      <c r="AD717" s="15" t="s">
        <v>77</v>
      </c>
      <c r="AE717" s="15" t="s">
        <v>78</v>
      </c>
      <c r="AF717" s="15">
        <v>24.5</v>
      </c>
      <c r="AG717" s="15">
        <v>68.52</v>
      </c>
      <c r="AH717" s="15">
        <v>74.930000000000007</v>
      </c>
      <c r="AI717" s="15">
        <f t="shared" si="127"/>
        <v>0.91445348992392883</v>
      </c>
      <c r="AJ717" s="15">
        <v>24</v>
      </c>
      <c r="AK717" s="15">
        <v>60.74</v>
      </c>
      <c r="AL717" s="15">
        <v>73.7</v>
      </c>
      <c r="AM717" s="15">
        <f t="shared" si="137"/>
        <v>0</v>
      </c>
      <c r="AN717" s="15">
        <f t="shared" si="138"/>
        <v>0</v>
      </c>
      <c r="AO717" s="15">
        <f t="shared" si="139"/>
        <v>1</v>
      </c>
    </row>
    <row r="718" spans="2:41" x14ac:dyDescent="0.25">
      <c r="B718" t="s">
        <v>1540</v>
      </c>
      <c r="C718" t="s">
        <v>75</v>
      </c>
      <c r="D718" s="15" t="s">
        <v>77</v>
      </c>
      <c r="E718" s="15" t="s">
        <v>80</v>
      </c>
      <c r="F718" s="15">
        <v>19.5</v>
      </c>
      <c r="G718" s="15">
        <v>44.51</v>
      </c>
      <c r="H718" s="15">
        <v>62.44</v>
      </c>
      <c r="I718" s="15">
        <f t="shared" si="123"/>
        <v>0.71284433055733498</v>
      </c>
      <c r="J718" s="15">
        <v>19</v>
      </c>
      <c r="K718" s="15">
        <v>41.49</v>
      </c>
      <c r="L718" s="15">
        <v>61.18</v>
      </c>
      <c r="M718" s="15">
        <f t="shared" si="134"/>
        <v>0</v>
      </c>
      <c r="N718" s="15">
        <f t="shared" si="135"/>
        <v>0</v>
      </c>
      <c r="O718" s="15">
        <f t="shared" si="136"/>
        <v>1</v>
      </c>
      <c r="AB718" t="s">
        <v>1540</v>
      </c>
      <c r="AC718" t="s">
        <v>75</v>
      </c>
      <c r="AD718" s="15" t="s">
        <v>77</v>
      </c>
      <c r="AE718" s="15" t="s">
        <v>78</v>
      </c>
      <c r="AF718" s="15">
        <v>18.5</v>
      </c>
      <c r="AG718" s="15">
        <v>55.13</v>
      </c>
      <c r="AH718" s="15">
        <v>59.91</v>
      </c>
      <c r="AI718" s="15">
        <f t="shared" si="127"/>
        <v>0.92021365381405451</v>
      </c>
      <c r="AJ718" s="15">
        <v>18</v>
      </c>
      <c r="AK718" s="15">
        <v>34.520000000000003</v>
      </c>
      <c r="AL718" s="15">
        <v>58.64</v>
      </c>
      <c r="AM718" s="15">
        <f t="shared" si="137"/>
        <v>0</v>
      </c>
      <c r="AN718" s="15">
        <f t="shared" si="138"/>
        <v>0</v>
      </c>
      <c r="AO718" s="15">
        <f t="shared" si="139"/>
        <v>1</v>
      </c>
    </row>
    <row r="719" spans="2:41" x14ac:dyDescent="0.25">
      <c r="B719" t="s">
        <v>1541</v>
      </c>
      <c r="C719" t="s">
        <v>75</v>
      </c>
      <c r="D719" s="15" t="s">
        <v>77</v>
      </c>
      <c r="E719" s="15" t="s">
        <v>80</v>
      </c>
      <c r="F719" s="15">
        <v>22</v>
      </c>
      <c r="G719" s="15">
        <v>62.85</v>
      </c>
      <c r="H719" s="15">
        <v>68.72</v>
      </c>
      <c r="I719" s="15">
        <f t="shared" si="123"/>
        <v>0.91458090803259606</v>
      </c>
      <c r="J719" s="15">
        <v>21.5</v>
      </c>
      <c r="K719" s="15">
        <v>58.21</v>
      </c>
      <c r="L719" s="15">
        <v>67.47</v>
      </c>
      <c r="M719" s="15">
        <f t="shared" si="134"/>
        <v>0</v>
      </c>
      <c r="N719" s="15">
        <f t="shared" si="135"/>
        <v>0</v>
      </c>
      <c r="O719" s="15">
        <f t="shared" si="136"/>
        <v>1</v>
      </c>
      <c r="AB719" t="s">
        <v>1541</v>
      </c>
      <c r="AC719" t="s">
        <v>75</v>
      </c>
      <c r="AD719" s="15" t="s">
        <v>77</v>
      </c>
      <c r="AE719" s="15" t="s">
        <v>78</v>
      </c>
      <c r="AF719" s="15">
        <v>19</v>
      </c>
      <c r="AG719" s="15">
        <v>54.8</v>
      </c>
      <c r="AH719" s="15">
        <v>61.18</v>
      </c>
      <c r="AI719" s="15">
        <f t="shared" si="127"/>
        <v>0.89571755475645631</v>
      </c>
      <c r="AJ719" s="15">
        <v>18.5</v>
      </c>
      <c r="AK719" s="15">
        <v>44.64</v>
      </c>
      <c r="AL719" s="15">
        <v>59.91</v>
      </c>
      <c r="AM719" s="15">
        <f t="shared" si="137"/>
        <v>0</v>
      </c>
      <c r="AN719" s="15">
        <f t="shared" si="138"/>
        <v>0</v>
      </c>
      <c r="AO719" s="15">
        <f t="shared" si="139"/>
        <v>1</v>
      </c>
    </row>
    <row r="720" spans="2:41" x14ac:dyDescent="0.25">
      <c r="B720" t="s">
        <v>1542</v>
      </c>
      <c r="C720" t="s">
        <v>75</v>
      </c>
      <c r="D720" s="15" t="s">
        <v>77</v>
      </c>
      <c r="E720" s="15" t="s">
        <v>80</v>
      </c>
      <c r="F720" s="15">
        <v>23</v>
      </c>
      <c r="G720" s="15">
        <v>61.88</v>
      </c>
      <c r="H720" s="15">
        <v>71.22</v>
      </c>
      <c r="I720" s="15">
        <f t="shared" si="123"/>
        <v>0.86885706262285878</v>
      </c>
      <c r="J720" s="15">
        <v>22.5</v>
      </c>
      <c r="K720" s="15">
        <v>46.61</v>
      </c>
      <c r="L720" s="15">
        <v>69.97</v>
      </c>
      <c r="M720" s="15">
        <f t="shared" si="134"/>
        <v>0</v>
      </c>
      <c r="N720" s="15">
        <f t="shared" si="135"/>
        <v>0</v>
      </c>
      <c r="O720" s="15">
        <f t="shared" si="136"/>
        <v>1</v>
      </c>
      <c r="AB720" t="s">
        <v>1542</v>
      </c>
      <c r="AC720" t="s">
        <v>75</v>
      </c>
      <c r="AD720" t="s">
        <v>77</v>
      </c>
      <c r="AE720" t="s">
        <v>78</v>
      </c>
      <c r="AF720">
        <v>25.5</v>
      </c>
      <c r="AG720">
        <v>83.91</v>
      </c>
      <c r="AH720">
        <v>77.400000000000006</v>
      </c>
      <c r="AI720">
        <f t="shared" si="127"/>
        <v>1.0841085271317827</v>
      </c>
      <c r="AJ720">
        <v>20</v>
      </c>
      <c r="AK720">
        <v>64.44</v>
      </c>
      <c r="AL720">
        <v>63.71</v>
      </c>
      <c r="AM720" s="4">
        <f t="shared" si="137"/>
        <v>0</v>
      </c>
      <c r="AN720" s="4">
        <f t="shared" si="138"/>
        <v>1</v>
      </c>
      <c r="AO720" s="4">
        <f t="shared" si="139"/>
        <v>0</v>
      </c>
    </row>
    <row r="721" spans="2:41" x14ac:dyDescent="0.25">
      <c r="B721" t="s">
        <v>1543</v>
      </c>
      <c r="C721" t="s">
        <v>75</v>
      </c>
      <c r="D721" s="15" t="s">
        <v>77</v>
      </c>
      <c r="E721" s="15" t="s">
        <v>80</v>
      </c>
      <c r="F721" s="15">
        <v>19</v>
      </c>
      <c r="G721" s="15">
        <v>53.77</v>
      </c>
      <c r="H721" s="15">
        <v>61.18</v>
      </c>
      <c r="I721" s="15">
        <f t="shared" si="123"/>
        <v>0.8788819875776398</v>
      </c>
      <c r="J721" s="15">
        <v>18.5</v>
      </c>
      <c r="K721" s="15">
        <v>36.119999999999997</v>
      </c>
      <c r="L721" s="15">
        <v>59.91</v>
      </c>
      <c r="M721" s="15">
        <f t="shared" si="134"/>
        <v>0</v>
      </c>
      <c r="N721" s="15">
        <f t="shared" si="135"/>
        <v>0</v>
      </c>
      <c r="O721" s="15">
        <f t="shared" si="136"/>
        <v>1</v>
      </c>
      <c r="AB721" t="s">
        <v>1543</v>
      </c>
      <c r="AC721" t="s">
        <v>75</v>
      </c>
      <c r="AD721" s="15" t="s">
        <v>77</v>
      </c>
      <c r="AE721" s="15" t="s">
        <v>78</v>
      </c>
      <c r="AF721" s="15">
        <v>24</v>
      </c>
      <c r="AG721" s="15">
        <v>72.78</v>
      </c>
      <c r="AH721" s="15">
        <v>73.7</v>
      </c>
      <c r="AI721" s="15">
        <f t="shared" si="127"/>
        <v>0.98751696065128902</v>
      </c>
      <c r="AJ721" s="15">
        <v>23.5</v>
      </c>
      <c r="AK721" s="15">
        <v>63.59</v>
      </c>
      <c r="AL721" s="15">
        <v>72.459999999999994</v>
      </c>
      <c r="AM721" s="15">
        <f t="shared" si="137"/>
        <v>0</v>
      </c>
      <c r="AN721" s="15">
        <f t="shared" si="138"/>
        <v>0</v>
      </c>
      <c r="AO721" s="15">
        <f t="shared" si="139"/>
        <v>1</v>
      </c>
    </row>
    <row r="722" spans="2:41" x14ac:dyDescent="0.25">
      <c r="B722" t="s">
        <v>1544</v>
      </c>
      <c r="C722" t="s">
        <v>75</v>
      </c>
      <c r="D722" s="15" t="s">
        <v>77</v>
      </c>
      <c r="E722" s="15" t="s">
        <v>80</v>
      </c>
      <c r="F722" s="15">
        <v>15.5</v>
      </c>
      <c r="G722" s="15">
        <v>49.54</v>
      </c>
      <c r="H722" s="15">
        <v>52.21</v>
      </c>
      <c r="I722" s="15">
        <f t="shared" si="123"/>
        <v>0.9488603715763263</v>
      </c>
      <c r="J722" s="15">
        <v>15</v>
      </c>
      <c r="K722" s="15">
        <v>38.46</v>
      </c>
      <c r="L722" s="15">
        <v>50.91</v>
      </c>
      <c r="M722" s="15">
        <f t="shared" si="134"/>
        <v>0</v>
      </c>
      <c r="N722" s="15">
        <f t="shared" si="135"/>
        <v>0</v>
      </c>
      <c r="O722" s="15">
        <f t="shared" si="136"/>
        <v>1</v>
      </c>
      <c r="AB722" t="s">
        <v>1544</v>
      </c>
      <c r="AC722" t="s">
        <v>75</v>
      </c>
      <c r="AD722" s="15" t="s">
        <v>77</v>
      </c>
      <c r="AE722" s="15" t="s">
        <v>78</v>
      </c>
      <c r="AF722" s="15">
        <v>25.5</v>
      </c>
      <c r="AG722" s="15">
        <v>68.06</v>
      </c>
      <c r="AH722" s="15">
        <v>77.400000000000006</v>
      </c>
      <c r="AI722" s="15">
        <f t="shared" si="127"/>
        <v>0.87932816537467695</v>
      </c>
      <c r="AJ722" s="15">
        <v>25</v>
      </c>
      <c r="AK722" s="15">
        <v>52.08</v>
      </c>
      <c r="AL722" s="15">
        <v>76.17</v>
      </c>
      <c r="AM722" s="15">
        <f t="shared" si="137"/>
        <v>0</v>
      </c>
      <c r="AN722" s="15">
        <f t="shared" si="138"/>
        <v>0</v>
      </c>
      <c r="AO722" s="15">
        <f t="shared" si="139"/>
        <v>1</v>
      </c>
    </row>
    <row r="723" spans="2:41" x14ac:dyDescent="0.25">
      <c r="B723" t="s">
        <v>1545</v>
      </c>
      <c r="C723" t="s">
        <v>75</v>
      </c>
      <c r="D723" s="15" t="s">
        <v>77</v>
      </c>
      <c r="E723" s="15" t="s">
        <v>80</v>
      </c>
      <c r="F723" s="15">
        <v>28.5</v>
      </c>
      <c r="G723" s="15">
        <v>69.02</v>
      </c>
      <c r="H723" s="15">
        <v>84.74</v>
      </c>
      <c r="I723" s="15">
        <f t="shared" si="123"/>
        <v>0.81449138541420818</v>
      </c>
      <c r="J723" s="15">
        <v>28</v>
      </c>
      <c r="K723" s="15">
        <v>52.7</v>
      </c>
      <c r="L723" s="15">
        <v>83.53</v>
      </c>
      <c r="M723" s="15">
        <f t="shared" si="134"/>
        <v>0</v>
      </c>
      <c r="N723" s="15">
        <f t="shared" si="135"/>
        <v>0</v>
      </c>
      <c r="O723" s="15">
        <f t="shared" si="136"/>
        <v>1</v>
      </c>
      <c r="AB723" t="s">
        <v>1545</v>
      </c>
      <c r="AC723" t="s">
        <v>75</v>
      </c>
      <c r="AD723" s="15" t="s">
        <v>77</v>
      </c>
      <c r="AE723" s="15" t="s">
        <v>78</v>
      </c>
      <c r="AF723" s="15">
        <v>20</v>
      </c>
      <c r="AG723" s="15">
        <v>55.67</v>
      </c>
      <c r="AH723" s="15">
        <v>63.71</v>
      </c>
      <c r="AI723" s="15">
        <f t="shared" si="127"/>
        <v>0.87380317061685764</v>
      </c>
      <c r="AJ723" s="15">
        <v>19.5</v>
      </c>
      <c r="AK723" s="15">
        <v>33.99</v>
      </c>
      <c r="AL723" s="15">
        <v>62.44</v>
      </c>
      <c r="AM723" s="15">
        <f t="shared" si="137"/>
        <v>0</v>
      </c>
      <c r="AN723" s="15">
        <f t="shared" si="138"/>
        <v>0</v>
      </c>
      <c r="AO723" s="15">
        <f t="shared" si="139"/>
        <v>1</v>
      </c>
    </row>
    <row r="724" spans="2:41" x14ac:dyDescent="0.25">
      <c r="B724" t="s">
        <v>1547</v>
      </c>
      <c r="C724" t="s">
        <v>75</v>
      </c>
      <c r="D724" s="15" t="s">
        <v>77</v>
      </c>
      <c r="E724" s="15" t="s">
        <v>80</v>
      </c>
      <c r="F724" s="15">
        <v>16</v>
      </c>
      <c r="G724" s="15">
        <v>41.17</v>
      </c>
      <c r="H724" s="15">
        <v>53.5</v>
      </c>
      <c r="I724" s="15">
        <f t="shared" si="123"/>
        <v>0.76953271028037384</v>
      </c>
      <c r="J724" s="15">
        <v>15.5</v>
      </c>
      <c r="K724" s="15">
        <v>21.34</v>
      </c>
      <c r="L724" s="15">
        <v>52.21</v>
      </c>
      <c r="M724" s="15">
        <f t="shared" si="134"/>
        <v>0</v>
      </c>
      <c r="N724" s="15">
        <f t="shared" si="135"/>
        <v>0</v>
      </c>
      <c r="O724" s="15">
        <f t="shared" si="136"/>
        <v>1</v>
      </c>
      <c r="AB724" t="s">
        <v>1547</v>
      </c>
      <c r="AC724" t="s">
        <v>75</v>
      </c>
      <c r="AD724" t="s">
        <v>77</v>
      </c>
      <c r="AE724" t="s">
        <v>78</v>
      </c>
      <c r="AF724">
        <v>24</v>
      </c>
      <c r="AG724">
        <v>96.44</v>
      </c>
      <c r="AH724">
        <v>73.7</v>
      </c>
      <c r="AI724">
        <f t="shared" si="127"/>
        <v>1.3085481682496607</v>
      </c>
      <c r="AJ724">
        <v>23.5</v>
      </c>
      <c r="AK724">
        <v>62.54</v>
      </c>
      <c r="AL724">
        <v>72.459999999999994</v>
      </c>
      <c r="AM724" s="4">
        <f t="shared" si="137"/>
        <v>0</v>
      </c>
      <c r="AN724" s="4">
        <f t="shared" si="138"/>
        <v>1</v>
      </c>
      <c r="AO724" s="4">
        <f t="shared" si="139"/>
        <v>0</v>
      </c>
    </row>
    <row r="725" spans="2:41" x14ac:dyDescent="0.25">
      <c r="B725" t="s">
        <v>1548</v>
      </c>
      <c r="C725" t="s">
        <v>75</v>
      </c>
      <c r="D725" s="15" t="s">
        <v>77</v>
      </c>
      <c r="E725" s="15" t="s">
        <v>80</v>
      </c>
      <c r="F725" s="15">
        <v>23.5</v>
      </c>
      <c r="G725" s="15">
        <v>57.4</v>
      </c>
      <c r="H725" s="15">
        <v>72.459999999999994</v>
      </c>
      <c r="I725" s="15">
        <f t="shared" si="123"/>
        <v>0.79216119238200389</v>
      </c>
      <c r="J725" s="15">
        <v>23</v>
      </c>
      <c r="K725" s="15">
        <v>45.01</v>
      </c>
      <c r="L725" s="15">
        <v>71.22</v>
      </c>
      <c r="M725" s="15">
        <f t="shared" si="134"/>
        <v>0</v>
      </c>
      <c r="N725" s="15">
        <f t="shared" si="135"/>
        <v>0</v>
      </c>
      <c r="O725" s="15">
        <f t="shared" si="136"/>
        <v>1</v>
      </c>
      <c r="AB725" t="s">
        <v>1548</v>
      </c>
      <c r="AC725" t="s">
        <v>75</v>
      </c>
      <c r="AD725" s="15" t="s">
        <v>77</v>
      </c>
      <c r="AE725" s="15" t="s">
        <v>78</v>
      </c>
      <c r="AF725" s="15">
        <v>20</v>
      </c>
      <c r="AG725" s="15">
        <v>59.68</v>
      </c>
      <c r="AH725" s="15">
        <v>63.71</v>
      </c>
      <c r="AI725" s="15">
        <f t="shared" si="127"/>
        <v>0.93674462407785275</v>
      </c>
      <c r="AJ725" s="15">
        <v>19.5</v>
      </c>
      <c r="AK725" s="15">
        <v>27.14</v>
      </c>
      <c r="AL725" s="15">
        <v>62.44</v>
      </c>
      <c r="AM725" s="15">
        <f t="shared" si="137"/>
        <v>0</v>
      </c>
      <c r="AN725" s="15">
        <f t="shared" si="138"/>
        <v>0</v>
      </c>
      <c r="AO725" s="15">
        <f t="shared" si="139"/>
        <v>1</v>
      </c>
    </row>
    <row r="726" spans="2:41" x14ac:dyDescent="0.25">
      <c r="B726" t="s">
        <v>1549</v>
      </c>
      <c r="C726" t="s">
        <v>75</v>
      </c>
      <c r="D726" s="15" t="s">
        <v>77</v>
      </c>
      <c r="E726" s="15" t="s">
        <v>80</v>
      </c>
      <c r="F726" s="15">
        <v>23</v>
      </c>
      <c r="G726" s="15">
        <v>57.34</v>
      </c>
      <c r="H726" s="15">
        <v>71.22</v>
      </c>
      <c r="I726" s="15">
        <f t="shared" si="123"/>
        <v>0.80511092389778161</v>
      </c>
      <c r="J726" s="15">
        <v>22.5</v>
      </c>
      <c r="K726" s="15">
        <v>44.25</v>
      </c>
      <c r="L726" s="15">
        <v>69.97</v>
      </c>
      <c r="M726" s="15">
        <f t="shared" si="134"/>
        <v>0</v>
      </c>
      <c r="N726" s="15">
        <f t="shared" si="135"/>
        <v>0</v>
      </c>
      <c r="O726" s="15">
        <f t="shared" si="136"/>
        <v>1</v>
      </c>
      <c r="AB726" t="s">
        <v>1549</v>
      </c>
      <c r="AC726" t="s">
        <v>75</v>
      </c>
      <c r="AD726" s="15" t="s">
        <v>77</v>
      </c>
      <c r="AE726" s="15" t="s">
        <v>78</v>
      </c>
      <c r="AF726" s="15">
        <v>29</v>
      </c>
      <c r="AG726" s="15">
        <v>76.61</v>
      </c>
      <c r="AH726" s="15">
        <v>85.96</v>
      </c>
      <c r="AI726" s="15">
        <f t="shared" si="127"/>
        <v>0.8912284783620289</v>
      </c>
      <c r="AJ726" s="15">
        <v>28.5</v>
      </c>
      <c r="AK726" s="15">
        <v>51.92</v>
      </c>
      <c r="AL726" s="15">
        <v>84.74</v>
      </c>
      <c r="AM726" s="15">
        <f t="shared" si="137"/>
        <v>0</v>
      </c>
      <c r="AN726" s="15">
        <f t="shared" si="138"/>
        <v>0</v>
      </c>
      <c r="AO726" s="15">
        <f t="shared" si="139"/>
        <v>1</v>
      </c>
    </row>
    <row r="727" spans="2:41" x14ac:dyDescent="0.25">
      <c r="B727" t="s">
        <v>1550</v>
      </c>
      <c r="C727" t="s">
        <v>75</v>
      </c>
      <c r="D727" s="15" t="s">
        <v>77</v>
      </c>
      <c r="E727" s="15" t="s">
        <v>80</v>
      </c>
      <c r="F727" s="15">
        <v>21</v>
      </c>
      <c r="G727" s="15">
        <v>56.59</v>
      </c>
      <c r="H727" s="15">
        <v>66.22</v>
      </c>
      <c r="I727" s="15">
        <f t="shared" si="123"/>
        <v>0.85457565690123838</v>
      </c>
      <c r="J727" s="15">
        <v>20.5</v>
      </c>
      <c r="K727" s="15">
        <v>22.81</v>
      </c>
      <c r="L727" s="15">
        <v>64.97</v>
      </c>
      <c r="M727" s="15">
        <f t="shared" si="134"/>
        <v>0</v>
      </c>
      <c r="N727" s="15">
        <f t="shared" si="135"/>
        <v>0</v>
      </c>
      <c r="O727" s="15">
        <f t="shared" si="136"/>
        <v>1</v>
      </c>
      <c r="AB727" t="s">
        <v>1550</v>
      </c>
      <c r="AC727" t="s">
        <v>75</v>
      </c>
      <c r="AD727" s="15" t="s">
        <v>77</v>
      </c>
      <c r="AE727" s="15" t="s">
        <v>78</v>
      </c>
      <c r="AF727" s="15">
        <v>30.5</v>
      </c>
      <c r="AG727" s="15">
        <v>78.11</v>
      </c>
      <c r="AH727" s="15">
        <v>89.6</v>
      </c>
      <c r="AI727" s="15">
        <f t="shared" si="127"/>
        <v>0.87176339285714288</v>
      </c>
      <c r="AJ727" s="15">
        <v>30</v>
      </c>
      <c r="AK727" s="15">
        <v>62.2</v>
      </c>
      <c r="AL727" s="15">
        <v>88.39</v>
      </c>
      <c r="AM727" s="15">
        <f t="shared" si="137"/>
        <v>0</v>
      </c>
      <c r="AN727" s="15">
        <f t="shared" si="138"/>
        <v>0</v>
      </c>
      <c r="AO727" s="15">
        <f t="shared" si="139"/>
        <v>1</v>
      </c>
    </row>
    <row r="728" spans="2:41" x14ac:dyDescent="0.25">
      <c r="B728" t="s">
        <v>1551</v>
      </c>
      <c r="C728" t="s">
        <v>75</v>
      </c>
      <c r="D728" s="15" t="s">
        <v>77</v>
      </c>
      <c r="E728" s="15" t="s">
        <v>80</v>
      </c>
      <c r="F728" s="15">
        <v>21</v>
      </c>
      <c r="G728" s="15">
        <v>64.87</v>
      </c>
      <c r="H728" s="15">
        <v>66.22</v>
      </c>
      <c r="I728" s="15">
        <f t="shared" si="123"/>
        <v>0.97961340984596812</v>
      </c>
      <c r="J728" s="15">
        <v>20.5</v>
      </c>
      <c r="K728" s="15">
        <v>40.4</v>
      </c>
      <c r="L728" s="15">
        <v>64.97</v>
      </c>
      <c r="M728" s="15">
        <f t="shared" si="134"/>
        <v>0</v>
      </c>
      <c r="N728" s="15">
        <f t="shared" si="135"/>
        <v>0</v>
      </c>
      <c r="O728" s="15">
        <f t="shared" si="136"/>
        <v>1</v>
      </c>
      <c r="AB728" t="s">
        <v>1551</v>
      </c>
      <c r="AC728" t="s">
        <v>75</v>
      </c>
      <c r="AD728" t="s">
        <v>77</v>
      </c>
      <c r="AE728" t="s">
        <v>78</v>
      </c>
      <c r="AF728">
        <v>24.5</v>
      </c>
      <c r="AG728">
        <v>78.180000000000007</v>
      </c>
      <c r="AH728">
        <v>74.930000000000007</v>
      </c>
      <c r="AI728">
        <f t="shared" si="127"/>
        <v>1.0433738155611905</v>
      </c>
      <c r="AJ728">
        <v>24</v>
      </c>
      <c r="AK728">
        <v>55.79</v>
      </c>
      <c r="AL728">
        <v>73.7</v>
      </c>
      <c r="AM728" s="4">
        <f t="shared" si="137"/>
        <v>0</v>
      </c>
      <c r="AN728" s="4">
        <f t="shared" si="138"/>
        <v>1</v>
      </c>
      <c r="AO728" s="4">
        <f t="shared" si="139"/>
        <v>0</v>
      </c>
    </row>
    <row r="729" spans="2:41" x14ac:dyDescent="0.25">
      <c r="B729" t="s">
        <v>1552</v>
      </c>
      <c r="C729" t="s">
        <v>75</v>
      </c>
      <c r="D729" s="15" t="s">
        <v>77</v>
      </c>
      <c r="E729" s="15" t="s">
        <v>80</v>
      </c>
      <c r="F729" s="15">
        <v>30</v>
      </c>
      <c r="G729" s="15">
        <v>80.069999999999993</v>
      </c>
      <c r="H729" s="15">
        <v>88.39</v>
      </c>
      <c r="I729" s="15">
        <f t="shared" si="123"/>
        <v>0.90587170494399816</v>
      </c>
      <c r="J729" s="15">
        <v>29.5</v>
      </c>
      <c r="K729" s="15">
        <v>77.650000000000006</v>
      </c>
      <c r="L729" s="15">
        <v>87.18</v>
      </c>
      <c r="M729" s="15">
        <f t="shared" si="134"/>
        <v>0</v>
      </c>
      <c r="N729" s="15">
        <f t="shared" si="135"/>
        <v>0</v>
      </c>
      <c r="O729" s="15">
        <f t="shared" si="136"/>
        <v>1</v>
      </c>
      <c r="AB729" t="s">
        <v>1552</v>
      </c>
      <c r="AC729" t="s">
        <v>75</v>
      </c>
      <c r="AD729" t="s">
        <v>77</v>
      </c>
      <c r="AE729" t="s">
        <v>78</v>
      </c>
      <c r="AF729">
        <v>24</v>
      </c>
      <c r="AG729">
        <v>88.35</v>
      </c>
      <c r="AH729">
        <v>73.7</v>
      </c>
      <c r="AI729">
        <f t="shared" si="127"/>
        <v>1.1987788331071911</v>
      </c>
      <c r="AJ729">
        <v>23</v>
      </c>
      <c r="AK729">
        <v>63.22</v>
      </c>
      <c r="AL729">
        <v>71.22</v>
      </c>
      <c r="AM729" s="4">
        <f t="shared" si="137"/>
        <v>0</v>
      </c>
      <c r="AN729" s="4">
        <f t="shared" si="138"/>
        <v>1</v>
      </c>
      <c r="AO729" s="4">
        <f t="shared" si="139"/>
        <v>0</v>
      </c>
    </row>
    <row r="730" spans="2:41" x14ac:dyDescent="0.25">
      <c r="B730" t="s">
        <v>1554</v>
      </c>
      <c r="C730" t="s">
        <v>75</v>
      </c>
      <c r="D730" s="15" t="s">
        <v>76</v>
      </c>
      <c r="E730" s="15" t="s">
        <v>81</v>
      </c>
      <c r="F730" s="15">
        <v>21.5</v>
      </c>
      <c r="G730" s="15">
        <v>65.97</v>
      </c>
      <c r="H730" s="15">
        <v>67.47</v>
      </c>
      <c r="I730" s="15">
        <f t="shared" ref="I730:I757" si="140">G730/H730</f>
        <v>0.97776789684304133</v>
      </c>
      <c r="J730" s="15">
        <v>21</v>
      </c>
      <c r="K730" s="15">
        <v>35.56</v>
      </c>
      <c r="L730" s="15">
        <v>66.22</v>
      </c>
      <c r="M730" s="15">
        <f t="shared" si="134"/>
        <v>0</v>
      </c>
      <c r="N730" s="15">
        <f t="shared" si="135"/>
        <v>0</v>
      </c>
      <c r="O730" s="15">
        <f t="shared" si="136"/>
        <v>1</v>
      </c>
      <c r="AB730" t="s">
        <v>1554</v>
      </c>
      <c r="AC730" t="s">
        <v>75</v>
      </c>
      <c r="AD730" s="15" t="s">
        <v>76</v>
      </c>
      <c r="AE730" s="15" t="s">
        <v>79</v>
      </c>
      <c r="AF730" s="15">
        <v>22.5</v>
      </c>
      <c r="AG730" s="15">
        <v>63.96</v>
      </c>
      <c r="AH730" s="15">
        <v>69.97</v>
      </c>
      <c r="AI730" s="15">
        <f t="shared" si="127"/>
        <v>0.91410604544804919</v>
      </c>
      <c r="AJ730" s="15">
        <v>22</v>
      </c>
      <c r="AK730" s="15">
        <v>49.96</v>
      </c>
      <c r="AL730" s="15">
        <v>68.72</v>
      </c>
      <c r="AM730" s="15">
        <f t="shared" si="137"/>
        <v>0</v>
      </c>
      <c r="AN730" s="15">
        <f t="shared" si="138"/>
        <v>0</v>
      </c>
      <c r="AO730" s="15">
        <f t="shared" si="139"/>
        <v>1</v>
      </c>
    </row>
    <row r="731" spans="2:41" x14ac:dyDescent="0.25">
      <c r="B731" t="s">
        <v>1555</v>
      </c>
      <c r="C731" t="s">
        <v>75</v>
      </c>
      <c r="D731" s="15" t="s">
        <v>76</v>
      </c>
      <c r="E731" s="15" t="s">
        <v>81</v>
      </c>
      <c r="F731" s="15">
        <v>31.5</v>
      </c>
      <c r="G731" s="15">
        <v>83.58</v>
      </c>
      <c r="H731" s="15">
        <v>92.02</v>
      </c>
      <c r="I731" s="15">
        <f t="shared" si="140"/>
        <v>0.90828080851988702</v>
      </c>
      <c r="J731" s="15">
        <v>31</v>
      </c>
      <c r="K731" s="15">
        <v>80.59</v>
      </c>
      <c r="L731" s="15">
        <v>90.81</v>
      </c>
      <c r="M731" s="15">
        <f t="shared" si="134"/>
        <v>0</v>
      </c>
      <c r="N731" s="15">
        <f t="shared" si="135"/>
        <v>0</v>
      </c>
      <c r="O731" s="15">
        <f t="shared" si="136"/>
        <v>1</v>
      </c>
      <c r="AB731" t="s">
        <v>1555</v>
      </c>
      <c r="AC731" t="s">
        <v>75</v>
      </c>
      <c r="AD731" t="s">
        <v>76</v>
      </c>
      <c r="AE731" t="s">
        <v>79</v>
      </c>
      <c r="AF731">
        <v>23</v>
      </c>
      <c r="AG731">
        <v>84.17</v>
      </c>
      <c r="AH731">
        <v>71.22</v>
      </c>
      <c r="AI731">
        <f t="shared" ref="AI731:AI757" si="141">AG731/AH731</f>
        <v>1.1818309463633812</v>
      </c>
      <c r="AJ731">
        <v>22</v>
      </c>
      <c r="AK731">
        <v>64.23</v>
      </c>
      <c r="AL731">
        <v>68.72</v>
      </c>
      <c r="AM731" s="4">
        <f t="shared" si="137"/>
        <v>0</v>
      </c>
      <c r="AN731" s="4">
        <f t="shared" si="138"/>
        <v>1</v>
      </c>
      <c r="AO731" s="4">
        <f t="shared" si="139"/>
        <v>0</v>
      </c>
    </row>
    <row r="732" spans="2:41" x14ac:dyDescent="0.25">
      <c r="B732" t="s">
        <v>1556</v>
      </c>
      <c r="C732" t="s">
        <v>75</v>
      </c>
      <c r="D732" t="s">
        <v>76</v>
      </c>
      <c r="E732" t="s">
        <v>81</v>
      </c>
      <c r="F732">
        <v>19</v>
      </c>
      <c r="G732">
        <v>72.03</v>
      </c>
      <c r="H732">
        <v>61.18</v>
      </c>
      <c r="I732">
        <f t="shared" si="140"/>
        <v>1.1773455377574371</v>
      </c>
      <c r="J732">
        <v>18.5</v>
      </c>
      <c r="K732">
        <v>26.42</v>
      </c>
      <c r="L732">
        <v>59.91</v>
      </c>
      <c r="M732" s="4">
        <f t="shared" si="134"/>
        <v>0</v>
      </c>
      <c r="N732" s="4">
        <f t="shared" si="135"/>
        <v>1</v>
      </c>
      <c r="O732" s="4">
        <f t="shared" si="136"/>
        <v>0</v>
      </c>
      <c r="AB732" t="s">
        <v>1556</v>
      </c>
      <c r="AC732" t="s">
        <v>75</v>
      </c>
      <c r="AD732" t="s">
        <v>76</v>
      </c>
      <c r="AE732" t="s">
        <v>79</v>
      </c>
      <c r="AF732">
        <v>21</v>
      </c>
      <c r="AG732">
        <v>71.17</v>
      </c>
      <c r="AH732">
        <v>66.22</v>
      </c>
      <c r="AI732">
        <f t="shared" si="141"/>
        <v>1.0747508305647842</v>
      </c>
      <c r="AJ732">
        <v>20.5</v>
      </c>
      <c r="AK732">
        <v>42.34</v>
      </c>
      <c r="AL732">
        <v>64.97</v>
      </c>
      <c r="AM732" s="4">
        <f t="shared" si="137"/>
        <v>0</v>
      </c>
      <c r="AN732" s="4">
        <f t="shared" si="138"/>
        <v>1</v>
      </c>
      <c r="AO732" s="4">
        <f t="shared" si="139"/>
        <v>0</v>
      </c>
    </row>
    <row r="733" spans="2:41" x14ac:dyDescent="0.25">
      <c r="B733" t="s">
        <v>1557</v>
      </c>
      <c r="C733" t="s">
        <v>75</v>
      </c>
      <c r="D733" s="15" t="s">
        <v>76</v>
      </c>
      <c r="E733" s="15" t="s">
        <v>81</v>
      </c>
      <c r="F733" s="15">
        <v>21.5</v>
      </c>
      <c r="G733" s="15">
        <v>53.9</v>
      </c>
      <c r="H733" s="15">
        <v>67.47</v>
      </c>
      <c r="I733" s="15">
        <f t="shared" si="140"/>
        <v>0.79887357344004739</v>
      </c>
      <c r="J733" s="15">
        <v>21</v>
      </c>
      <c r="K733" s="15">
        <v>31.77</v>
      </c>
      <c r="L733" s="15">
        <v>66.22</v>
      </c>
      <c r="M733" s="15">
        <f t="shared" si="134"/>
        <v>0</v>
      </c>
      <c r="N733" s="15">
        <f t="shared" si="135"/>
        <v>0</v>
      </c>
      <c r="O733" s="15">
        <f t="shared" si="136"/>
        <v>1</v>
      </c>
      <c r="AB733" t="s">
        <v>1557</v>
      </c>
      <c r="AC733" t="s">
        <v>75</v>
      </c>
      <c r="AD733" s="15" t="s">
        <v>76</v>
      </c>
      <c r="AE733" s="15" t="s">
        <v>79</v>
      </c>
      <c r="AF733" s="15">
        <v>16</v>
      </c>
      <c r="AG733" s="15">
        <v>42.35</v>
      </c>
      <c r="AH733" s="15">
        <v>53.5</v>
      </c>
      <c r="AI733" s="15">
        <f t="shared" si="141"/>
        <v>0.79158878504672903</v>
      </c>
      <c r="AJ733" s="15">
        <v>15.5</v>
      </c>
      <c r="AK733" s="15">
        <v>40.47</v>
      </c>
      <c r="AL733" s="15">
        <v>52.21</v>
      </c>
      <c r="AM733" s="15">
        <f t="shared" si="137"/>
        <v>0</v>
      </c>
      <c r="AN733" s="15">
        <f t="shared" si="138"/>
        <v>0</v>
      </c>
      <c r="AO733" s="15">
        <f t="shared" si="139"/>
        <v>1</v>
      </c>
    </row>
    <row r="734" spans="2:41" x14ac:dyDescent="0.25">
      <c r="B734" t="s">
        <v>1558</v>
      </c>
      <c r="C734" t="s">
        <v>75</v>
      </c>
      <c r="D734" s="15" t="s">
        <v>76</v>
      </c>
      <c r="E734" s="15" t="s">
        <v>81</v>
      </c>
      <c r="F734" s="15">
        <v>33.5</v>
      </c>
      <c r="G734" s="15">
        <v>92.15</v>
      </c>
      <c r="H734" s="15">
        <v>96.84</v>
      </c>
      <c r="I734" s="15">
        <f t="shared" si="140"/>
        <v>0.95156959933911611</v>
      </c>
      <c r="J734" s="15">
        <v>33</v>
      </c>
      <c r="K734" s="15">
        <v>59.23</v>
      </c>
      <c r="L734" s="15">
        <v>95.64</v>
      </c>
      <c r="M734" s="15">
        <f t="shared" si="134"/>
        <v>0</v>
      </c>
      <c r="N734" s="15">
        <f t="shared" si="135"/>
        <v>0</v>
      </c>
      <c r="O734" s="15">
        <f t="shared" si="136"/>
        <v>1</v>
      </c>
      <c r="AB734" t="s">
        <v>1558</v>
      </c>
      <c r="AC734" t="s">
        <v>75</v>
      </c>
      <c r="AD734" t="s">
        <v>76</v>
      </c>
      <c r="AE734" t="s">
        <v>79</v>
      </c>
      <c r="AF734">
        <v>21</v>
      </c>
      <c r="AG734">
        <v>68.540000000000006</v>
      </c>
      <c r="AH734">
        <v>66.22</v>
      </c>
      <c r="AI734">
        <f t="shared" si="141"/>
        <v>1.0350347327091514</v>
      </c>
      <c r="AJ734">
        <v>23</v>
      </c>
      <c r="AK734">
        <v>72.81</v>
      </c>
      <c r="AL734">
        <v>71.22</v>
      </c>
      <c r="AM734" s="4">
        <f t="shared" si="137"/>
        <v>0</v>
      </c>
      <c r="AN734" s="4">
        <f t="shared" si="138"/>
        <v>1</v>
      </c>
      <c r="AO734" s="4">
        <f t="shared" si="139"/>
        <v>0</v>
      </c>
    </row>
    <row r="735" spans="2:41" x14ac:dyDescent="0.25">
      <c r="B735" t="s">
        <v>1559</v>
      </c>
      <c r="C735" t="s">
        <v>75</v>
      </c>
      <c r="D735" s="15" t="s">
        <v>76</v>
      </c>
      <c r="E735" s="15" t="s">
        <v>81</v>
      </c>
      <c r="F735" s="15">
        <v>17.5</v>
      </c>
      <c r="G735" s="15">
        <v>51.34</v>
      </c>
      <c r="H735" s="15">
        <v>57.36</v>
      </c>
      <c r="I735" s="15">
        <f t="shared" si="140"/>
        <v>0.8950488145048815</v>
      </c>
      <c r="J735" s="15">
        <v>17</v>
      </c>
      <c r="K735" s="15">
        <v>25.75</v>
      </c>
      <c r="L735" s="15">
        <v>56.08</v>
      </c>
      <c r="M735" s="15">
        <f t="shared" si="134"/>
        <v>0</v>
      </c>
      <c r="N735" s="15">
        <f t="shared" si="135"/>
        <v>0</v>
      </c>
      <c r="O735" s="15">
        <f t="shared" si="136"/>
        <v>1</v>
      </c>
      <c r="AB735" t="s">
        <v>1559</v>
      </c>
      <c r="AC735" t="s">
        <v>75</v>
      </c>
      <c r="AD735" s="15" t="s">
        <v>76</v>
      </c>
      <c r="AE735" s="15" t="s">
        <v>79</v>
      </c>
      <c r="AF735" s="15">
        <v>23.5</v>
      </c>
      <c r="AG735" s="15">
        <v>66.45</v>
      </c>
      <c r="AH735" s="15">
        <v>72.459999999999994</v>
      </c>
      <c r="AI735" s="15">
        <f t="shared" si="141"/>
        <v>0.91705768699972412</v>
      </c>
      <c r="AJ735" s="15">
        <v>23</v>
      </c>
      <c r="AK735" s="15">
        <v>54.02</v>
      </c>
      <c r="AL735" s="15">
        <v>71.22</v>
      </c>
      <c r="AM735" s="15">
        <f t="shared" si="137"/>
        <v>0</v>
      </c>
      <c r="AN735" s="15">
        <f t="shared" si="138"/>
        <v>0</v>
      </c>
      <c r="AO735" s="15">
        <f t="shared" si="139"/>
        <v>1</v>
      </c>
    </row>
    <row r="736" spans="2:41" x14ac:dyDescent="0.25">
      <c r="B736" t="s">
        <v>1561</v>
      </c>
      <c r="C736" t="s">
        <v>75</v>
      </c>
      <c r="D736" s="15" t="s">
        <v>76</v>
      </c>
      <c r="E736" s="15" t="s">
        <v>81</v>
      </c>
      <c r="F736" s="15">
        <v>21.5</v>
      </c>
      <c r="G736" s="15">
        <v>60.84</v>
      </c>
      <c r="H736" s="15">
        <v>67.47</v>
      </c>
      <c r="I736" s="15">
        <f t="shared" si="140"/>
        <v>0.90173410404624288</v>
      </c>
      <c r="J736" s="15">
        <v>21</v>
      </c>
      <c r="K736" s="15">
        <v>39.18</v>
      </c>
      <c r="L736" s="15">
        <v>66.22</v>
      </c>
      <c r="M736" s="15">
        <f t="shared" si="134"/>
        <v>0</v>
      </c>
      <c r="N736" s="15">
        <f t="shared" si="135"/>
        <v>0</v>
      </c>
      <c r="O736" s="15">
        <f t="shared" si="136"/>
        <v>1</v>
      </c>
      <c r="AB736" t="s">
        <v>1561</v>
      </c>
      <c r="AC736" t="s">
        <v>75</v>
      </c>
      <c r="AD736" s="15" t="s">
        <v>76</v>
      </c>
      <c r="AE736" s="15" t="s">
        <v>79</v>
      </c>
      <c r="AF736" s="15">
        <v>21.5</v>
      </c>
      <c r="AG736" s="15">
        <v>64.47</v>
      </c>
      <c r="AH736" s="15">
        <v>67.47</v>
      </c>
      <c r="AI736" s="15">
        <f t="shared" si="141"/>
        <v>0.95553579368608266</v>
      </c>
      <c r="AJ736" s="15">
        <v>21</v>
      </c>
      <c r="AK736" s="15">
        <v>41.27</v>
      </c>
      <c r="AL736" s="15">
        <v>66.22</v>
      </c>
      <c r="AM736" s="15">
        <f t="shared" si="137"/>
        <v>0</v>
      </c>
      <c r="AN736" s="15">
        <f t="shared" si="138"/>
        <v>0</v>
      </c>
      <c r="AO736" s="15">
        <f t="shared" si="139"/>
        <v>1</v>
      </c>
    </row>
    <row r="737" spans="2:41" x14ac:dyDescent="0.25">
      <c r="B737" t="s">
        <v>1562</v>
      </c>
      <c r="C737" t="s">
        <v>75</v>
      </c>
      <c r="D737" s="15" t="s">
        <v>76</v>
      </c>
      <c r="E737" s="15" t="s">
        <v>81</v>
      </c>
      <c r="F737" s="15">
        <v>27</v>
      </c>
      <c r="G737" s="15">
        <v>78.239999999999995</v>
      </c>
      <c r="H737" s="15">
        <v>81.08</v>
      </c>
      <c r="I737" s="15">
        <f t="shared" si="140"/>
        <v>0.96497286630488399</v>
      </c>
      <c r="J737" s="15">
        <v>26.5</v>
      </c>
      <c r="K737" s="15">
        <v>52</v>
      </c>
      <c r="L737" s="15">
        <v>79.86</v>
      </c>
      <c r="M737" s="15">
        <f t="shared" si="134"/>
        <v>0</v>
      </c>
      <c r="N737" s="15">
        <f t="shared" si="135"/>
        <v>0</v>
      </c>
      <c r="O737" s="15">
        <f t="shared" si="136"/>
        <v>1</v>
      </c>
      <c r="AB737" t="s">
        <v>1562</v>
      </c>
      <c r="AC737" t="s">
        <v>75</v>
      </c>
      <c r="AD737" t="s">
        <v>76</v>
      </c>
      <c r="AE737" t="s">
        <v>79</v>
      </c>
      <c r="AF737">
        <v>24</v>
      </c>
      <c r="AG737">
        <v>112.17</v>
      </c>
      <c r="AH737">
        <v>73.7</v>
      </c>
      <c r="AI737">
        <f t="shared" si="141"/>
        <v>1.5219810040705564</v>
      </c>
      <c r="AJ737">
        <v>21.5</v>
      </c>
      <c r="AK737">
        <v>48.26</v>
      </c>
      <c r="AL737">
        <v>67.47</v>
      </c>
      <c r="AM737" s="4">
        <f t="shared" si="137"/>
        <v>1</v>
      </c>
      <c r="AN737" s="4">
        <f t="shared" si="138"/>
        <v>0</v>
      </c>
      <c r="AO737" s="4">
        <f t="shared" si="139"/>
        <v>0</v>
      </c>
    </row>
    <row r="738" spans="2:41" x14ac:dyDescent="0.25">
      <c r="B738" t="s">
        <v>1563</v>
      </c>
      <c r="C738" t="s">
        <v>75</v>
      </c>
      <c r="D738" s="15" t="s">
        <v>76</v>
      </c>
      <c r="E738" s="15" t="s">
        <v>81</v>
      </c>
      <c r="F738" s="15">
        <v>33</v>
      </c>
      <c r="G738" s="15">
        <v>87.83</v>
      </c>
      <c r="H738" s="15">
        <v>95.64</v>
      </c>
      <c r="I738" s="15">
        <f t="shared" si="140"/>
        <v>0.9183396068590548</v>
      </c>
      <c r="J738" s="15">
        <v>32.5</v>
      </c>
      <c r="K738" s="15">
        <v>53.17</v>
      </c>
      <c r="L738" s="15">
        <v>94.43</v>
      </c>
      <c r="M738" s="15">
        <f t="shared" si="134"/>
        <v>0</v>
      </c>
      <c r="N738" s="15">
        <f t="shared" si="135"/>
        <v>0</v>
      </c>
      <c r="O738" s="15">
        <f t="shared" si="136"/>
        <v>1</v>
      </c>
      <c r="AB738" t="s">
        <v>1563</v>
      </c>
      <c r="AC738" t="s">
        <v>75</v>
      </c>
      <c r="AD738" s="15" t="s">
        <v>76</v>
      </c>
      <c r="AE738" s="15" t="s">
        <v>79</v>
      </c>
      <c r="AF738" s="15">
        <v>24</v>
      </c>
      <c r="AG738" s="15">
        <v>69.03</v>
      </c>
      <c r="AH738" s="15">
        <v>73.7</v>
      </c>
      <c r="AI738" s="15">
        <f t="shared" si="141"/>
        <v>0.93663500678426048</v>
      </c>
      <c r="AJ738" s="15">
        <v>23.5</v>
      </c>
      <c r="AK738" s="15">
        <v>62.21</v>
      </c>
      <c r="AL738" s="15">
        <v>72.459999999999994</v>
      </c>
      <c r="AM738" s="15">
        <f t="shared" si="137"/>
        <v>0</v>
      </c>
      <c r="AN738" s="15">
        <f t="shared" si="138"/>
        <v>0</v>
      </c>
      <c r="AO738" s="15">
        <f t="shared" si="139"/>
        <v>1</v>
      </c>
    </row>
    <row r="739" spans="2:41" x14ac:dyDescent="0.25">
      <c r="B739" t="s">
        <v>1564</v>
      </c>
      <c r="C739" t="s">
        <v>75</v>
      </c>
      <c r="D739" t="s">
        <v>76</v>
      </c>
      <c r="E739" t="s">
        <v>81</v>
      </c>
      <c r="F739">
        <v>25</v>
      </c>
      <c r="G739">
        <v>79.010000000000005</v>
      </c>
      <c r="H739">
        <v>76.17</v>
      </c>
      <c r="I739">
        <f t="shared" si="140"/>
        <v>1.037285020349219</v>
      </c>
      <c r="J739">
        <v>24.5</v>
      </c>
      <c r="K739">
        <v>53.44</v>
      </c>
      <c r="L739">
        <v>74.930000000000007</v>
      </c>
      <c r="M739" s="4">
        <f t="shared" si="134"/>
        <v>0</v>
      </c>
      <c r="N739" s="4">
        <f t="shared" si="135"/>
        <v>1</v>
      </c>
      <c r="O739" s="4">
        <f t="shared" si="136"/>
        <v>0</v>
      </c>
      <c r="AB739" t="s">
        <v>1564</v>
      </c>
      <c r="AC739" t="s">
        <v>75</v>
      </c>
      <c r="AD739" t="s">
        <v>76</v>
      </c>
      <c r="AE739" t="s">
        <v>79</v>
      </c>
      <c r="AF739">
        <v>23.5</v>
      </c>
      <c r="AG739">
        <v>83.81</v>
      </c>
      <c r="AH739">
        <v>72.459999999999994</v>
      </c>
      <c r="AI739">
        <f t="shared" si="141"/>
        <v>1.1566381451835497</v>
      </c>
      <c r="AJ739">
        <v>22</v>
      </c>
      <c r="AK739">
        <v>72.180000000000007</v>
      </c>
      <c r="AL739">
        <v>68.72</v>
      </c>
      <c r="AM739" s="4">
        <f t="shared" si="137"/>
        <v>0</v>
      </c>
      <c r="AN739" s="4">
        <f t="shared" si="138"/>
        <v>1</v>
      </c>
      <c r="AO739" s="4">
        <f t="shared" si="139"/>
        <v>0</v>
      </c>
    </row>
    <row r="740" spans="2:41" x14ac:dyDescent="0.25">
      <c r="B740" t="s">
        <v>1565</v>
      </c>
      <c r="C740" t="s">
        <v>75</v>
      </c>
      <c r="D740" s="15" t="s">
        <v>76</v>
      </c>
      <c r="E740" s="15" t="s">
        <v>81</v>
      </c>
      <c r="F740" s="15">
        <v>28.5</v>
      </c>
      <c r="G740" s="15">
        <v>75.709999999999994</v>
      </c>
      <c r="H740" s="15">
        <v>84.74</v>
      </c>
      <c r="I740" s="15">
        <f t="shared" si="140"/>
        <v>0.89343875383526072</v>
      </c>
      <c r="J740" s="15">
        <v>28</v>
      </c>
      <c r="K740" s="15">
        <v>38</v>
      </c>
      <c r="L740" s="15">
        <v>83.53</v>
      </c>
      <c r="M740" s="15">
        <f t="shared" si="134"/>
        <v>0</v>
      </c>
      <c r="N740" s="15">
        <f t="shared" si="135"/>
        <v>0</v>
      </c>
      <c r="O740" s="15">
        <f t="shared" si="136"/>
        <v>1</v>
      </c>
      <c r="AB740" t="s">
        <v>1565</v>
      </c>
      <c r="AC740" t="s">
        <v>75</v>
      </c>
      <c r="AD740" t="s">
        <v>76</v>
      </c>
      <c r="AE740" t="s">
        <v>79</v>
      </c>
      <c r="AF740">
        <v>24</v>
      </c>
      <c r="AG740">
        <v>95.32</v>
      </c>
      <c r="AH740">
        <v>73.7</v>
      </c>
      <c r="AI740">
        <f t="shared" si="141"/>
        <v>1.2933514246947082</v>
      </c>
      <c r="AJ740">
        <v>21.5</v>
      </c>
      <c r="AK740">
        <v>54.18</v>
      </c>
      <c r="AL740">
        <v>67.47</v>
      </c>
      <c r="AM740" s="4">
        <f t="shared" si="137"/>
        <v>0</v>
      </c>
      <c r="AN740" s="4">
        <f t="shared" si="138"/>
        <v>1</v>
      </c>
      <c r="AO740" s="4">
        <f t="shared" si="139"/>
        <v>0</v>
      </c>
    </row>
    <row r="741" spans="2:41" x14ac:dyDescent="0.25">
      <c r="B741" t="s">
        <v>1566</v>
      </c>
      <c r="C741" t="s">
        <v>75</v>
      </c>
      <c r="D741" s="15" t="s">
        <v>76</v>
      </c>
      <c r="E741" s="15" t="s">
        <v>81</v>
      </c>
      <c r="F741" s="15">
        <v>23</v>
      </c>
      <c r="G741" s="15">
        <v>66.290000000000006</v>
      </c>
      <c r="H741" s="15">
        <v>71.22</v>
      </c>
      <c r="I741" s="15">
        <f t="shared" si="140"/>
        <v>0.93077787138444268</v>
      </c>
      <c r="J741" s="15">
        <v>22.5</v>
      </c>
      <c r="K741" s="15">
        <v>45.67</v>
      </c>
      <c r="L741" s="15">
        <v>69.97</v>
      </c>
      <c r="M741" s="15">
        <f t="shared" si="134"/>
        <v>0</v>
      </c>
      <c r="N741" s="15">
        <f t="shared" si="135"/>
        <v>0</v>
      </c>
      <c r="O741" s="15">
        <f t="shared" si="136"/>
        <v>1</v>
      </c>
      <c r="AB741" t="s">
        <v>1566</v>
      </c>
      <c r="AC741" t="s">
        <v>75</v>
      </c>
      <c r="AD741" t="s">
        <v>76</v>
      </c>
      <c r="AE741" t="s">
        <v>79</v>
      </c>
      <c r="AF741">
        <v>24</v>
      </c>
      <c r="AG741">
        <v>80.97</v>
      </c>
      <c r="AH741">
        <v>73.7</v>
      </c>
      <c r="AI741">
        <f t="shared" si="141"/>
        <v>1.0986431478968792</v>
      </c>
      <c r="AJ741">
        <v>23.5</v>
      </c>
      <c r="AK741">
        <v>71.959999999999994</v>
      </c>
      <c r="AL741">
        <v>72.459999999999994</v>
      </c>
      <c r="AM741" s="4">
        <f t="shared" si="137"/>
        <v>0</v>
      </c>
      <c r="AN741" s="4">
        <f t="shared" si="138"/>
        <v>1</v>
      </c>
      <c r="AO741" s="4">
        <f t="shared" si="139"/>
        <v>0</v>
      </c>
    </row>
    <row r="742" spans="2:41" x14ac:dyDescent="0.25">
      <c r="B742" t="s">
        <v>1567</v>
      </c>
      <c r="C742" t="s">
        <v>75</v>
      </c>
      <c r="D742" t="s">
        <v>76</v>
      </c>
      <c r="E742" t="s">
        <v>81</v>
      </c>
      <c r="F742">
        <v>30.5</v>
      </c>
      <c r="G742">
        <v>95.06</v>
      </c>
      <c r="H742">
        <v>89.6</v>
      </c>
      <c r="I742">
        <f t="shared" si="140"/>
        <v>1.0609375000000001</v>
      </c>
      <c r="J742">
        <v>30</v>
      </c>
      <c r="K742">
        <v>53.94</v>
      </c>
      <c r="L742">
        <v>88.39</v>
      </c>
      <c r="M742" s="4">
        <f t="shared" si="134"/>
        <v>0</v>
      </c>
      <c r="N742" s="4">
        <f t="shared" si="135"/>
        <v>1</v>
      </c>
      <c r="O742" s="4">
        <f t="shared" si="136"/>
        <v>0</v>
      </c>
      <c r="AB742" t="s">
        <v>1567</v>
      </c>
      <c r="AC742" t="s">
        <v>75</v>
      </c>
      <c r="AD742" s="15" t="s">
        <v>76</v>
      </c>
      <c r="AE742" s="15" t="s">
        <v>79</v>
      </c>
      <c r="AF742" s="15">
        <v>18.5</v>
      </c>
      <c r="AG742" s="15">
        <v>50.5</v>
      </c>
      <c r="AH742" s="15">
        <v>59.91</v>
      </c>
      <c r="AI742" s="15">
        <f t="shared" si="141"/>
        <v>0.84293106326155909</v>
      </c>
      <c r="AJ742" s="15">
        <v>18</v>
      </c>
      <c r="AK742" s="15">
        <v>30.88</v>
      </c>
      <c r="AL742" s="15">
        <v>58.64</v>
      </c>
      <c r="AM742" s="15">
        <f t="shared" si="137"/>
        <v>0</v>
      </c>
      <c r="AN742" s="15">
        <f t="shared" si="138"/>
        <v>0</v>
      </c>
      <c r="AO742" s="15">
        <f t="shared" si="139"/>
        <v>1</v>
      </c>
    </row>
    <row r="743" spans="2:41" x14ac:dyDescent="0.25">
      <c r="B743" t="s">
        <v>1568</v>
      </c>
      <c r="C743" t="s">
        <v>75</v>
      </c>
      <c r="D743" s="15" t="s">
        <v>76</v>
      </c>
      <c r="E743" s="15" t="s">
        <v>81</v>
      </c>
      <c r="F743" s="15">
        <v>27</v>
      </c>
      <c r="G743" s="15">
        <v>72.790000000000006</v>
      </c>
      <c r="H743" s="15">
        <v>81.08</v>
      </c>
      <c r="I743" s="15">
        <f t="shared" si="140"/>
        <v>0.89775530340404552</v>
      </c>
      <c r="J743" s="15">
        <v>26.5</v>
      </c>
      <c r="K743" s="15">
        <v>46.12</v>
      </c>
      <c r="L743" s="15">
        <v>79.86</v>
      </c>
      <c r="M743" s="15">
        <f t="shared" si="134"/>
        <v>0</v>
      </c>
      <c r="N743" s="15">
        <f t="shared" si="135"/>
        <v>0</v>
      </c>
      <c r="O743" s="15">
        <f t="shared" si="136"/>
        <v>1</v>
      </c>
      <c r="AB743" t="s">
        <v>1568</v>
      </c>
      <c r="AC743" t="s">
        <v>75</v>
      </c>
      <c r="AD743" s="15" t="s">
        <v>76</v>
      </c>
      <c r="AE743" s="15" t="s">
        <v>79</v>
      </c>
      <c r="AF743" s="15">
        <v>32.5</v>
      </c>
      <c r="AG743" s="15">
        <v>82.24</v>
      </c>
      <c r="AH743" s="15">
        <v>94.43</v>
      </c>
      <c r="AI743" s="15">
        <f t="shared" si="141"/>
        <v>0.87090966853754093</v>
      </c>
      <c r="AJ743" s="15">
        <v>32</v>
      </c>
      <c r="AK743" s="15">
        <v>67.13</v>
      </c>
      <c r="AL743" s="15">
        <v>93.23</v>
      </c>
      <c r="AM743" s="15">
        <f t="shared" si="137"/>
        <v>0</v>
      </c>
      <c r="AN743" s="15">
        <f t="shared" si="138"/>
        <v>0</v>
      </c>
      <c r="AO743" s="15">
        <f t="shared" si="139"/>
        <v>1</v>
      </c>
    </row>
    <row r="744" spans="2:41" x14ac:dyDescent="0.25">
      <c r="B744" t="s">
        <v>1570</v>
      </c>
      <c r="C744" t="s">
        <v>75</v>
      </c>
      <c r="D744" s="15" t="s">
        <v>77</v>
      </c>
      <c r="E744" s="15" t="s">
        <v>81</v>
      </c>
      <c r="F744" s="15">
        <v>27</v>
      </c>
      <c r="G744" s="15">
        <v>67.42</v>
      </c>
      <c r="H744" s="15">
        <v>81.08</v>
      </c>
      <c r="I744" s="15">
        <f t="shared" si="140"/>
        <v>0.83152442032560436</v>
      </c>
      <c r="J744" s="15">
        <v>26.5</v>
      </c>
      <c r="K744" s="15">
        <v>63.8</v>
      </c>
      <c r="L744" s="15">
        <v>79.86</v>
      </c>
      <c r="M744" s="15">
        <f t="shared" si="134"/>
        <v>0</v>
      </c>
      <c r="N744" s="15">
        <f t="shared" si="135"/>
        <v>0</v>
      </c>
      <c r="O744" s="15">
        <f t="shared" si="136"/>
        <v>1</v>
      </c>
      <c r="AB744" t="s">
        <v>1570</v>
      </c>
      <c r="AC744" t="s">
        <v>75</v>
      </c>
      <c r="AD744" t="s">
        <v>77</v>
      </c>
      <c r="AE744" t="s">
        <v>79</v>
      </c>
      <c r="AF744">
        <v>24</v>
      </c>
      <c r="AG744">
        <v>91.13</v>
      </c>
      <c r="AH744">
        <v>73.7</v>
      </c>
      <c r="AI744">
        <f t="shared" si="141"/>
        <v>1.2364993215739484</v>
      </c>
      <c r="AJ744">
        <v>22.5</v>
      </c>
      <c r="AK744">
        <v>67.86</v>
      </c>
      <c r="AL744">
        <v>69.97</v>
      </c>
      <c r="AM744" s="4">
        <f t="shared" si="137"/>
        <v>0</v>
      </c>
      <c r="AN744" s="4">
        <f t="shared" si="138"/>
        <v>1</v>
      </c>
      <c r="AO744" s="4">
        <f t="shared" si="139"/>
        <v>0</v>
      </c>
    </row>
    <row r="745" spans="2:41" x14ac:dyDescent="0.25">
      <c r="B745" t="s">
        <v>1571</v>
      </c>
      <c r="C745" t="s">
        <v>75</v>
      </c>
      <c r="D745" s="15" t="s">
        <v>77</v>
      </c>
      <c r="E745" s="15" t="s">
        <v>81</v>
      </c>
      <c r="F745" s="15">
        <v>19</v>
      </c>
      <c r="G745" s="15">
        <v>53.56</v>
      </c>
      <c r="H745" s="15">
        <v>61.18</v>
      </c>
      <c r="I745" s="15">
        <f t="shared" si="140"/>
        <v>0.87544949329846355</v>
      </c>
      <c r="J745" s="15">
        <v>18.5</v>
      </c>
      <c r="K745" s="15">
        <v>35.19</v>
      </c>
      <c r="L745" s="15">
        <v>59.91</v>
      </c>
      <c r="M745" s="15">
        <f t="shared" si="134"/>
        <v>0</v>
      </c>
      <c r="N745" s="15">
        <f t="shared" si="135"/>
        <v>0</v>
      </c>
      <c r="O745" s="15">
        <f t="shared" si="136"/>
        <v>1</v>
      </c>
      <c r="AB745" t="s">
        <v>1571</v>
      </c>
      <c r="AC745" t="s">
        <v>75</v>
      </c>
      <c r="AD745" t="s">
        <v>77</v>
      </c>
      <c r="AE745" t="s">
        <v>79</v>
      </c>
      <c r="AF745">
        <v>23.5</v>
      </c>
      <c r="AG745">
        <v>78.3</v>
      </c>
      <c r="AH745">
        <v>72.459999999999994</v>
      </c>
      <c r="AI745">
        <f t="shared" si="141"/>
        <v>1.0805961910019322</v>
      </c>
      <c r="AJ745">
        <v>23</v>
      </c>
      <c r="AK745">
        <v>57.97</v>
      </c>
      <c r="AL745">
        <v>71.22</v>
      </c>
      <c r="AM745" s="4">
        <f t="shared" si="137"/>
        <v>0</v>
      </c>
      <c r="AN745" s="4">
        <f t="shared" si="138"/>
        <v>1</v>
      </c>
      <c r="AO745" s="4">
        <f t="shared" si="139"/>
        <v>0</v>
      </c>
    </row>
    <row r="746" spans="2:41" x14ac:dyDescent="0.25">
      <c r="B746" t="s">
        <v>1572</v>
      </c>
      <c r="C746" t="s">
        <v>75</v>
      </c>
      <c r="D746" s="15" t="s">
        <v>77</v>
      </c>
      <c r="E746" s="15" t="s">
        <v>81</v>
      </c>
      <c r="F746" s="15">
        <v>15.5</v>
      </c>
      <c r="G746" s="15">
        <v>48.39</v>
      </c>
      <c r="H746" s="15">
        <v>52.21</v>
      </c>
      <c r="I746" s="15">
        <f t="shared" si="140"/>
        <v>0.92683393985826468</v>
      </c>
      <c r="J746" s="15">
        <v>15</v>
      </c>
      <c r="K746" s="15">
        <v>36.97</v>
      </c>
      <c r="L746" s="15">
        <v>50.91</v>
      </c>
      <c r="M746" s="15">
        <f t="shared" si="134"/>
        <v>0</v>
      </c>
      <c r="N746" s="15">
        <f t="shared" si="135"/>
        <v>0</v>
      </c>
      <c r="O746" s="15">
        <f t="shared" si="136"/>
        <v>1</v>
      </c>
      <c r="AB746" t="s">
        <v>1572</v>
      </c>
      <c r="AC746" t="s">
        <v>75</v>
      </c>
      <c r="AD746" t="s">
        <v>77</v>
      </c>
      <c r="AE746" t="s">
        <v>79</v>
      </c>
      <c r="AF746">
        <v>21.5</v>
      </c>
      <c r="AG746">
        <v>73.33</v>
      </c>
      <c r="AH746">
        <v>67.47</v>
      </c>
      <c r="AI746">
        <f t="shared" si="141"/>
        <v>1.0868534163331851</v>
      </c>
      <c r="AJ746">
        <v>21</v>
      </c>
      <c r="AK746">
        <v>39.35</v>
      </c>
      <c r="AL746">
        <v>66.22</v>
      </c>
      <c r="AM746" s="4">
        <f t="shared" si="137"/>
        <v>0</v>
      </c>
      <c r="AN746" s="4">
        <f t="shared" si="138"/>
        <v>1</v>
      </c>
      <c r="AO746" s="4">
        <f t="shared" si="139"/>
        <v>0</v>
      </c>
    </row>
    <row r="747" spans="2:41" x14ac:dyDescent="0.25">
      <c r="B747" t="s">
        <v>1573</v>
      </c>
      <c r="C747" t="s">
        <v>75</v>
      </c>
      <c r="D747" s="15" t="s">
        <v>77</v>
      </c>
      <c r="E747" s="15" t="s">
        <v>81</v>
      </c>
      <c r="F747" s="15">
        <v>33.5</v>
      </c>
      <c r="G747" s="15">
        <v>96.39</v>
      </c>
      <c r="H747" s="15">
        <v>96.84</v>
      </c>
      <c r="I747" s="15">
        <f t="shared" si="140"/>
        <v>0.99535315985130113</v>
      </c>
      <c r="J747" s="15">
        <v>33</v>
      </c>
      <c r="K747" s="15">
        <v>60.5</v>
      </c>
      <c r="L747" s="15">
        <v>95.64</v>
      </c>
      <c r="M747" s="15">
        <f t="shared" si="134"/>
        <v>0</v>
      </c>
      <c r="N747" s="15">
        <f t="shared" si="135"/>
        <v>0</v>
      </c>
      <c r="O747" s="15">
        <f t="shared" si="136"/>
        <v>1</v>
      </c>
      <c r="AB747" t="s">
        <v>1573</v>
      </c>
      <c r="AC747" t="s">
        <v>75</v>
      </c>
      <c r="AD747" s="15" t="s">
        <v>77</v>
      </c>
      <c r="AE747" s="15" t="s">
        <v>79</v>
      </c>
      <c r="AF747" s="15">
        <v>22</v>
      </c>
      <c r="AG747" s="15">
        <v>62.49</v>
      </c>
      <c r="AH747" s="15">
        <v>68.72</v>
      </c>
      <c r="AI747" s="15">
        <f t="shared" si="141"/>
        <v>0.90934225844004657</v>
      </c>
      <c r="AJ747" s="15">
        <v>21.5</v>
      </c>
      <c r="AK747" s="15">
        <v>47.45</v>
      </c>
      <c r="AL747" s="15">
        <v>67.47</v>
      </c>
      <c r="AM747" s="15">
        <f t="shared" si="137"/>
        <v>0</v>
      </c>
      <c r="AN747" s="15">
        <f t="shared" si="138"/>
        <v>0</v>
      </c>
      <c r="AO747" s="15">
        <f t="shared" si="139"/>
        <v>1</v>
      </c>
    </row>
    <row r="748" spans="2:41" x14ac:dyDescent="0.25">
      <c r="B748" t="s">
        <v>1574</v>
      </c>
      <c r="C748" t="s">
        <v>75</v>
      </c>
      <c r="D748" s="15" t="s">
        <v>77</v>
      </c>
      <c r="E748" s="15" t="s">
        <v>81</v>
      </c>
      <c r="F748" s="15">
        <v>16.5</v>
      </c>
      <c r="G748" s="15">
        <v>45.17</v>
      </c>
      <c r="H748" s="15">
        <v>54.79</v>
      </c>
      <c r="I748" s="15">
        <f t="shared" si="140"/>
        <v>0.82442051469246214</v>
      </c>
      <c r="J748" s="15">
        <v>16</v>
      </c>
      <c r="K748" s="15">
        <v>28.18</v>
      </c>
      <c r="L748" s="15">
        <v>53.5</v>
      </c>
      <c r="M748" s="15">
        <f t="shared" si="134"/>
        <v>0</v>
      </c>
      <c r="N748" s="15">
        <f t="shared" si="135"/>
        <v>0</v>
      </c>
      <c r="O748" s="15">
        <f t="shared" si="136"/>
        <v>1</v>
      </c>
      <c r="AB748" t="s">
        <v>1574</v>
      </c>
      <c r="AC748" t="s">
        <v>75</v>
      </c>
      <c r="AD748" s="15" t="s">
        <v>77</v>
      </c>
      <c r="AE748" s="15" t="s">
        <v>79</v>
      </c>
      <c r="AF748" s="15">
        <v>33</v>
      </c>
      <c r="AG748" s="15">
        <v>81.44</v>
      </c>
      <c r="AH748" s="15">
        <v>95.64</v>
      </c>
      <c r="AI748" s="15">
        <f t="shared" si="141"/>
        <v>0.8515265579255541</v>
      </c>
      <c r="AJ748" s="15">
        <v>32.5</v>
      </c>
      <c r="AK748" s="15">
        <v>61.58</v>
      </c>
      <c r="AL748" s="15">
        <v>94.43</v>
      </c>
      <c r="AM748" s="15">
        <f t="shared" si="137"/>
        <v>0</v>
      </c>
      <c r="AN748" s="15">
        <f t="shared" si="138"/>
        <v>0</v>
      </c>
      <c r="AO748" s="15">
        <f t="shared" si="139"/>
        <v>1</v>
      </c>
    </row>
    <row r="749" spans="2:41" x14ac:dyDescent="0.25">
      <c r="B749" t="s">
        <v>1575</v>
      </c>
      <c r="C749" t="s">
        <v>75</v>
      </c>
      <c r="D749" s="15" t="s">
        <v>77</v>
      </c>
      <c r="E749" s="15" t="s">
        <v>81</v>
      </c>
      <c r="F749" s="15">
        <v>22.5</v>
      </c>
      <c r="G749" s="15">
        <v>55.39</v>
      </c>
      <c r="H749" s="15">
        <v>69.97</v>
      </c>
      <c r="I749" s="15">
        <f t="shared" si="140"/>
        <v>0.79162498213520083</v>
      </c>
      <c r="J749" s="15">
        <v>22</v>
      </c>
      <c r="K749" s="15">
        <v>47.1</v>
      </c>
      <c r="L749" s="15">
        <v>68.72</v>
      </c>
      <c r="M749" s="15">
        <f t="shared" si="134"/>
        <v>0</v>
      </c>
      <c r="N749" s="15">
        <f t="shared" si="135"/>
        <v>0</v>
      </c>
      <c r="O749" s="15">
        <f t="shared" si="136"/>
        <v>1</v>
      </c>
      <c r="AB749" t="s">
        <v>1575</v>
      </c>
      <c r="AC749" t="s">
        <v>75</v>
      </c>
      <c r="AD749" s="15" t="s">
        <v>77</v>
      </c>
      <c r="AE749" s="15" t="s">
        <v>79</v>
      </c>
      <c r="AF749" s="15">
        <v>24</v>
      </c>
      <c r="AG749" s="15">
        <v>71.39</v>
      </c>
      <c r="AH749" s="15">
        <v>73.7</v>
      </c>
      <c r="AI749" s="15">
        <f t="shared" si="141"/>
        <v>0.9686567164179104</v>
      </c>
      <c r="AJ749" s="15">
        <v>23.5</v>
      </c>
      <c r="AK749" s="15">
        <v>51.65</v>
      </c>
      <c r="AL749" s="15">
        <v>72.459999999999994</v>
      </c>
      <c r="AM749" s="15">
        <f t="shared" si="137"/>
        <v>0</v>
      </c>
      <c r="AN749" s="15">
        <f t="shared" si="138"/>
        <v>0</v>
      </c>
      <c r="AO749" s="15">
        <f t="shared" si="139"/>
        <v>1</v>
      </c>
    </row>
    <row r="750" spans="2:41" x14ac:dyDescent="0.25">
      <c r="B750" t="s">
        <v>1576</v>
      </c>
      <c r="C750" t="s">
        <v>75</v>
      </c>
      <c r="D750" t="s">
        <v>77</v>
      </c>
      <c r="E750" t="s">
        <v>81</v>
      </c>
      <c r="F750">
        <v>17.5</v>
      </c>
      <c r="G750">
        <v>67.349999999999994</v>
      </c>
      <c r="H750">
        <v>57.36</v>
      </c>
      <c r="I750">
        <f t="shared" si="140"/>
        <v>1.1741631799163179</v>
      </c>
      <c r="J750">
        <v>17</v>
      </c>
      <c r="K750">
        <v>26.82</v>
      </c>
      <c r="L750">
        <v>56.08</v>
      </c>
      <c r="M750" s="4">
        <f t="shared" si="134"/>
        <v>0</v>
      </c>
      <c r="N750" s="4">
        <f t="shared" si="135"/>
        <v>1</v>
      </c>
      <c r="O750" s="4">
        <f t="shared" si="136"/>
        <v>0</v>
      </c>
      <c r="AB750" t="s">
        <v>1576</v>
      </c>
      <c r="AC750" t="s">
        <v>75</v>
      </c>
      <c r="AD750" s="15" t="s">
        <v>77</v>
      </c>
      <c r="AE750" s="15" t="s">
        <v>79</v>
      </c>
      <c r="AF750" s="15">
        <v>24</v>
      </c>
      <c r="AG750" s="15">
        <v>64.98</v>
      </c>
      <c r="AH750" s="15">
        <v>73.7</v>
      </c>
      <c r="AI750" s="15">
        <f t="shared" si="141"/>
        <v>0.88168249660786979</v>
      </c>
      <c r="AJ750" s="15">
        <v>23.5</v>
      </c>
      <c r="AK750" s="15">
        <v>50.35</v>
      </c>
      <c r="AL750" s="15">
        <v>72.459999999999994</v>
      </c>
      <c r="AM750" s="15">
        <f t="shared" si="137"/>
        <v>0</v>
      </c>
      <c r="AN750" s="15">
        <f t="shared" si="138"/>
        <v>0</v>
      </c>
      <c r="AO750" s="15">
        <f t="shared" si="139"/>
        <v>1</v>
      </c>
    </row>
    <row r="751" spans="2:41" x14ac:dyDescent="0.25">
      <c r="B751" t="s">
        <v>1577</v>
      </c>
      <c r="C751" t="s">
        <v>75</v>
      </c>
      <c r="D751" s="15" t="s">
        <v>77</v>
      </c>
      <c r="E751" s="15" t="s">
        <v>81</v>
      </c>
      <c r="F751" s="15">
        <v>21</v>
      </c>
      <c r="G751" s="15">
        <v>59.48</v>
      </c>
      <c r="H751" s="15">
        <v>66.22</v>
      </c>
      <c r="I751" s="15">
        <f t="shared" si="140"/>
        <v>0.89821806100875867</v>
      </c>
      <c r="J751" s="15">
        <v>20.5</v>
      </c>
      <c r="K751" s="15">
        <v>33.89</v>
      </c>
      <c r="L751" s="15">
        <v>64.97</v>
      </c>
      <c r="M751" s="15">
        <f t="shared" si="134"/>
        <v>0</v>
      </c>
      <c r="N751" s="15">
        <f t="shared" si="135"/>
        <v>0</v>
      </c>
      <c r="O751" s="15">
        <f t="shared" si="136"/>
        <v>1</v>
      </c>
      <c r="AB751" t="s">
        <v>1577</v>
      </c>
      <c r="AC751" t="s">
        <v>75</v>
      </c>
      <c r="AD751" t="s">
        <v>77</v>
      </c>
      <c r="AE751" t="s">
        <v>79</v>
      </c>
      <c r="AF751">
        <v>23.5</v>
      </c>
      <c r="AG751">
        <v>75.47</v>
      </c>
      <c r="AH751">
        <v>72.459999999999994</v>
      </c>
      <c r="AI751">
        <f t="shared" si="141"/>
        <v>1.0415401600883247</v>
      </c>
      <c r="AJ751">
        <v>23</v>
      </c>
      <c r="AK751">
        <v>57.86</v>
      </c>
      <c r="AL751">
        <v>71.22</v>
      </c>
      <c r="AM751" s="4">
        <f t="shared" si="137"/>
        <v>0</v>
      </c>
      <c r="AN751" s="4">
        <f t="shared" si="138"/>
        <v>1</v>
      </c>
      <c r="AO751" s="4">
        <f t="shared" si="139"/>
        <v>0</v>
      </c>
    </row>
    <row r="752" spans="2:41" x14ac:dyDescent="0.25">
      <c r="B752" t="s">
        <v>1578</v>
      </c>
      <c r="C752" t="s">
        <v>75</v>
      </c>
      <c r="D752" s="15" t="s">
        <v>77</v>
      </c>
      <c r="E752" s="15" t="s">
        <v>81</v>
      </c>
      <c r="F752" s="15">
        <v>27</v>
      </c>
      <c r="G752" s="15">
        <v>69.63</v>
      </c>
      <c r="H752" s="15">
        <v>81.08</v>
      </c>
      <c r="I752" s="15">
        <f t="shared" si="140"/>
        <v>0.85878145041933884</v>
      </c>
      <c r="J752" s="15">
        <v>26.5</v>
      </c>
      <c r="K752" s="15">
        <v>45.83</v>
      </c>
      <c r="L752" s="15">
        <v>79.86</v>
      </c>
      <c r="M752" s="15">
        <f t="shared" si="134"/>
        <v>0</v>
      </c>
      <c r="N752" s="15">
        <f t="shared" si="135"/>
        <v>0</v>
      </c>
      <c r="O752" s="15">
        <f t="shared" si="136"/>
        <v>1</v>
      </c>
      <c r="AB752" t="s">
        <v>1578</v>
      </c>
      <c r="AC752" t="s">
        <v>75</v>
      </c>
      <c r="AD752" s="15" t="s">
        <v>77</v>
      </c>
      <c r="AE752" s="15" t="s">
        <v>79</v>
      </c>
      <c r="AF752" s="15">
        <v>27.5</v>
      </c>
      <c r="AG752" s="15">
        <v>78.77</v>
      </c>
      <c r="AH752" s="15">
        <v>82.3</v>
      </c>
      <c r="AI752" s="15">
        <f t="shared" si="141"/>
        <v>0.9571081409477521</v>
      </c>
      <c r="AJ752" s="15">
        <v>27</v>
      </c>
      <c r="AK752" s="15">
        <v>52.02</v>
      </c>
      <c r="AL752" s="15">
        <v>81.08</v>
      </c>
      <c r="AM752" s="15">
        <f t="shared" si="137"/>
        <v>0</v>
      </c>
      <c r="AN752" s="15">
        <f t="shared" si="138"/>
        <v>0</v>
      </c>
      <c r="AO752" s="15">
        <f t="shared" si="139"/>
        <v>1</v>
      </c>
    </row>
    <row r="753" spans="2:41" x14ac:dyDescent="0.25">
      <c r="B753" t="s">
        <v>1579</v>
      </c>
      <c r="C753" t="s">
        <v>75</v>
      </c>
      <c r="D753" s="15" t="s">
        <v>77</v>
      </c>
      <c r="E753" s="15" t="s">
        <v>81</v>
      </c>
      <c r="F753" s="15">
        <v>19.5</v>
      </c>
      <c r="G753" s="15">
        <v>50.8</v>
      </c>
      <c r="H753" s="15">
        <v>62.44</v>
      </c>
      <c r="I753" s="15">
        <f t="shared" si="140"/>
        <v>0.81358103779628443</v>
      </c>
      <c r="J753" s="15">
        <v>19</v>
      </c>
      <c r="K753" s="15">
        <v>38.909999999999997</v>
      </c>
      <c r="L753" s="15">
        <v>61.18</v>
      </c>
      <c r="M753" s="15">
        <f t="shared" si="134"/>
        <v>0</v>
      </c>
      <c r="N753" s="15">
        <f t="shared" si="135"/>
        <v>0</v>
      </c>
      <c r="O753" s="15">
        <f t="shared" si="136"/>
        <v>1</v>
      </c>
      <c r="AB753" t="s">
        <v>1579</v>
      </c>
      <c r="AC753" t="s">
        <v>75</v>
      </c>
      <c r="AD753" t="s">
        <v>77</v>
      </c>
      <c r="AE753" t="s">
        <v>79</v>
      </c>
      <c r="AF753">
        <v>23.5</v>
      </c>
      <c r="AG753">
        <v>74.98</v>
      </c>
      <c r="AH753">
        <v>72.459999999999994</v>
      </c>
      <c r="AI753">
        <f t="shared" si="141"/>
        <v>1.0347778084460393</v>
      </c>
      <c r="AJ753">
        <v>25.5</v>
      </c>
      <c r="AK753">
        <v>79.27</v>
      </c>
      <c r="AL753">
        <v>77.400000000000006</v>
      </c>
      <c r="AM753" s="4">
        <f t="shared" si="137"/>
        <v>0</v>
      </c>
      <c r="AN753" s="4">
        <f t="shared" si="138"/>
        <v>1</v>
      </c>
      <c r="AO753" s="4">
        <f t="shared" si="139"/>
        <v>0</v>
      </c>
    </row>
    <row r="754" spans="2:41" x14ac:dyDescent="0.25">
      <c r="B754" t="s">
        <v>1580</v>
      </c>
      <c r="C754" t="s">
        <v>75</v>
      </c>
      <c r="D754" t="s">
        <v>77</v>
      </c>
      <c r="E754" t="s">
        <v>81</v>
      </c>
      <c r="F754">
        <v>21</v>
      </c>
      <c r="G754">
        <v>74.069999999999993</v>
      </c>
      <c r="H754">
        <v>66.22</v>
      </c>
      <c r="I754">
        <f t="shared" si="140"/>
        <v>1.1185442464512232</v>
      </c>
      <c r="J754">
        <v>20.5</v>
      </c>
      <c r="K754">
        <v>47.34</v>
      </c>
      <c r="L754">
        <v>64.97</v>
      </c>
      <c r="M754" s="4">
        <f t="shared" si="134"/>
        <v>0</v>
      </c>
      <c r="N754" s="4">
        <f t="shared" si="135"/>
        <v>1</v>
      </c>
      <c r="O754" s="4">
        <f t="shared" si="136"/>
        <v>0</v>
      </c>
      <c r="AB754" t="s">
        <v>1580</v>
      </c>
      <c r="AC754" t="s">
        <v>75</v>
      </c>
      <c r="AD754" s="15" t="s">
        <v>77</v>
      </c>
      <c r="AE754" s="15" t="s">
        <v>79</v>
      </c>
      <c r="AF754" s="15">
        <v>24</v>
      </c>
      <c r="AG754" s="15">
        <v>65.63</v>
      </c>
      <c r="AH754" s="15">
        <v>73.7</v>
      </c>
      <c r="AI754" s="15">
        <f t="shared" si="141"/>
        <v>0.89050203527815464</v>
      </c>
      <c r="AJ754" s="15">
        <v>23.5</v>
      </c>
      <c r="AK754" s="15">
        <v>59.71</v>
      </c>
      <c r="AL754" s="15">
        <v>72.459999999999994</v>
      </c>
      <c r="AM754" s="15">
        <f t="shared" si="137"/>
        <v>0</v>
      </c>
      <c r="AN754" s="15">
        <f t="shared" si="138"/>
        <v>0</v>
      </c>
      <c r="AO754" s="15">
        <f t="shared" si="139"/>
        <v>1</v>
      </c>
    </row>
    <row r="755" spans="2:41" x14ac:dyDescent="0.25">
      <c r="B755" t="s">
        <v>1582</v>
      </c>
      <c r="C755" t="s">
        <v>75</v>
      </c>
      <c r="D755" s="15" t="s">
        <v>77</v>
      </c>
      <c r="E755" s="15" t="s">
        <v>81</v>
      </c>
      <c r="F755" s="15">
        <v>22.5</v>
      </c>
      <c r="G755" s="15">
        <v>64.180000000000007</v>
      </c>
      <c r="H755" s="15">
        <v>69.97</v>
      </c>
      <c r="I755" s="15">
        <f t="shared" si="140"/>
        <v>0.91725025010718886</v>
      </c>
      <c r="J755" s="15">
        <v>22</v>
      </c>
      <c r="K755" s="15">
        <v>48.41</v>
      </c>
      <c r="L755" s="15">
        <v>68.72</v>
      </c>
      <c r="M755" s="15">
        <f t="shared" si="134"/>
        <v>0</v>
      </c>
      <c r="N755" s="15">
        <f t="shared" si="135"/>
        <v>0</v>
      </c>
      <c r="O755" s="15">
        <f t="shared" si="136"/>
        <v>1</v>
      </c>
      <c r="AB755" t="s">
        <v>1582</v>
      </c>
      <c r="AC755" t="s">
        <v>75</v>
      </c>
      <c r="AD755" t="s">
        <v>77</v>
      </c>
      <c r="AE755" t="s">
        <v>79</v>
      </c>
      <c r="AF755">
        <v>23.5</v>
      </c>
      <c r="AG755">
        <v>74.849999999999994</v>
      </c>
      <c r="AH755">
        <v>72.459999999999994</v>
      </c>
      <c r="AI755">
        <f t="shared" si="141"/>
        <v>1.032983715153188</v>
      </c>
      <c r="AJ755">
        <v>23</v>
      </c>
      <c r="AK755">
        <v>64.39</v>
      </c>
      <c r="AL755">
        <v>71.22</v>
      </c>
      <c r="AM755" s="4">
        <f t="shared" si="137"/>
        <v>0</v>
      </c>
      <c r="AN755" s="4">
        <f t="shared" si="138"/>
        <v>1</v>
      </c>
      <c r="AO755" s="4">
        <f t="shared" si="139"/>
        <v>0</v>
      </c>
    </row>
    <row r="756" spans="2:41" x14ac:dyDescent="0.25">
      <c r="B756" t="s">
        <v>1583</v>
      </c>
      <c r="C756" t="s">
        <v>75</v>
      </c>
      <c r="D756" s="15" t="s">
        <v>77</v>
      </c>
      <c r="E756" s="15" t="s">
        <v>81</v>
      </c>
      <c r="F756" s="15">
        <v>16.5</v>
      </c>
      <c r="G756" s="15">
        <v>47.91</v>
      </c>
      <c r="H756" s="15">
        <v>54.79</v>
      </c>
      <c r="I756" s="15">
        <f t="shared" si="140"/>
        <v>0.87442964044533666</v>
      </c>
      <c r="J756" s="15">
        <v>16</v>
      </c>
      <c r="K756" s="15">
        <v>41.21</v>
      </c>
      <c r="L756" s="15">
        <v>53.5</v>
      </c>
      <c r="M756" s="15">
        <f t="shared" ref="M756:M757" si="142">IF(I756&gt;1.5,1,0)</f>
        <v>0</v>
      </c>
      <c r="N756" s="15">
        <f t="shared" ref="N756:N757" si="143">IF((AND(I756&gt;1,I756&lt;1.5)),1,0)</f>
        <v>0</v>
      </c>
      <c r="O756" s="15">
        <f t="shared" ref="O756:O757" si="144">IF(I756&lt;1,1,0)</f>
        <v>1</v>
      </c>
      <c r="AB756" t="s">
        <v>1583</v>
      </c>
      <c r="AC756" t="s">
        <v>75</v>
      </c>
      <c r="AD756" t="s">
        <v>77</v>
      </c>
      <c r="AE756" t="s">
        <v>79</v>
      </c>
      <c r="AF756">
        <v>23.5</v>
      </c>
      <c r="AG756">
        <v>73.819999999999993</v>
      </c>
      <c r="AH756">
        <v>72.459999999999994</v>
      </c>
      <c r="AI756">
        <f t="shared" si="141"/>
        <v>1.0187689759867513</v>
      </c>
      <c r="AJ756">
        <v>23</v>
      </c>
      <c r="AK756">
        <v>50.62</v>
      </c>
      <c r="AL756">
        <v>71.22</v>
      </c>
      <c r="AM756" s="4">
        <f t="shared" si="137"/>
        <v>0</v>
      </c>
      <c r="AN756" s="4">
        <f t="shared" si="138"/>
        <v>1</v>
      </c>
      <c r="AO756" s="4">
        <f t="shared" si="139"/>
        <v>0</v>
      </c>
    </row>
    <row r="757" spans="2:41" x14ac:dyDescent="0.25">
      <c r="B757" t="s">
        <v>1584</v>
      </c>
      <c r="C757" t="s">
        <v>75</v>
      </c>
      <c r="D757" s="15" t="s">
        <v>77</v>
      </c>
      <c r="E757" s="15" t="s">
        <v>81</v>
      </c>
      <c r="F757" s="15">
        <v>21</v>
      </c>
      <c r="G757" s="15">
        <v>56.06</v>
      </c>
      <c r="H757" s="15">
        <v>66.22</v>
      </c>
      <c r="I757" s="15">
        <f t="shared" si="140"/>
        <v>0.8465720326185443</v>
      </c>
      <c r="J757" s="15">
        <v>20.5</v>
      </c>
      <c r="K757" s="15">
        <v>40.78</v>
      </c>
      <c r="L757" s="15">
        <v>64.97</v>
      </c>
      <c r="M757" s="15">
        <f t="shared" si="142"/>
        <v>0</v>
      </c>
      <c r="N757" s="15">
        <f t="shared" si="143"/>
        <v>0</v>
      </c>
      <c r="O757" s="15">
        <f t="shared" si="144"/>
        <v>1</v>
      </c>
      <c r="AB757" t="s">
        <v>1584</v>
      </c>
      <c r="AC757" t="s">
        <v>75</v>
      </c>
      <c r="AD757" t="s">
        <v>77</v>
      </c>
      <c r="AE757" t="s">
        <v>79</v>
      </c>
      <c r="AF757">
        <v>29.5</v>
      </c>
      <c r="AG757">
        <v>91.11</v>
      </c>
      <c r="AH757">
        <v>87.18</v>
      </c>
      <c r="AI757">
        <f t="shared" si="141"/>
        <v>1.0450791465932552</v>
      </c>
      <c r="AJ757">
        <v>24</v>
      </c>
      <c r="AK757">
        <v>74.77</v>
      </c>
      <c r="AL757">
        <v>73.7</v>
      </c>
      <c r="AM757" s="4">
        <f t="shared" si="137"/>
        <v>0</v>
      </c>
      <c r="AN757" s="4">
        <f t="shared" si="138"/>
        <v>1</v>
      </c>
      <c r="AO757" s="4">
        <f t="shared" si="139"/>
        <v>0</v>
      </c>
    </row>
  </sheetData>
  <sortState xmlns:xlrd2="http://schemas.microsoft.com/office/spreadsheetml/2017/richdata2" ref="B667:AO698">
    <sortCondition descending="1" ref="D667:D698"/>
    <sortCondition ref="C667:C698"/>
    <sortCondition ref="E667:E698"/>
    <sortCondition ref="B667:B698"/>
  </sortState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V42"/>
  <sheetViews>
    <sheetView topLeftCell="G31" zoomScale="70" zoomScaleNormal="70" workbookViewId="0">
      <selection activeCell="N49" sqref="N49"/>
    </sheetView>
  </sheetViews>
  <sheetFormatPr defaultRowHeight="15" x14ac:dyDescent="0.25"/>
  <cols>
    <col min="1" max="1" width="3.42578125" bestFit="1" customWidth="1"/>
    <col min="2" max="2" width="2.42578125" bestFit="1" customWidth="1"/>
    <col min="3" max="3" width="13.42578125" bestFit="1" customWidth="1"/>
    <col min="4" max="6" width="5.85546875" customWidth="1"/>
    <col min="8" max="8" width="3.140625" bestFit="1" customWidth="1"/>
    <col min="9" max="9" width="2.42578125" bestFit="1" customWidth="1"/>
    <col min="10" max="10" width="13.42578125" bestFit="1" customWidth="1"/>
    <col min="11" max="13" width="5.85546875" customWidth="1"/>
    <col min="16" max="16" width="3.42578125" bestFit="1" customWidth="1"/>
    <col min="17" max="17" width="2.42578125" bestFit="1" customWidth="1"/>
    <col min="18" max="18" width="13.42578125" bestFit="1" customWidth="1"/>
    <col min="19" max="21" width="6.85546875" customWidth="1"/>
  </cols>
  <sheetData>
    <row r="3" spans="1:22" x14ac:dyDescent="0.25">
      <c r="C3" t="s">
        <v>474</v>
      </c>
      <c r="D3" t="s">
        <v>471</v>
      </c>
      <c r="E3" t="s">
        <v>472</v>
      </c>
      <c r="F3" t="s">
        <v>473</v>
      </c>
      <c r="J3" t="s">
        <v>492</v>
      </c>
      <c r="K3" t="s">
        <v>471</v>
      </c>
      <c r="L3" t="s">
        <v>472</v>
      </c>
      <c r="M3" t="s">
        <v>473</v>
      </c>
      <c r="R3" t="s">
        <v>474</v>
      </c>
      <c r="S3" t="s">
        <v>471</v>
      </c>
      <c r="T3" t="s">
        <v>472</v>
      </c>
      <c r="U3" t="s">
        <v>473</v>
      </c>
    </row>
    <row r="4" spans="1:22" x14ac:dyDescent="0.25">
      <c r="A4" t="s">
        <v>474</v>
      </c>
      <c r="B4" t="s">
        <v>76</v>
      </c>
      <c r="C4" t="s">
        <v>470</v>
      </c>
      <c r="D4">
        <v>0</v>
      </c>
      <c r="E4">
        <v>7</v>
      </c>
      <c r="F4">
        <v>5</v>
      </c>
      <c r="H4" t="s">
        <v>492</v>
      </c>
      <c r="I4" t="s">
        <v>76</v>
      </c>
      <c r="J4" t="s">
        <v>470</v>
      </c>
      <c r="K4">
        <v>6</v>
      </c>
      <c r="L4">
        <v>6</v>
      </c>
      <c r="M4">
        <v>0</v>
      </c>
      <c r="P4" t="s">
        <v>474</v>
      </c>
      <c r="Q4" t="s">
        <v>76</v>
      </c>
      <c r="R4" t="s">
        <v>405</v>
      </c>
      <c r="S4">
        <v>0</v>
      </c>
      <c r="T4">
        <v>4</v>
      </c>
      <c r="U4">
        <v>8</v>
      </c>
      <c r="V4" t="s">
        <v>1780</v>
      </c>
    </row>
    <row r="5" spans="1:22" x14ac:dyDescent="0.25">
      <c r="A5" t="s">
        <v>474</v>
      </c>
      <c r="B5" t="s">
        <v>76</v>
      </c>
      <c r="C5" t="s">
        <v>405</v>
      </c>
      <c r="D5">
        <v>0</v>
      </c>
      <c r="E5">
        <v>4</v>
      </c>
      <c r="F5">
        <v>8</v>
      </c>
      <c r="H5" t="s">
        <v>492</v>
      </c>
      <c r="I5" t="s">
        <v>76</v>
      </c>
      <c r="J5" t="s">
        <v>405</v>
      </c>
      <c r="K5">
        <v>1</v>
      </c>
      <c r="L5">
        <v>10</v>
      </c>
      <c r="M5">
        <v>1</v>
      </c>
      <c r="P5" t="s">
        <v>474</v>
      </c>
      <c r="Q5" t="s">
        <v>76</v>
      </c>
      <c r="R5" t="s">
        <v>491</v>
      </c>
      <c r="S5">
        <v>0</v>
      </c>
      <c r="T5">
        <v>2</v>
      </c>
      <c r="U5">
        <v>11</v>
      </c>
      <c r="V5" t="s">
        <v>1780</v>
      </c>
    </row>
    <row r="6" spans="1:22" x14ac:dyDescent="0.25">
      <c r="A6" t="s">
        <v>474</v>
      </c>
      <c r="B6" t="s">
        <v>76</v>
      </c>
      <c r="C6" t="s">
        <v>491</v>
      </c>
      <c r="D6">
        <v>0</v>
      </c>
      <c r="E6">
        <v>2</v>
      </c>
      <c r="F6">
        <v>11</v>
      </c>
      <c r="H6" t="s">
        <v>492</v>
      </c>
      <c r="I6" t="s">
        <v>76</v>
      </c>
      <c r="J6" t="s">
        <v>491</v>
      </c>
      <c r="K6">
        <v>9</v>
      </c>
      <c r="L6">
        <v>4</v>
      </c>
      <c r="M6">
        <v>0</v>
      </c>
      <c r="P6" t="s">
        <v>474</v>
      </c>
      <c r="Q6" t="s">
        <v>76</v>
      </c>
      <c r="R6" t="s">
        <v>210</v>
      </c>
      <c r="S6">
        <v>0</v>
      </c>
      <c r="T6">
        <v>11</v>
      </c>
      <c r="U6">
        <v>15</v>
      </c>
      <c r="V6" t="s">
        <v>1780</v>
      </c>
    </row>
    <row r="7" spans="1:22" x14ac:dyDescent="0.25">
      <c r="A7" t="s">
        <v>474</v>
      </c>
      <c r="B7" t="s">
        <v>76</v>
      </c>
      <c r="C7" t="s">
        <v>340</v>
      </c>
      <c r="D7">
        <v>10</v>
      </c>
      <c r="E7">
        <v>3</v>
      </c>
      <c r="F7">
        <v>1</v>
      </c>
      <c r="H7" t="s">
        <v>492</v>
      </c>
      <c r="I7" t="s">
        <v>76</v>
      </c>
      <c r="J7" t="s">
        <v>340</v>
      </c>
      <c r="K7">
        <v>11</v>
      </c>
      <c r="L7">
        <v>2</v>
      </c>
      <c r="M7">
        <v>1</v>
      </c>
      <c r="P7" t="s">
        <v>474</v>
      </c>
      <c r="Q7" t="s">
        <v>76</v>
      </c>
      <c r="R7" t="s">
        <v>696</v>
      </c>
      <c r="S7">
        <v>1</v>
      </c>
      <c r="T7">
        <v>11</v>
      </c>
      <c r="U7">
        <v>16</v>
      </c>
      <c r="V7" t="s">
        <v>1780</v>
      </c>
    </row>
    <row r="8" spans="1:22" x14ac:dyDescent="0.25">
      <c r="A8" t="s">
        <v>474</v>
      </c>
      <c r="B8" t="s">
        <v>76</v>
      </c>
      <c r="C8" t="s">
        <v>275</v>
      </c>
      <c r="D8">
        <v>3</v>
      </c>
      <c r="E8">
        <v>10</v>
      </c>
      <c r="F8">
        <v>1</v>
      </c>
      <c r="H8" t="s">
        <v>492</v>
      </c>
      <c r="I8" t="s">
        <v>76</v>
      </c>
      <c r="J8" t="s">
        <v>275</v>
      </c>
      <c r="K8">
        <v>10</v>
      </c>
      <c r="L8">
        <v>4</v>
      </c>
      <c r="M8">
        <v>0</v>
      </c>
      <c r="P8" t="s">
        <v>474</v>
      </c>
      <c r="Q8" t="s">
        <v>76</v>
      </c>
      <c r="R8" t="s">
        <v>1141</v>
      </c>
      <c r="S8">
        <v>14</v>
      </c>
      <c r="T8">
        <v>5</v>
      </c>
      <c r="U8">
        <v>3</v>
      </c>
      <c r="V8" t="s">
        <v>1781</v>
      </c>
    </row>
    <row r="9" spans="1:22" x14ac:dyDescent="0.25">
      <c r="A9" t="s">
        <v>474</v>
      </c>
      <c r="B9" t="s">
        <v>76</v>
      </c>
      <c r="C9" t="s">
        <v>210</v>
      </c>
      <c r="D9">
        <v>0</v>
      </c>
      <c r="E9">
        <v>11</v>
      </c>
      <c r="F9">
        <v>15</v>
      </c>
      <c r="H9" t="s">
        <v>492</v>
      </c>
      <c r="I9" t="s">
        <v>76</v>
      </c>
      <c r="J9" t="s">
        <v>210</v>
      </c>
      <c r="K9">
        <v>19</v>
      </c>
      <c r="L9">
        <v>7</v>
      </c>
      <c r="M9">
        <v>0</v>
      </c>
    </row>
    <row r="10" spans="1:22" x14ac:dyDescent="0.25">
      <c r="A10" t="s">
        <v>474</v>
      </c>
      <c r="B10" t="s">
        <v>76</v>
      </c>
      <c r="C10" t="s">
        <v>562</v>
      </c>
      <c r="D10">
        <v>3</v>
      </c>
      <c r="E10">
        <v>5</v>
      </c>
      <c r="F10">
        <v>1</v>
      </c>
      <c r="H10" t="s">
        <v>492</v>
      </c>
      <c r="I10" t="s">
        <v>76</v>
      </c>
      <c r="J10" t="s">
        <v>562</v>
      </c>
      <c r="K10">
        <v>8</v>
      </c>
      <c r="L10">
        <v>1</v>
      </c>
      <c r="M10">
        <v>0</v>
      </c>
    </row>
    <row r="11" spans="1:22" x14ac:dyDescent="0.25">
      <c r="A11" t="s">
        <v>474</v>
      </c>
      <c r="B11" t="s">
        <v>76</v>
      </c>
      <c r="C11" t="s">
        <v>631</v>
      </c>
      <c r="D11">
        <v>0</v>
      </c>
      <c r="E11">
        <v>6</v>
      </c>
      <c r="F11">
        <v>7</v>
      </c>
      <c r="H11" t="s">
        <v>492</v>
      </c>
      <c r="I11" t="s">
        <v>76</v>
      </c>
      <c r="J11" t="s">
        <v>631</v>
      </c>
      <c r="K11">
        <v>9</v>
      </c>
      <c r="L11">
        <v>4</v>
      </c>
      <c r="M11">
        <v>0</v>
      </c>
    </row>
    <row r="12" spans="1:22" x14ac:dyDescent="0.25">
      <c r="A12" t="s">
        <v>474</v>
      </c>
      <c r="B12" t="s">
        <v>76</v>
      </c>
      <c r="C12" t="s">
        <v>696</v>
      </c>
      <c r="D12">
        <v>1</v>
      </c>
      <c r="E12">
        <v>11</v>
      </c>
      <c r="F12">
        <v>16</v>
      </c>
      <c r="H12" t="s">
        <v>492</v>
      </c>
      <c r="I12" t="s">
        <v>76</v>
      </c>
      <c r="J12" t="s">
        <v>696</v>
      </c>
      <c r="K12">
        <v>19</v>
      </c>
      <c r="L12">
        <v>7</v>
      </c>
      <c r="M12">
        <v>2</v>
      </c>
    </row>
    <row r="13" spans="1:22" x14ac:dyDescent="0.25">
      <c r="A13" t="s">
        <v>474</v>
      </c>
      <c r="B13" t="s">
        <v>76</v>
      </c>
      <c r="C13" t="s">
        <v>1141</v>
      </c>
      <c r="D13">
        <v>14</v>
      </c>
      <c r="E13">
        <v>5</v>
      </c>
      <c r="F13">
        <v>3</v>
      </c>
      <c r="H13" t="s">
        <v>492</v>
      </c>
      <c r="I13" t="s">
        <v>76</v>
      </c>
      <c r="J13" t="s">
        <v>1141</v>
      </c>
      <c r="K13">
        <v>19</v>
      </c>
      <c r="L13">
        <v>3</v>
      </c>
      <c r="M13">
        <v>0</v>
      </c>
    </row>
    <row r="15" spans="1:22" x14ac:dyDescent="0.25">
      <c r="C15" t="s">
        <v>475</v>
      </c>
      <c r="D15" t="s">
        <v>471</v>
      </c>
      <c r="E15" t="s">
        <v>472</v>
      </c>
      <c r="F15" t="s">
        <v>473</v>
      </c>
      <c r="J15" t="s">
        <v>493</v>
      </c>
      <c r="K15" t="s">
        <v>471</v>
      </c>
      <c r="L15" t="s">
        <v>472</v>
      </c>
      <c r="M15" t="s">
        <v>473</v>
      </c>
      <c r="R15" t="s">
        <v>475</v>
      </c>
      <c r="S15" t="s">
        <v>471</v>
      </c>
      <c r="T15" t="s">
        <v>472</v>
      </c>
      <c r="U15" t="s">
        <v>473</v>
      </c>
    </row>
    <row r="16" spans="1:22" x14ac:dyDescent="0.25">
      <c r="A16" t="s">
        <v>475</v>
      </c>
      <c r="B16" t="s">
        <v>76</v>
      </c>
      <c r="C16" t="s">
        <v>470</v>
      </c>
      <c r="D16">
        <v>1</v>
      </c>
      <c r="E16">
        <v>9</v>
      </c>
      <c r="F16">
        <v>0</v>
      </c>
      <c r="H16" t="s">
        <v>493</v>
      </c>
      <c r="I16" t="s">
        <v>76</v>
      </c>
      <c r="J16" t="s">
        <v>470</v>
      </c>
      <c r="K16">
        <v>1</v>
      </c>
      <c r="L16">
        <v>6</v>
      </c>
      <c r="M16">
        <v>3</v>
      </c>
      <c r="P16" t="s">
        <v>475</v>
      </c>
      <c r="Q16" t="s">
        <v>76</v>
      </c>
      <c r="R16" t="s">
        <v>491</v>
      </c>
      <c r="S16">
        <v>0</v>
      </c>
      <c r="T16">
        <v>2</v>
      </c>
      <c r="U16">
        <v>11</v>
      </c>
      <c r="V16" t="s">
        <v>1780</v>
      </c>
    </row>
    <row r="17" spans="1:22" x14ac:dyDescent="0.25">
      <c r="A17" t="s">
        <v>475</v>
      </c>
      <c r="B17" t="s">
        <v>76</v>
      </c>
      <c r="C17" t="s">
        <v>405</v>
      </c>
      <c r="D17">
        <v>3</v>
      </c>
      <c r="E17">
        <v>7</v>
      </c>
      <c r="F17">
        <v>4</v>
      </c>
      <c r="H17" t="s">
        <v>493</v>
      </c>
      <c r="I17" t="s">
        <v>76</v>
      </c>
      <c r="J17" t="s">
        <v>405</v>
      </c>
      <c r="K17">
        <v>5</v>
      </c>
      <c r="L17">
        <v>6</v>
      </c>
      <c r="M17">
        <v>3</v>
      </c>
      <c r="P17" t="s">
        <v>475</v>
      </c>
      <c r="Q17" t="s">
        <v>76</v>
      </c>
      <c r="R17" t="s">
        <v>210</v>
      </c>
      <c r="S17">
        <v>1</v>
      </c>
      <c r="T17">
        <v>6</v>
      </c>
      <c r="U17">
        <v>15</v>
      </c>
      <c r="V17" t="s">
        <v>1780</v>
      </c>
    </row>
    <row r="18" spans="1:22" x14ac:dyDescent="0.25">
      <c r="A18" t="s">
        <v>475</v>
      </c>
      <c r="B18" t="s">
        <v>76</v>
      </c>
      <c r="C18" t="s">
        <v>491</v>
      </c>
      <c r="D18">
        <v>0</v>
      </c>
      <c r="E18">
        <v>2</v>
      </c>
      <c r="F18">
        <v>11</v>
      </c>
      <c r="H18" t="s">
        <v>493</v>
      </c>
      <c r="I18" t="s">
        <v>76</v>
      </c>
      <c r="J18" t="s">
        <v>491</v>
      </c>
      <c r="K18">
        <v>2</v>
      </c>
      <c r="L18">
        <v>8</v>
      </c>
      <c r="M18">
        <v>3</v>
      </c>
    </row>
    <row r="19" spans="1:22" x14ac:dyDescent="0.25">
      <c r="A19" t="s">
        <v>475</v>
      </c>
      <c r="B19" t="s">
        <v>76</v>
      </c>
      <c r="C19" t="s">
        <v>340</v>
      </c>
      <c r="D19">
        <v>10</v>
      </c>
      <c r="E19">
        <v>5</v>
      </c>
      <c r="F19">
        <v>0</v>
      </c>
      <c r="H19" t="s">
        <v>493</v>
      </c>
      <c r="I19" t="s">
        <v>76</v>
      </c>
      <c r="J19" t="s">
        <v>340</v>
      </c>
      <c r="K19">
        <v>14</v>
      </c>
      <c r="L19">
        <v>1</v>
      </c>
      <c r="M19">
        <v>0</v>
      </c>
      <c r="P19" t="s">
        <v>475</v>
      </c>
      <c r="Q19" t="s">
        <v>76</v>
      </c>
      <c r="R19" t="s">
        <v>696</v>
      </c>
      <c r="S19">
        <v>0</v>
      </c>
      <c r="T19">
        <v>9</v>
      </c>
      <c r="U19">
        <v>8</v>
      </c>
      <c r="V19" t="s">
        <v>1782</v>
      </c>
    </row>
    <row r="20" spans="1:22" x14ac:dyDescent="0.25">
      <c r="A20" t="s">
        <v>475</v>
      </c>
      <c r="B20" t="s">
        <v>76</v>
      </c>
      <c r="C20" t="s">
        <v>275</v>
      </c>
      <c r="D20">
        <v>4</v>
      </c>
      <c r="E20">
        <v>6</v>
      </c>
      <c r="F20">
        <v>1</v>
      </c>
      <c r="H20" t="s">
        <v>493</v>
      </c>
      <c r="I20" t="s">
        <v>76</v>
      </c>
      <c r="J20" t="s">
        <v>275</v>
      </c>
      <c r="K20">
        <v>9</v>
      </c>
      <c r="L20">
        <v>2</v>
      </c>
      <c r="M20">
        <v>0</v>
      </c>
    </row>
    <row r="21" spans="1:22" x14ac:dyDescent="0.25">
      <c r="A21" t="s">
        <v>475</v>
      </c>
      <c r="B21" t="s">
        <v>76</v>
      </c>
      <c r="C21" t="s">
        <v>210</v>
      </c>
      <c r="D21">
        <v>1</v>
      </c>
      <c r="E21">
        <v>6</v>
      </c>
      <c r="F21">
        <v>15</v>
      </c>
      <c r="H21" t="s">
        <v>493</v>
      </c>
      <c r="I21" t="s">
        <v>76</v>
      </c>
      <c r="J21" t="s">
        <v>210</v>
      </c>
      <c r="K21">
        <v>4</v>
      </c>
      <c r="L21">
        <v>11</v>
      </c>
      <c r="M21">
        <v>7</v>
      </c>
      <c r="P21" t="s">
        <v>475</v>
      </c>
      <c r="Q21" t="s">
        <v>76</v>
      </c>
      <c r="R21" t="s">
        <v>405</v>
      </c>
      <c r="S21">
        <v>3</v>
      </c>
      <c r="T21">
        <v>7</v>
      </c>
      <c r="U21">
        <v>4</v>
      </c>
      <c r="V21" t="s">
        <v>1784</v>
      </c>
    </row>
    <row r="22" spans="1:22" x14ac:dyDescent="0.25">
      <c r="A22" t="s">
        <v>475</v>
      </c>
      <c r="B22" t="s">
        <v>76</v>
      </c>
      <c r="C22" t="s">
        <v>562</v>
      </c>
      <c r="D22">
        <v>5</v>
      </c>
      <c r="E22">
        <v>3</v>
      </c>
      <c r="F22">
        <v>3</v>
      </c>
      <c r="H22" t="s">
        <v>493</v>
      </c>
      <c r="I22" t="s">
        <v>76</v>
      </c>
      <c r="J22" t="s">
        <v>562</v>
      </c>
      <c r="K22">
        <v>8</v>
      </c>
      <c r="L22">
        <v>3</v>
      </c>
      <c r="M22">
        <v>0</v>
      </c>
    </row>
    <row r="23" spans="1:22" x14ac:dyDescent="0.25">
      <c r="A23" t="s">
        <v>475</v>
      </c>
      <c r="B23" t="s">
        <v>76</v>
      </c>
      <c r="C23" t="s">
        <v>631</v>
      </c>
      <c r="D23">
        <v>1</v>
      </c>
      <c r="E23">
        <v>6</v>
      </c>
      <c r="F23">
        <v>1</v>
      </c>
      <c r="H23" t="s">
        <v>493</v>
      </c>
      <c r="I23" t="s">
        <v>76</v>
      </c>
      <c r="J23" t="s">
        <v>631</v>
      </c>
      <c r="K23">
        <v>4</v>
      </c>
      <c r="L23">
        <v>4</v>
      </c>
      <c r="M23">
        <v>0</v>
      </c>
      <c r="P23" t="s">
        <v>475</v>
      </c>
      <c r="Q23" t="s">
        <v>76</v>
      </c>
      <c r="R23" t="s">
        <v>1141</v>
      </c>
      <c r="S23">
        <v>6</v>
      </c>
      <c r="T23">
        <v>4</v>
      </c>
      <c r="U23">
        <v>2</v>
      </c>
      <c r="V23" t="s">
        <v>1783</v>
      </c>
    </row>
    <row r="24" spans="1:22" x14ac:dyDescent="0.25">
      <c r="A24" t="s">
        <v>475</v>
      </c>
      <c r="B24" t="s">
        <v>76</v>
      </c>
      <c r="C24" t="s">
        <v>696</v>
      </c>
      <c r="D24">
        <v>0</v>
      </c>
      <c r="E24">
        <v>9</v>
      </c>
      <c r="F24">
        <v>8</v>
      </c>
      <c r="H24" t="s">
        <v>493</v>
      </c>
      <c r="I24" t="s">
        <v>76</v>
      </c>
      <c r="J24" t="s">
        <v>696</v>
      </c>
      <c r="K24">
        <v>8</v>
      </c>
      <c r="L24">
        <v>8</v>
      </c>
      <c r="M24">
        <v>1</v>
      </c>
    </row>
    <row r="25" spans="1:22" x14ac:dyDescent="0.25">
      <c r="A25" t="s">
        <v>475</v>
      </c>
      <c r="B25" t="s">
        <v>76</v>
      </c>
      <c r="C25" t="s">
        <v>1141</v>
      </c>
      <c r="D25">
        <v>6</v>
      </c>
      <c r="E25">
        <v>4</v>
      </c>
      <c r="F25">
        <v>2</v>
      </c>
      <c r="H25" t="s">
        <v>493</v>
      </c>
      <c r="I25" t="s">
        <v>76</v>
      </c>
      <c r="J25" t="s">
        <v>1141</v>
      </c>
      <c r="K25">
        <v>14</v>
      </c>
      <c r="L25">
        <v>6</v>
      </c>
      <c r="M25">
        <v>1</v>
      </c>
    </row>
    <row r="27" spans="1:22" x14ac:dyDescent="0.25">
      <c r="P27" t="s">
        <v>492</v>
      </c>
      <c r="Q27" t="s">
        <v>76</v>
      </c>
      <c r="R27" t="s">
        <v>405</v>
      </c>
      <c r="S27">
        <v>1</v>
      </c>
      <c r="T27">
        <v>10</v>
      </c>
      <c r="U27">
        <v>1</v>
      </c>
      <c r="V27" t="s">
        <v>1780</v>
      </c>
    </row>
    <row r="28" spans="1:22" x14ac:dyDescent="0.25">
      <c r="P28" t="s">
        <v>492</v>
      </c>
      <c r="Q28" t="s">
        <v>76</v>
      </c>
      <c r="R28" t="s">
        <v>491</v>
      </c>
      <c r="S28">
        <v>9</v>
      </c>
      <c r="T28">
        <v>4</v>
      </c>
      <c r="U28">
        <v>0</v>
      </c>
      <c r="V28" t="s">
        <v>1781</v>
      </c>
    </row>
    <row r="29" spans="1:22" x14ac:dyDescent="0.25">
      <c r="P29" t="s">
        <v>492</v>
      </c>
      <c r="Q29" t="s">
        <v>76</v>
      </c>
      <c r="R29" t="s">
        <v>210</v>
      </c>
      <c r="S29">
        <v>19</v>
      </c>
      <c r="T29">
        <v>7</v>
      </c>
      <c r="U29">
        <v>0</v>
      </c>
      <c r="V29" t="s">
        <v>1781</v>
      </c>
    </row>
    <row r="30" spans="1:22" x14ac:dyDescent="0.25">
      <c r="P30" t="s">
        <v>492</v>
      </c>
      <c r="Q30" t="s">
        <v>76</v>
      </c>
      <c r="R30" t="s">
        <v>696</v>
      </c>
      <c r="S30">
        <v>19</v>
      </c>
      <c r="T30">
        <v>7</v>
      </c>
      <c r="U30">
        <v>2</v>
      </c>
      <c r="V30" t="s">
        <v>1781</v>
      </c>
    </row>
    <row r="31" spans="1:22" x14ac:dyDescent="0.25">
      <c r="P31" t="s">
        <v>492</v>
      </c>
      <c r="Q31" t="s">
        <v>76</v>
      </c>
      <c r="R31" t="s">
        <v>1141</v>
      </c>
      <c r="S31">
        <v>19</v>
      </c>
      <c r="T31">
        <v>3</v>
      </c>
      <c r="U31">
        <v>0</v>
      </c>
      <c r="V31" t="s">
        <v>1781</v>
      </c>
    </row>
    <row r="38" spans="16:22" x14ac:dyDescent="0.25">
      <c r="P38" t="s">
        <v>493</v>
      </c>
      <c r="Q38" t="s">
        <v>76</v>
      </c>
      <c r="R38" t="s">
        <v>210</v>
      </c>
      <c r="S38">
        <v>4</v>
      </c>
      <c r="T38">
        <v>11</v>
      </c>
      <c r="U38">
        <v>7</v>
      </c>
      <c r="V38" t="s">
        <v>1780</v>
      </c>
    </row>
    <row r="39" spans="16:22" x14ac:dyDescent="0.25">
      <c r="P39" t="s">
        <v>493</v>
      </c>
      <c r="Q39" t="s">
        <v>76</v>
      </c>
      <c r="R39" t="s">
        <v>491</v>
      </c>
      <c r="S39">
        <v>2</v>
      </c>
      <c r="T39">
        <v>8</v>
      </c>
      <c r="U39">
        <v>3</v>
      </c>
      <c r="V39" t="s">
        <v>1782</v>
      </c>
    </row>
    <row r="40" spans="16:22" x14ac:dyDescent="0.25">
      <c r="P40" t="s">
        <v>493</v>
      </c>
      <c r="Q40" t="s">
        <v>76</v>
      </c>
      <c r="R40" t="s">
        <v>405</v>
      </c>
      <c r="S40">
        <v>5</v>
      </c>
      <c r="T40">
        <v>6</v>
      </c>
      <c r="U40">
        <v>3</v>
      </c>
      <c r="V40" t="s">
        <v>1785</v>
      </c>
    </row>
    <row r="41" spans="16:22" x14ac:dyDescent="0.25">
      <c r="P41" t="s">
        <v>493</v>
      </c>
      <c r="Q41" t="s">
        <v>76</v>
      </c>
      <c r="R41" t="s">
        <v>696</v>
      </c>
      <c r="S41">
        <v>8</v>
      </c>
      <c r="T41">
        <v>8</v>
      </c>
      <c r="U41">
        <v>1</v>
      </c>
      <c r="V41" t="s">
        <v>1784</v>
      </c>
    </row>
    <row r="42" spans="16:22" x14ac:dyDescent="0.25">
      <c r="P42" t="s">
        <v>493</v>
      </c>
      <c r="Q42" t="s">
        <v>76</v>
      </c>
      <c r="R42" t="s">
        <v>1141</v>
      </c>
      <c r="S42">
        <v>14</v>
      </c>
      <c r="T42">
        <v>6</v>
      </c>
      <c r="U42">
        <v>1</v>
      </c>
      <c r="V42" t="s">
        <v>1783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345"/>
  <sheetViews>
    <sheetView topLeftCell="C1" zoomScale="70" zoomScaleNormal="70" workbookViewId="0">
      <pane ySplit="1" topLeftCell="A1322" activePane="bottomLeft" state="frozen"/>
      <selection pane="bottomLeft" activeCell="A1218" sqref="A1218:Y1345"/>
    </sheetView>
  </sheetViews>
  <sheetFormatPr defaultRowHeight="15" x14ac:dyDescent="0.25"/>
  <cols>
    <col min="1" max="1" width="24.28515625" bestFit="1" customWidth="1"/>
    <col min="2" max="2" width="16.7109375" bestFit="1" customWidth="1"/>
    <col min="3" max="3" width="7.5703125" bestFit="1" customWidth="1"/>
    <col min="4" max="4" width="11.5703125" bestFit="1" customWidth="1"/>
    <col min="15" max="15" width="24.28515625" bestFit="1" customWidth="1"/>
    <col min="16" max="16" width="16.7109375" bestFit="1" customWidth="1"/>
    <col min="17" max="17" width="7.5703125" bestFit="1" customWidth="1"/>
    <col min="18" max="18" width="11" bestFit="1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O1" t="s">
        <v>0</v>
      </c>
      <c r="P1" t="s">
        <v>1</v>
      </c>
      <c r="Q1" t="s">
        <v>2</v>
      </c>
      <c r="R1" t="s">
        <v>3</v>
      </c>
      <c r="S1" t="s">
        <v>4</v>
      </c>
      <c r="T1" t="s">
        <v>5</v>
      </c>
      <c r="U1" t="s">
        <v>6</v>
      </c>
      <c r="V1" t="s">
        <v>7</v>
      </c>
      <c r="W1" t="s">
        <v>8</v>
      </c>
      <c r="X1" t="s">
        <v>9</v>
      </c>
      <c r="Y1" t="s">
        <v>10</v>
      </c>
    </row>
    <row r="2" spans="1:25" x14ac:dyDescent="0.25">
      <c r="A2" s="2" t="s">
        <v>11</v>
      </c>
      <c r="B2" t="s">
        <v>75</v>
      </c>
      <c r="C2" t="s">
        <v>76</v>
      </c>
      <c r="D2" t="s">
        <v>80</v>
      </c>
      <c r="E2">
        <v>26.5</v>
      </c>
      <c r="F2">
        <v>68.02</v>
      </c>
      <c r="G2">
        <v>79.86</v>
      </c>
      <c r="H2">
        <f>F2/G2</f>
        <v>0.85174054595542192</v>
      </c>
      <c r="I2">
        <v>26</v>
      </c>
      <c r="J2">
        <v>44.04</v>
      </c>
      <c r="K2">
        <v>78.63</v>
      </c>
      <c r="O2" t="s">
        <v>11</v>
      </c>
      <c r="P2" t="s">
        <v>75</v>
      </c>
      <c r="Q2" t="s">
        <v>76</v>
      </c>
      <c r="R2" t="s">
        <v>78</v>
      </c>
      <c r="S2">
        <v>24</v>
      </c>
      <c r="T2">
        <v>119.55</v>
      </c>
      <c r="U2">
        <v>73.7</v>
      </c>
      <c r="V2">
        <f t="shared" ref="V2:V65" si="0">T2/U2</f>
        <v>1.6221166892808683</v>
      </c>
      <c r="W2">
        <v>23</v>
      </c>
      <c r="X2">
        <v>65.92</v>
      </c>
      <c r="Y2">
        <v>71.22</v>
      </c>
    </row>
    <row r="3" spans="1:25" x14ac:dyDescent="0.25">
      <c r="A3" t="s">
        <v>12</v>
      </c>
      <c r="B3" t="s">
        <v>75</v>
      </c>
      <c r="C3" t="s">
        <v>76</v>
      </c>
      <c r="D3" t="s">
        <v>80</v>
      </c>
      <c r="E3">
        <v>24</v>
      </c>
      <c r="F3">
        <v>73.23</v>
      </c>
      <c r="G3">
        <v>73.7</v>
      </c>
      <c r="H3">
        <f t="shared" ref="H3:H66" si="1">F3/G3</f>
        <v>0.99362279511533247</v>
      </c>
      <c r="I3">
        <v>23.5</v>
      </c>
      <c r="J3">
        <v>50.86</v>
      </c>
      <c r="K3">
        <v>72.459999999999994</v>
      </c>
      <c r="O3" t="s">
        <v>12</v>
      </c>
      <c r="P3" t="s">
        <v>75</v>
      </c>
      <c r="Q3" t="s">
        <v>76</v>
      </c>
      <c r="R3" t="s">
        <v>78</v>
      </c>
      <c r="S3">
        <v>24</v>
      </c>
      <c r="T3">
        <v>107.44</v>
      </c>
      <c r="U3">
        <v>73.7</v>
      </c>
      <c r="V3">
        <f t="shared" si="0"/>
        <v>1.4578018995929443</v>
      </c>
      <c r="W3">
        <v>23</v>
      </c>
      <c r="X3">
        <v>52.28</v>
      </c>
      <c r="Y3">
        <v>71.22</v>
      </c>
    </row>
    <row r="4" spans="1:25" x14ac:dyDescent="0.25">
      <c r="A4" t="s">
        <v>13</v>
      </c>
      <c r="B4" t="s">
        <v>75</v>
      </c>
      <c r="C4" t="s">
        <v>76</v>
      </c>
      <c r="D4" t="s">
        <v>80</v>
      </c>
      <c r="E4">
        <v>23.5</v>
      </c>
      <c r="F4">
        <v>71.849999999999994</v>
      </c>
      <c r="G4">
        <v>72.459999999999994</v>
      </c>
      <c r="H4">
        <f t="shared" si="1"/>
        <v>0.9915815622412365</v>
      </c>
      <c r="I4">
        <v>23</v>
      </c>
      <c r="J4">
        <v>57.78</v>
      </c>
      <c r="K4">
        <v>71.22</v>
      </c>
      <c r="O4" t="s">
        <v>13</v>
      </c>
      <c r="P4" t="s">
        <v>75</v>
      </c>
      <c r="Q4" t="s">
        <v>76</v>
      </c>
      <c r="R4" t="s">
        <v>78</v>
      </c>
      <c r="S4">
        <v>24</v>
      </c>
      <c r="T4">
        <v>111.93</v>
      </c>
      <c r="U4">
        <v>73.7</v>
      </c>
      <c r="V4">
        <f t="shared" si="0"/>
        <v>1.5187245590230665</v>
      </c>
      <c r="W4">
        <v>23</v>
      </c>
      <c r="X4">
        <v>50.31</v>
      </c>
      <c r="Y4">
        <v>71.22</v>
      </c>
    </row>
    <row r="5" spans="1:25" x14ac:dyDescent="0.25">
      <c r="A5" t="s">
        <v>14</v>
      </c>
      <c r="B5" t="s">
        <v>75</v>
      </c>
      <c r="C5" t="s">
        <v>76</v>
      </c>
      <c r="D5" t="s">
        <v>80</v>
      </c>
      <c r="E5">
        <v>16</v>
      </c>
      <c r="F5">
        <v>45.71</v>
      </c>
      <c r="G5">
        <v>53.5</v>
      </c>
      <c r="H5">
        <f t="shared" si="1"/>
        <v>0.85439252336448601</v>
      </c>
      <c r="I5">
        <v>15.5</v>
      </c>
      <c r="J5">
        <v>21.61</v>
      </c>
      <c r="K5">
        <v>52.21</v>
      </c>
      <c r="O5" t="s">
        <v>14</v>
      </c>
      <c r="P5" t="s">
        <v>75</v>
      </c>
      <c r="Q5" t="s">
        <v>76</v>
      </c>
      <c r="R5" t="s">
        <v>78</v>
      </c>
      <c r="S5">
        <v>24</v>
      </c>
      <c r="T5">
        <v>122.41</v>
      </c>
      <c r="U5">
        <v>73.7</v>
      </c>
      <c r="V5">
        <f t="shared" si="0"/>
        <v>1.6609226594301221</v>
      </c>
      <c r="W5">
        <v>21.5</v>
      </c>
      <c r="X5">
        <v>43.36</v>
      </c>
      <c r="Y5">
        <v>67.47</v>
      </c>
    </row>
    <row r="6" spans="1:25" x14ac:dyDescent="0.25">
      <c r="A6" t="s">
        <v>15</v>
      </c>
      <c r="B6" t="s">
        <v>75</v>
      </c>
      <c r="C6" t="s">
        <v>76</v>
      </c>
      <c r="D6" t="s">
        <v>80</v>
      </c>
      <c r="E6">
        <v>23</v>
      </c>
      <c r="F6">
        <v>68.3</v>
      </c>
      <c r="G6">
        <v>71.22</v>
      </c>
      <c r="H6">
        <f t="shared" si="1"/>
        <v>0.95900028081999433</v>
      </c>
      <c r="I6">
        <v>22.5</v>
      </c>
      <c r="J6">
        <v>56.27</v>
      </c>
      <c r="K6">
        <v>69.97</v>
      </c>
      <c r="O6" t="s">
        <v>15</v>
      </c>
      <c r="P6" t="s">
        <v>75</v>
      </c>
      <c r="Q6" t="s">
        <v>76</v>
      </c>
      <c r="R6" t="s">
        <v>78</v>
      </c>
      <c r="S6">
        <v>24</v>
      </c>
      <c r="T6">
        <v>175.01</v>
      </c>
      <c r="U6">
        <v>73.7</v>
      </c>
      <c r="V6">
        <f t="shared" si="0"/>
        <v>2.3746268656716416</v>
      </c>
      <c r="W6">
        <v>22.5</v>
      </c>
      <c r="X6">
        <v>54.69</v>
      </c>
      <c r="Y6">
        <v>69.97</v>
      </c>
    </row>
    <row r="7" spans="1:25" x14ac:dyDescent="0.25">
      <c r="A7" s="2" t="s">
        <v>16</v>
      </c>
      <c r="B7" t="s">
        <v>75</v>
      </c>
      <c r="C7" t="s">
        <v>76</v>
      </c>
      <c r="D7" t="s">
        <v>80</v>
      </c>
      <c r="E7">
        <v>0</v>
      </c>
      <c r="F7">
        <v>0</v>
      </c>
      <c r="G7">
        <v>0</v>
      </c>
      <c r="H7" t="e">
        <f t="shared" si="1"/>
        <v>#DIV/0!</v>
      </c>
      <c r="I7">
        <v>0</v>
      </c>
      <c r="J7">
        <v>0</v>
      </c>
      <c r="K7">
        <v>0</v>
      </c>
      <c r="O7" t="s">
        <v>16</v>
      </c>
      <c r="P7" t="s">
        <v>75</v>
      </c>
      <c r="Q7" t="s">
        <v>76</v>
      </c>
      <c r="R7" t="s">
        <v>78</v>
      </c>
      <c r="S7">
        <v>17.5</v>
      </c>
      <c r="T7">
        <v>46.4</v>
      </c>
      <c r="U7">
        <v>57.36</v>
      </c>
      <c r="V7">
        <f t="shared" si="0"/>
        <v>0.80892608089260809</v>
      </c>
      <c r="W7">
        <v>17</v>
      </c>
      <c r="X7">
        <v>30.86</v>
      </c>
      <c r="Y7">
        <v>56.08</v>
      </c>
    </row>
    <row r="8" spans="1:25" x14ac:dyDescent="0.25">
      <c r="A8" t="s">
        <v>17</v>
      </c>
      <c r="B8" t="s">
        <v>75</v>
      </c>
      <c r="C8" t="s">
        <v>76</v>
      </c>
      <c r="D8" t="s">
        <v>80</v>
      </c>
      <c r="E8">
        <v>16.5</v>
      </c>
      <c r="F8">
        <v>45.66</v>
      </c>
      <c r="G8">
        <v>54.79</v>
      </c>
      <c r="H8">
        <f t="shared" si="1"/>
        <v>0.83336375250958195</v>
      </c>
      <c r="I8">
        <v>16</v>
      </c>
      <c r="J8">
        <v>19.239999999999998</v>
      </c>
      <c r="K8">
        <v>53.5</v>
      </c>
      <c r="O8" t="s">
        <v>17</v>
      </c>
      <c r="P8" t="s">
        <v>75</v>
      </c>
      <c r="Q8" t="s">
        <v>76</v>
      </c>
      <c r="R8" t="s">
        <v>78</v>
      </c>
      <c r="S8">
        <v>24</v>
      </c>
      <c r="T8">
        <v>130.29</v>
      </c>
      <c r="U8">
        <v>73.7</v>
      </c>
      <c r="V8">
        <f t="shared" si="0"/>
        <v>1.7678426051560379</v>
      </c>
      <c r="W8">
        <v>23</v>
      </c>
      <c r="X8">
        <v>70.790000000000006</v>
      </c>
      <c r="Y8">
        <v>71.22</v>
      </c>
    </row>
    <row r="9" spans="1:25" x14ac:dyDescent="0.25">
      <c r="A9" s="2" t="s">
        <v>18</v>
      </c>
      <c r="B9" t="s">
        <v>75</v>
      </c>
      <c r="C9" t="s">
        <v>76</v>
      </c>
      <c r="D9" t="s">
        <v>80</v>
      </c>
      <c r="E9">
        <v>21</v>
      </c>
      <c r="F9">
        <v>59.12</v>
      </c>
      <c r="G9">
        <v>66.22</v>
      </c>
      <c r="H9">
        <f t="shared" si="1"/>
        <v>0.89278163696768342</v>
      </c>
      <c r="I9">
        <v>20.5</v>
      </c>
      <c r="J9">
        <v>21.07</v>
      </c>
      <c r="K9">
        <v>64.97</v>
      </c>
      <c r="O9" t="s">
        <v>18</v>
      </c>
      <c r="P9" t="s">
        <v>75</v>
      </c>
      <c r="Q9" t="s">
        <v>76</v>
      </c>
      <c r="R9" t="s">
        <v>78</v>
      </c>
      <c r="S9">
        <v>24</v>
      </c>
      <c r="T9">
        <v>103.02</v>
      </c>
      <c r="U9">
        <v>73.7</v>
      </c>
      <c r="V9">
        <f t="shared" si="0"/>
        <v>1.3978290366350066</v>
      </c>
      <c r="W9">
        <v>23</v>
      </c>
      <c r="X9">
        <v>64.88</v>
      </c>
      <c r="Y9">
        <v>71.22</v>
      </c>
    </row>
    <row r="10" spans="1:25" x14ac:dyDescent="0.25">
      <c r="A10" t="s">
        <v>19</v>
      </c>
      <c r="B10" t="s">
        <v>75</v>
      </c>
      <c r="C10" t="s">
        <v>76</v>
      </c>
      <c r="D10" t="s">
        <v>80</v>
      </c>
      <c r="E10">
        <v>20.5</v>
      </c>
      <c r="F10">
        <v>52.58</v>
      </c>
      <c r="G10">
        <v>64.97</v>
      </c>
      <c r="H10">
        <f t="shared" si="1"/>
        <v>0.80929659843004464</v>
      </c>
      <c r="I10">
        <v>20</v>
      </c>
      <c r="J10">
        <v>40.25</v>
      </c>
      <c r="K10">
        <v>63.71</v>
      </c>
      <c r="O10" t="s">
        <v>19</v>
      </c>
      <c r="P10" t="s">
        <v>75</v>
      </c>
      <c r="Q10" t="s">
        <v>76</v>
      </c>
      <c r="R10" t="s">
        <v>78</v>
      </c>
      <c r="S10">
        <v>24</v>
      </c>
      <c r="T10">
        <v>130.44</v>
      </c>
      <c r="U10">
        <v>73.7</v>
      </c>
      <c r="V10">
        <f t="shared" si="0"/>
        <v>1.7698778833107189</v>
      </c>
      <c r="W10">
        <v>22.5</v>
      </c>
      <c r="X10">
        <v>58.26</v>
      </c>
      <c r="Y10">
        <v>69.97</v>
      </c>
    </row>
    <row r="11" spans="1:25" x14ac:dyDescent="0.25">
      <c r="A11" t="s">
        <v>20</v>
      </c>
      <c r="B11" t="s">
        <v>75</v>
      </c>
      <c r="C11" t="s">
        <v>76</v>
      </c>
      <c r="D11" t="s">
        <v>80</v>
      </c>
      <c r="E11">
        <v>20.5</v>
      </c>
      <c r="F11">
        <v>57.04</v>
      </c>
      <c r="G11">
        <v>64.97</v>
      </c>
      <c r="H11">
        <f t="shared" si="1"/>
        <v>0.87794366630752652</v>
      </c>
      <c r="I11">
        <v>20</v>
      </c>
      <c r="J11">
        <v>37.76</v>
      </c>
      <c r="K11">
        <v>63.71</v>
      </c>
      <c r="O11" t="s">
        <v>20</v>
      </c>
      <c r="P11" t="s">
        <v>75</v>
      </c>
      <c r="Q11" t="s">
        <v>76</v>
      </c>
      <c r="R11" t="s">
        <v>78</v>
      </c>
      <c r="S11">
        <v>24</v>
      </c>
      <c r="T11">
        <v>128.22</v>
      </c>
      <c r="U11">
        <v>73.7</v>
      </c>
      <c r="V11">
        <f t="shared" si="0"/>
        <v>1.7397557666214383</v>
      </c>
      <c r="W11">
        <v>22.5</v>
      </c>
      <c r="X11">
        <v>68.08</v>
      </c>
      <c r="Y11">
        <v>69.97</v>
      </c>
    </row>
    <row r="12" spans="1:25" x14ac:dyDescent="0.25">
      <c r="A12" t="s">
        <v>21</v>
      </c>
      <c r="B12" t="s">
        <v>75</v>
      </c>
      <c r="C12" t="s">
        <v>76</v>
      </c>
      <c r="D12" t="s">
        <v>80</v>
      </c>
      <c r="E12">
        <v>29.5</v>
      </c>
      <c r="F12">
        <v>77.540000000000006</v>
      </c>
      <c r="G12">
        <v>87.18</v>
      </c>
      <c r="H12">
        <f t="shared" si="1"/>
        <v>0.88942417985776556</v>
      </c>
      <c r="I12">
        <v>29</v>
      </c>
      <c r="J12">
        <v>57.88</v>
      </c>
      <c r="K12">
        <v>85.96</v>
      </c>
      <c r="O12" t="s">
        <v>21</v>
      </c>
      <c r="P12" t="s">
        <v>75</v>
      </c>
      <c r="Q12" t="s">
        <v>76</v>
      </c>
      <c r="R12" t="s">
        <v>78</v>
      </c>
      <c r="S12">
        <v>24</v>
      </c>
      <c r="T12">
        <v>115.4</v>
      </c>
      <c r="U12">
        <v>73.7</v>
      </c>
      <c r="V12">
        <f t="shared" si="0"/>
        <v>1.5658073270013568</v>
      </c>
      <c r="W12">
        <v>22.5</v>
      </c>
      <c r="X12">
        <v>59.43</v>
      </c>
      <c r="Y12">
        <v>69.97</v>
      </c>
    </row>
    <row r="13" spans="1:25" x14ac:dyDescent="0.25">
      <c r="A13" t="s">
        <v>22</v>
      </c>
      <c r="B13" t="s">
        <v>75</v>
      </c>
      <c r="C13" t="s">
        <v>76</v>
      </c>
      <c r="D13" t="s">
        <v>80</v>
      </c>
      <c r="E13">
        <v>27</v>
      </c>
      <c r="F13">
        <v>72.66</v>
      </c>
      <c r="G13">
        <v>81.08</v>
      </c>
      <c r="H13">
        <f t="shared" si="1"/>
        <v>0.89615194869264925</v>
      </c>
      <c r="I13">
        <v>26.5</v>
      </c>
      <c r="J13">
        <v>45.9</v>
      </c>
      <c r="K13">
        <v>79.86</v>
      </c>
      <c r="O13" t="s">
        <v>22</v>
      </c>
      <c r="P13" t="s">
        <v>75</v>
      </c>
      <c r="Q13" t="s">
        <v>76</v>
      </c>
      <c r="R13" t="s">
        <v>78</v>
      </c>
      <c r="S13">
        <v>24</v>
      </c>
      <c r="T13">
        <v>145.97999999999999</v>
      </c>
      <c r="U13">
        <v>73.7</v>
      </c>
      <c r="V13">
        <f t="shared" si="0"/>
        <v>1.9807327001356849</v>
      </c>
      <c r="W13">
        <v>16</v>
      </c>
      <c r="X13">
        <v>54.38</v>
      </c>
      <c r="Y13">
        <v>53.5</v>
      </c>
    </row>
    <row r="14" spans="1:25" x14ac:dyDescent="0.25">
      <c r="A14" t="s">
        <v>23</v>
      </c>
      <c r="B14" t="s">
        <v>75</v>
      </c>
      <c r="C14" t="s">
        <v>76</v>
      </c>
      <c r="D14" t="s">
        <v>80</v>
      </c>
      <c r="E14">
        <v>23</v>
      </c>
      <c r="F14">
        <v>60.34</v>
      </c>
      <c r="G14">
        <v>71.22</v>
      </c>
      <c r="H14">
        <f t="shared" si="1"/>
        <v>0.84723392305532164</v>
      </c>
      <c r="I14">
        <v>22.5</v>
      </c>
      <c r="J14">
        <v>41.44</v>
      </c>
      <c r="K14">
        <v>69.97</v>
      </c>
      <c r="O14" t="s">
        <v>23</v>
      </c>
      <c r="P14" t="s">
        <v>75</v>
      </c>
      <c r="Q14" t="s">
        <v>76</v>
      </c>
      <c r="R14" t="s">
        <v>78</v>
      </c>
      <c r="S14">
        <v>24</v>
      </c>
      <c r="T14">
        <v>112.35</v>
      </c>
      <c r="U14">
        <v>73.7</v>
      </c>
      <c r="V14">
        <f t="shared" si="0"/>
        <v>1.5244233378561736</v>
      </c>
      <c r="W14">
        <v>22.5</v>
      </c>
      <c r="X14">
        <v>51.29</v>
      </c>
      <c r="Y14">
        <v>69.97</v>
      </c>
    </row>
    <row r="15" spans="1:25" x14ac:dyDescent="0.25">
      <c r="A15" t="s">
        <v>24</v>
      </c>
      <c r="B15" t="s">
        <v>75</v>
      </c>
      <c r="C15" t="s">
        <v>76</v>
      </c>
      <c r="D15" t="s">
        <v>80</v>
      </c>
      <c r="E15">
        <v>23.5</v>
      </c>
      <c r="F15">
        <v>73.61</v>
      </c>
      <c r="G15">
        <v>72.459999999999994</v>
      </c>
      <c r="H15">
        <f t="shared" si="1"/>
        <v>1.0158708252829147</v>
      </c>
      <c r="I15">
        <v>23</v>
      </c>
      <c r="J15">
        <v>60.18</v>
      </c>
      <c r="K15">
        <v>71.22</v>
      </c>
      <c r="O15" t="s">
        <v>24</v>
      </c>
      <c r="P15" t="s">
        <v>75</v>
      </c>
      <c r="Q15" t="s">
        <v>76</v>
      </c>
      <c r="R15" t="s">
        <v>78</v>
      </c>
      <c r="S15">
        <v>24</v>
      </c>
      <c r="T15">
        <v>81.81</v>
      </c>
      <c r="U15">
        <v>73.7</v>
      </c>
      <c r="V15">
        <f t="shared" si="0"/>
        <v>1.1100407055630936</v>
      </c>
      <c r="W15">
        <v>23.5</v>
      </c>
      <c r="X15">
        <v>64.22</v>
      </c>
      <c r="Y15">
        <v>72.459999999999994</v>
      </c>
    </row>
    <row r="16" spans="1:25" x14ac:dyDescent="0.25">
      <c r="A16" t="s">
        <v>25</v>
      </c>
      <c r="B16" t="s">
        <v>75</v>
      </c>
      <c r="C16" t="s">
        <v>76</v>
      </c>
      <c r="D16" t="s">
        <v>80</v>
      </c>
      <c r="E16">
        <v>24.5</v>
      </c>
      <c r="F16">
        <v>73.53</v>
      </c>
      <c r="G16">
        <v>74.930000000000007</v>
      </c>
      <c r="H16">
        <f t="shared" si="1"/>
        <v>0.98131589483517945</v>
      </c>
      <c r="I16">
        <v>24</v>
      </c>
      <c r="J16">
        <v>50.89</v>
      </c>
      <c r="K16">
        <v>73.7</v>
      </c>
      <c r="O16" t="s">
        <v>25</v>
      </c>
      <c r="P16" t="s">
        <v>75</v>
      </c>
      <c r="Q16" t="s">
        <v>76</v>
      </c>
      <c r="R16" t="s">
        <v>78</v>
      </c>
      <c r="S16">
        <v>24</v>
      </c>
      <c r="T16">
        <v>109.9</v>
      </c>
      <c r="U16">
        <v>73.7</v>
      </c>
      <c r="V16">
        <f t="shared" si="0"/>
        <v>1.491180461329715</v>
      </c>
      <c r="W16">
        <v>23</v>
      </c>
      <c r="X16">
        <v>59.54</v>
      </c>
      <c r="Y16">
        <v>71.22</v>
      </c>
    </row>
    <row r="17" spans="1:25" x14ac:dyDescent="0.25">
      <c r="A17" t="s">
        <v>26</v>
      </c>
      <c r="B17" t="s">
        <v>75</v>
      </c>
      <c r="C17" t="s">
        <v>76</v>
      </c>
      <c r="D17" t="s">
        <v>80</v>
      </c>
      <c r="E17">
        <v>24.5</v>
      </c>
      <c r="F17">
        <v>94.93</v>
      </c>
      <c r="G17">
        <v>74.930000000000007</v>
      </c>
      <c r="H17">
        <f t="shared" si="1"/>
        <v>1.2669157880688642</v>
      </c>
      <c r="I17">
        <v>24</v>
      </c>
      <c r="J17">
        <v>64.98</v>
      </c>
      <c r="K17">
        <v>73.7</v>
      </c>
      <c r="O17" t="s">
        <v>26</v>
      </c>
      <c r="P17" t="s">
        <v>75</v>
      </c>
      <c r="Q17" t="s">
        <v>76</v>
      </c>
      <c r="R17" t="s">
        <v>78</v>
      </c>
      <c r="S17">
        <v>24</v>
      </c>
      <c r="T17">
        <v>109.64</v>
      </c>
      <c r="U17">
        <v>73.7</v>
      </c>
      <c r="V17">
        <f t="shared" si="0"/>
        <v>1.4876526458616011</v>
      </c>
      <c r="W17">
        <v>23</v>
      </c>
      <c r="X17">
        <v>59.2</v>
      </c>
      <c r="Y17">
        <v>71.22</v>
      </c>
    </row>
    <row r="18" spans="1:25" x14ac:dyDescent="0.25">
      <c r="A18" t="s">
        <v>27</v>
      </c>
      <c r="B18" t="s">
        <v>75</v>
      </c>
      <c r="C18" t="s">
        <v>77</v>
      </c>
      <c r="D18" t="s">
        <v>80</v>
      </c>
      <c r="E18">
        <v>30.5</v>
      </c>
      <c r="F18">
        <v>78.14</v>
      </c>
      <c r="G18">
        <v>89.6</v>
      </c>
      <c r="H18">
        <f t="shared" si="1"/>
        <v>0.87209821428571432</v>
      </c>
      <c r="I18">
        <v>30</v>
      </c>
      <c r="J18">
        <v>53.17</v>
      </c>
      <c r="K18">
        <v>88.39</v>
      </c>
      <c r="O18" t="s">
        <v>27</v>
      </c>
      <c r="P18" t="s">
        <v>75</v>
      </c>
      <c r="Q18" t="s">
        <v>77</v>
      </c>
      <c r="R18" t="s">
        <v>78</v>
      </c>
      <c r="S18">
        <v>24</v>
      </c>
      <c r="T18">
        <v>134.4</v>
      </c>
      <c r="U18">
        <v>73.7</v>
      </c>
      <c r="V18">
        <f t="shared" si="0"/>
        <v>1.8236092265943011</v>
      </c>
      <c r="W18">
        <v>22</v>
      </c>
      <c r="X18">
        <v>60.58</v>
      </c>
      <c r="Y18">
        <v>68.72</v>
      </c>
    </row>
    <row r="19" spans="1:25" x14ac:dyDescent="0.25">
      <c r="A19" t="s">
        <v>28</v>
      </c>
      <c r="B19" t="s">
        <v>75</v>
      </c>
      <c r="C19" t="s">
        <v>77</v>
      </c>
      <c r="D19" t="s">
        <v>80</v>
      </c>
      <c r="E19">
        <v>30.5</v>
      </c>
      <c r="F19">
        <v>78.27</v>
      </c>
      <c r="G19">
        <v>89.6</v>
      </c>
      <c r="H19">
        <f t="shared" si="1"/>
        <v>0.87354910714285716</v>
      </c>
      <c r="I19">
        <v>30</v>
      </c>
      <c r="J19">
        <v>56.37</v>
      </c>
      <c r="K19">
        <v>88.39</v>
      </c>
      <c r="O19" t="s">
        <v>28</v>
      </c>
      <c r="P19" t="s">
        <v>75</v>
      </c>
      <c r="Q19" t="s">
        <v>77</v>
      </c>
      <c r="R19" t="s">
        <v>78</v>
      </c>
      <c r="S19">
        <v>16</v>
      </c>
      <c r="T19">
        <v>51.36</v>
      </c>
      <c r="U19">
        <v>53.5</v>
      </c>
      <c r="V19">
        <f t="shared" si="0"/>
        <v>0.96</v>
      </c>
      <c r="W19">
        <v>15.5</v>
      </c>
      <c r="X19">
        <v>28.11</v>
      </c>
      <c r="Y19">
        <v>52.21</v>
      </c>
    </row>
    <row r="20" spans="1:25" x14ac:dyDescent="0.25">
      <c r="A20" t="s">
        <v>29</v>
      </c>
      <c r="B20" t="s">
        <v>75</v>
      </c>
      <c r="C20" t="s">
        <v>77</v>
      </c>
      <c r="D20" t="s">
        <v>80</v>
      </c>
      <c r="E20">
        <v>30.5</v>
      </c>
      <c r="F20">
        <v>88.69</v>
      </c>
      <c r="G20">
        <v>89.6</v>
      </c>
      <c r="H20">
        <f t="shared" si="1"/>
        <v>0.98984375000000002</v>
      </c>
      <c r="I20">
        <v>30</v>
      </c>
      <c r="J20">
        <v>52.91</v>
      </c>
      <c r="K20">
        <v>88.39</v>
      </c>
      <c r="O20" t="s">
        <v>29</v>
      </c>
      <c r="P20" t="s">
        <v>75</v>
      </c>
      <c r="Q20" t="s">
        <v>77</v>
      </c>
      <c r="R20" t="s">
        <v>78</v>
      </c>
      <c r="S20">
        <v>23.5</v>
      </c>
      <c r="T20">
        <v>111.49</v>
      </c>
      <c r="U20">
        <v>72.459999999999994</v>
      </c>
      <c r="V20">
        <f t="shared" si="0"/>
        <v>1.5386420093844881</v>
      </c>
      <c r="W20">
        <v>22.5</v>
      </c>
      <c r="X20">
        <v>60.86</v>
      </c>
      <c r="Y20">
        <v>69.97</v>
      </c>
    </row>
    <row r="21" spans="1:25" x14ac:dyDescent="0.25">
      <c r="A21" t="s">
        <v>30</v>
      </c>
      <c r="B21" t="s">
        <v>75</v>
      </c>
      <c r="C21" t="s">
        <v>77</v>
      </c>
      <c r="D21" t="s">
        <v>80</v>
      </c>
      <c r="E21">
        <v>22</v>
      </c>
      <c r="F21">
        <v>61.23</v>
      </c>
      <c r="G21">
        <v>68.72</v>
      </c>
      <c r="H21">
        <f t="shared" si="1"/>
        <v>0.8910069848661234</v>
      </c>
      <c r="I21">
        <v>21.5</v>
      </c>
      <c r="J21">
        <v>44.88</v>
      </c>
      <c r="K21">
        <v>67.47</v>
      </c>
      <c r="O21" t="s">
        <v>30</v>
      </c>
      <c r="P21" t="s">
        <v>75</v>
      </c>
      <c r="Q21" t="s">
        <v>77</v>
      </c>
      <c r="R21" t="s">
        <v>78</v>
      </c>
      <c r="S21">
        <v>24</v>
      </c>
      <c r="T21">
        <v>148.24</v>
      </c>
      <c r="U21">
        <v>73.7</v>
      </c>
      <c r="V21">
        <f t="shared" si="0"/>
        <v>2.0113975576662146</v>
      </c>
      <c r="W21">
        <v>22</v>
      </c>
      <c r="X21">
        <v>65</v>
      </c>
      <c r="Y21">
        <v>68.72</v>
      </c>
    </row>
    <row r="22" spans="1:25" x14ac:dyDescent="0.25">
      <c r="A22" s="2" t="s">
        <v>31</v>
      </c>
      <c r="B22" t="s">
        <v>75</v>
      </c>
      <c r="C22" t="s">
        <v>77</v>
      </c>
      <c r="D22" t="s">
        <v>80</v>
      </c>
      <c r="E22">
        <v>31</v>
      </c>
      <c r="F22">
        <v>84.13</v>
      </c>
      <c r="G22">
        <v>90.81</v>
      </c>
      <c r="H22">
        <f t="shared" si="1"/>
        <v>0.92643981940314934</v>
      </c>
      <c r="I22">
        <v>30.5</v>
      </c>
      <c r="J22">
        <v>69.59</v>
      </c>
      <c r="K22">
        <v>89.6</v>
      </c>
      <c r="O22" t="s">
        <v>31</v>
      </c>
      <c r="P22" t="s">
        <v>75</v>
      </c>
      <c r="Q22" t="s">
        <v>77</v>
      </c>
      <c r="R22" t="s">
        <v>78</v>
      </c>
      <c r="S22">
        <v>24</v>
      </c>
      <c r="T22">
        <v>132.19</v>
      </c>
      <c r="U22">
        <v>73.7</v>
      </c>
      <c r="V22">
        <f t="shared" si="0"/>
        <v>1.7936227951153323</v>
      </c>
      <c r="W22">
        <v>22.5</v>
      </c>
      <c r="X22">
        <v>61.19</v>
      </c>
      <c r="Y22">
        <v>69.97</v>
      </c>
    </row>
    <row r="23" spans="1:25" x14ac:dyDescent="0.25">
      <c r="A23" t="s">
        <v>32</v>
      </c>
      <c r="B23" t="s">
        <v>75</v>
      </c>
      <c r="C23" t="s">
        <v>77</v>
      </c>
      <c r="D23" t="s">
        <v>80</v>
      </c>
      <c r="E23">
        <v>23.5</v>
      </c>
      <c r="F23">
        <v>74.33</v>
      </c>
      <c r="G23">
        <v>72.459999999999994</v>
      </c>
      <c r="H23">
        <f t="shared" si="1"/>
        <v>1.025807341981783</v>
      </c>
      <c r="I23">
        <v>23</v>
      </c>
      <c r="J23">
        <v>57.49</v>
      </c>
      <c r="K23">
        <v>71.22</v>
      </c>
      <c r="O23" t="s">
        <v>32</v>
      </c>
      <c r="P23" t="s">
        <v>75</v>
      </c>
      <c r="Q23" t="s">
        <v>77</v>
      </c>
      <c r="R23" t="s">
        <v>78</v>
      </c>
      <c r="S23">
        <v>24</v>
      </c>
      <c r="T23">
        <v>154.04</v>
      </c>
      <c r="U23">
        <v>73.7</v>
      </c>
      <c r="V23">
        <f t="shared" si="0"/>
        <v>2.0900949796472181</v>
      </c>
      <c r="W23">
        <v>16</v>
      </c>
      <c r="X23">
        <v>55.27</v>
      </c>
      <c r="Y23">
        <v>53.5</v>
      </c>
    </row>
    <row r="24" spans="1:25" x14ac:dyDescent="0.25">
      <c r="A24" t="s">
        <v>33</v>
      </c>
      <c r="B24" t="s">
        <v>75</v>
      </c>
      <c r="C24" t="s">
        <v>77</v>
      </c>
      <c r="D24" t="s">
        <v>80</v>
      </c>
      <c r="E24">
        <v>15.5</v>
      </c>
      <c r="F24">
        <v>48.07</v>
      </c>
      <c r="G24">
        <v>52.21</v>
      </c>
      <c r="H24">
        <f t="shared" si="1"/>
        <v>0.92070484581497791</v>
      </c>
      <c r="I24">
        <v>15</v>
      </c>
      <c r="J24">
        <v>20.83</v>
      </c>
      <c r="K24">
        <v>50.91</v>
      </c>
      <c r="O24" t="s">
        <v>33</v>
      </c>
      <c r="P24" t="s">
        <v>75</v>
      </c>
      <c r="Q24" t="s">
        <v>77</v>
      </c>
      <c r="R24" t="s">
        <v>78</v>
      </c>
      <c r="S24">
        <v>24</v>
      </c>
      <c r="T24">
        <v>120.49</v>
      </c>
      <c r="U24">
        <v>73.7</v>
      </c>
      <c r="V24">
        <f t="shared" si="0"/>
        <v>1.6348710990502033</v>
      </c>
      <c r="W24">
        <v>22</v>
      </c>
      <c r="X24">
        <v>65.05</v>
      </c>
      <c r="Y24">
        <v>68.72</v>
      </c>
    </row>
    <row r="25" spans="1:25" x14ac:dyDescent="0.25">
      <c r="A25" t="s">
        <v>34</v>
      </c>
      <c r="B25" t="s">
        <v>75</v>
      </c>
      <c r="C25" t="s">
        <v>77</v>
      </c>
      <c r="D25" t="s">
        <v>80</v>
      </c>
      <c r="E25">
        <v>33.5</v>
      </c>
      <c r="F25">
        <v>86.03</v>
      </c>
      <c r="G25">
        <v>96.84</v>
      </c>
      <c r="H25">
        <f t="shared" si="1"/>
        <v>0.88837257331681119</v>
      </c>
      <c r="I25">
        <v>33</v>
      </c>
      <c r="J25">
        <v>67.56</v>
      </c>
      <c r="K25">
        <v>95.64</v>
      </c>
      <c r="O25" t="s">
        <v>34</v>
      </c>
      <c r="P25" t="s">
        <v>75</v>
      </c>
      <c r="Q25" t="s">
        <v>77</v>
      </c>
      <c r="R25" t="s">
        <v>78</v>
      </c>
      <c r="S25">
        <v>24</v>
      </c>
      <c r="T25">
        <v>103.48</v>
      </c>
      <c r="U25">
        <v>73.7</v>
      </c>
      <c r="V25">
        <f t="shared" si="0"/>
        <v>1.4040705563093623</v>
      </c>
      <c r="W25">
        <v>26</v>
      </c>
      <c r="X25">
        <v>82.26</v>
      </c>
      <c r="Y25">
        <v>78.63</v>
      </c>
    </row>
    <row r="26" spans="1:25" x14ac:dyDescent="0.25">
      <c r="A26" t="s">
        <v>35</v>
      </c>
      <c r="B26" t="s">
        <v>75</v>
      </c>
      <c r="C26" t="s">
        <v>77</v>
      </c>
      <c r="D26" t="s">
        <v>80</v>
      </c>
      <c r="E26">
        <v>23</v>
      </c>
      <c r="F26">
        <v>63.02</v>
      </c>
      <c r="G26">
        <v>71.22</v>
      </c>
      <c r="H26">
        <f t="shared" si="1"/>
        <v>0.88486380230272399</v>
      </c>
      <c r="I26">
        <v>22.5</v>
      </c>
      <c r="J26">
        <v>41.96</v>
      </c>
      <c r="K26">
        <v>69.97</v>
      </c>
      <c r="O26" t="s">
        <v>35</v>
      </c>
      <c r="P26" t="s">
        <v>75</v>
      </c>
      <c r="Q26" t="s">
        <v>77</v>
      </c>
      <c r="R26" t="s">
        <v>78</v>
      </c>
      <c r="S26">
        <v>24</v>
      </c>
      <c r="T26">
        <v>111.33</v>
      </c>
      <c r="U26">
        <v>73.7</v>
      </c>
      <c r="V26">
        <f t="shared" si="0"/>
        <v>1.5105834464043419</v>
      </c>
      <c r="W26">
        <v>22.5</v>
      </c>
      <c r="X26">
        <v>63.34</v>
      </c>
      <c r="Y26">
        <v>69.97</v>
      </c>
    </row>
    <row r="27" spans="1:25" x14ac:dyDescent="0.25">
      <c r="A27" t="s">
        <v>36</v>
      </c>
      <c r="B27" t="s">
        <v>75</v>
      </c>
      <c r="C27" t="s">
        <v>77</v>
      </c>
      <c r="D27" t="s">
        <v>80</v>
      </c>
      <c r="E27">
        <v>19</v>
      </c>
      <c r="F27">
        <v>42.83</v>
      </c>
      <c r="G27">
        <v>61.18</v>
      </c>
      <c r="H27">
        <f t="shared" si="1"/>
        <v>0.70006538084341285</v>
      </c>
      <c r="I27">
        <v>18.5</v>
      </c>
      <c r="J27">
        <v>22.07</v>
      </c>
      <c r="K27">
        <v>59.91</v>
      </c>
      <c r="O27" t="s">
        <v>36</v>
      </c>
      <c r="P27" t="s">
        <v>75</v>
      </c>
      <c r="Q27" t="s">
        <v>77</v>
      </c>
      <c r="R27" t="s">
        <v>78</v>
      </c>
      <c r="S27">
        <v>24</v>
      </c>
      <c r="T27">
        <v>107.01</v>
      </c>
      <c r="U27">
        <v>73.7</v>
      </c>
      <c r="V27">
        <f t="shared" si="0"/>
        <v>1.4519674355495251</v>
      </c>
      <c r="W27">
        <v>22.5</v>
      </c>
      <c r="X27">
        <v>66.540000000000006</v>
      </c>
      <c r="Y27">
        <v>69.97</v>
      </c>
    </row>
    <row r="28" spans="1:25" x14ac:dyDescent="0.25">
      <c r="A28" t="s">
        <v>37</v>
      </c>
      <c r="B28" t="s">
        <v>75</v>
      </c>
      <c r="C28" t="s">
        <v>77</v>
      </c>
      <c r="D28" t="s">
        <v>80</v>
      </c>
      <c r="E28">
        <v>17.5</v>
      </c>
      <c r="F28">
        <v>48.87</v>
      </c>
      <c r="G28">
        <v>57.36</v>
      </c>
      <c r="H28">
        <f t="shared" si="1"/>
        <v>0.85198744769874468</v>
      </c>
      <c r="I28">
        <v>17</v>
      </c>
      <c r="J28">
        <v>31.22</v>
      </c>
      <c r="K28">
        <v>56.08</v>
      </c>
      <c r="O28" t="s">
        <v>37</v>
      </c>
      <c r="P28" t="s">
        <v>75</v>
      </c>
      <c r="Q28" t="s">
        <v>77</v>
      </c>
      <c r="R28" t="s">
        <v>78</v>
      </c>
      <c r="S28">
        <v>23.5</v>
      </c>
      <c r="T28">
        <v>77.650000000000006</v>
      </c>
      <c r="U28">
        <v>72.459999999999994</v>
      </c>
      <c r="V28">
        <f t="shared" si="0"/>
        <v>1.0716257245376761</v>
      </c>
      <c r="W28">
        <v>23</v>
      </c>
      <c r="X28">
        <v>50.03</v>
      </c>
      <c r="Y28">
        <v>71.22</v>
      </c>
    </row>
    <row r="29" spans="1:25" x14ac:dyDescent="0.25">
      <c r="A29" t="s">
        <v>38</v>
      </c>
      <c r="B29" t="s">
        <v>75</v>
      </c>
      <c r="C29" t="s">
        <v>77</v>
      </c>
      <c r="D29" t="s">
        <v>80</v>
      </c>
      <c r="E29">
        <v>26</v>
      </c>
      <c r="F29">
        <v>69</v>
      </c>
      <c r="G29">
        <v>78.63</v>
      </c>
      <c r="H29">
        <f t="shared" si="1"/>
        <v>0.87752766119801606</v>
      </c>
      <c r="I29">
        <v>25.5</v>
      </c>
      <c r="J29">
        <v>48.48</v>
      </c>
      <c r="K29">
        <v>77.400000000000006</v>
      </c>
      <c r="O29" t="s">
        <v>38</v>
      </c>
      <c r="P29" t="s">
        <v>75</v>
      </c>
      <c r="Q29" t="s">
        <v>77</v>
      </c>
      <c r="R29" t="s">
        <v>78</v>
      </c>
      <c r="S29">
        <v>23.5</v>
      </c>
      <c r="T29">
        <v>99.28</v>
      </c>
      <c r="U29">
        <v>72.459999999999994</v>
      </c>
      <c r="V29">
        <f t="shared" si="0"/>
        <v>1.3701352470328458</v>
      </c>
      <c r="W29">
        <v>22.5</v>
      </c>
      <c r="X29">
        <v>59.12</v>
      </c>
      <c r="Y29">
        <v>69.97</v>
      </c>
    </row>
    <row r="30" spans="1:25" x14ac:dyDescent="0.25">
      <c r="A30" t="s">
        <v>39</v>
      </c>
      <c r="B30" t="s">
        <v>75</v>
      </c>
      <c r="C30" t="s">
        <v>77</v>
      </c>
      <c r="D30" t="s">
        <v>80</v>
      </c>
      <c r="E30">
        <v>15</v>
      </c>
      <c r="F30">
        <v>45.64</v>
      </c>
      <c r="G30">
        <v>50.91</v>
      </c>
      <c r="H30">
        <f t="shared" si="1"/>
        <v>0.89648399135729728</v>
      </c>
      <c r="I30">
        <v>15</v>
      </c>
      <c r="J30">
        <v>45.64</v>
      </c>
      <c r="K30">
        <v>50.91</v>
      </c>
      <c r="O30" t="s">
        <v>39</v>
      </c>
      <c r="P30" t="s">
        <v>75</v>
      </c>
      <c r="Q30" t="s">
        <v>77</v>
      </c>
      <c r="R30" t="s">
        <v>78</v>
      </c>
      <c r="S30">
        <v>24</v>
      </c>
      <c r="T30">
        <v>107.25</v>
      </c>
      <c r="U30">
        <v>73.7</v>
      </c>
      <c r="V30">
        <f t="shared" si="0"/>
        <v>1.4552238805970148</v>
      </c>
      <c r="W30">
        <v>22</v>
      </c>
      <c r="X30">
        <v>60.55</v>
      </c>
      <c r="Y30">
        <v>68.72</v>
      </c>
    </row>
    <row r="31" spans="1:25" x14ac:dyDescent="0.25">
      <c r="A31" t="s">
        <v>40</v>
      </c>
      <c r="B31" t="s">
        <v>75</v>
      </c>
      <c r="C31" t="s">
        <v>77</v>
      </c>
      <c r="D31" t="s">
        <v>80</v>
      </c>
      <c r="E31">
        <v>17</v>
      </c>
      <c r="F31">
        <v>45.92</v>
      </c>
      <c r="G31">
        <v>56.08</v>
      </c>
      <c r="H31">
        <f t="shared" si="1"/>
        <v>0.81883024251069902</v>
      </c>
      <c r="I31">
        <v>16.5</v>
      </c>
      <c r="J31">
        <v>30.05</v>
      </c>
      <c r="K31">
        <v>54.79</v>
      </c>
      <c r="O31" t="s">
        <v>40</v>
      </c>
      <c r="P31" t="s">
        <v>75</v>
      </c>
      <c r="Q31" t="s">
        <v>77</v>
      </c>
      <c r="R31" t="s">
        <v>78</v>
      </c>
      <c r="S31">
        <v>24</v>
      </c>
      <c r="T31">
        <v>90.32</v>
      </c>
      <c r="U31">
        <v>73.7</v>
      </c>
      <c r="V31">
        <f t="shared" si="0"/>
        <v>1.2255088195386701</v>
      </c>
      <c r="W31">
        <v>23</v>
      </c>
      <c r="X31">
        <v>61.33</v>
      </c>
      <c r="Y31">
        <v>71.22</v>
      </c>
    </row>
    <row r="32" spans="1:25" x14ac:dyDescent="0.25">
      <c r="A32" t="s">
        <v>41</v>
      </c>
      <c r="B32" t="s">
        <v>75</v>
      </c>
      <c r="C32" t="s">
        <v>77</v>
      </c>
      <c r="D32" t="s">
        <v>80</v>
      </c>
      <c r="E32">
        <v>17</v>
      </c>
      <c r="F32">
        <v>47.29</v>
      </c>
      <c r="G32">
        <v>56.08</v>
      </c>
      <c r="H32">
        <f t="shared" si="1"/>
        <v>0.84325962910128394</v>
      </c>
      <c r="I32">
        <v>16.5</v>
      </c>
      <c r="J32">
        <v>27.26</v>
      </c>
      <c r="K32">
        <v>54.79</v>
      </c>
      <c r="O32" t="s">
        <v>41</v>
      </c>
      <c r="P32" t="s">
        <v>75</v>
      </c>
      <c r="Q32" t="s">
        <v>77</v>
      </c>
      <c r="R32" t="s">
        <v>78</v>
      </c>
      <c r="S32">
        <v>22.5</v>
      </c>
      <c r="T32">
        <v>64.77</v>
      </c>
      <c r="U32">
        <v>69.97</v>
      </c>
      <c r="V32">
        <f t="shared" si="0"/>
        <v>0.92568243532942684</v>
      </c>
      <c r="W32">
        <v>22</v>
      </c>
      <c r="X32">
        <v>60.23</v>
      </c>
      <c r="Y32">
        <v>68.72</v>
      </c>
    </row>
    <row r="33" spans="1:25" x14ac:dyDescent="0.25">
      <c r="A33" s="2" t="s">
        <v>42</v>
      </c>
      <c r="B33" t="s">
        <v>75</v>
      </c>
      <c r="C33" t="s">
        <v>77</v>
      </c>
      <c r="D33" t="s">
        <v>80</v>
      </c>
      <c r="E33">
        <v>20.5</v>
      </c>
      <c r="F33">
        <v>37.92</v>
      </c>
      <c r="G33">
        <v>64.97</v>
      </c>
      <c r="H33">
        <f t="shared" si="1"/>
        <v>0.58365399415114672</v>
      </c>
      <c r="I33">
        <v>20</v>
      </c>
      <c r="J33">
        <v>32.369999999999997</v>
      </c>
      <c r="K33">
        <v>63.71</v>
      </c>
      <c r="O33" t="s">
        <v>42</v>
      </c>
      <c r="P33" t="s">
        <v>75</v>
      </c>
      <c r="Q33" t="s">
        <v>77</v>
      </c>
      <c r="R33" t="s">
        <v>78</v>
      </c>
      <c r="S33">
        <v>25</v>
      </c>
      <c r="T33">
        <v>68.150000000000006</v>
      </c>
      <c r="U33">
        <v>76.17</v>
      </c>
      <c r="V33">
        <f t="shared" si="0"/>
        <v>0.89470920309833268</v>
      </c>
      <c r="W33">
        <v>24.5</v>
      </c>
      <c r="X33">
        <v>48.49</v>
      </c>
      <c r="Y33">
        <v>74.930000000000007</v>
      </c>
    </row>
    <row r="34" spans="1:25" x14ac:dyDescent="0.25">
      <c r="A34" s="2" t="s">
        <v>43</v>
      </c>
      <c r="B34" t="s">
        <v>75</v>
      </c>
      <c r="C34" t="s">
        <v>76</v>
      </c>
      <c r="D34" t="s">
        <v>81</v>
      </c>
      <c r="E34">
        <v>22</v>
      </c>
      <c r="F34">
        <v>54</v>
      </c>
      <c r="G34">
        <v>68.72</v>
      </c>
      <c r="H34">
        <f t="shared" si="1"/>
        <v>0.78579743888242148</v>
      </c>
      <c r="I34">
        <v>21.5</v>
      </c>
      <c r="J34">
        <v>45.71</v>
      </c>
      <c r="K34">
        <v>67.47</v>
      </c>
      <c r="O34" t="s">
        <v>43</v>
      </c>
      <c r="P34" t="s">
        <v>75</v>
      </c>
      <c r="Q34" t="s">
        <v>76</v>
      </c>
      <c r="R34" t="s">
        <v>79</v>
      </c>
      <c r="S34">
        <v>22</v>
      </c>
      <c r="T34">
        <v>54.74</v>
      </c>
      <c r="U34">
        <v>68.72</v>
      </c>
      <c r="V34">
        <f t="shared" si="0"/>
        <v>0.79656577415599539</v>
      </c>
      <c r="W34">
        <v>21.5</v>
      </c>
      <c r="X34">
        <v>49.84</v>
      </c>
      <c r="Y34">
        <v>67.47</v>
      </c>
    </row>
    <row r="35" spans="1:25" x14ac:dyDescent="0.25">
      <c r="A35" s="2" t="s">
        <v>44</v>
      </c>
      <c r="B35" t="s">
        <v>75</v>
      </c>
      <c r="C35" t="s">
        <v>76</v>
      </c>
      <c r="D35" t="s">
        <v>81</v>
      </c>
      <c r="E35">
        <v>22</v>
      </c>
      <c r="F35">
        <v>55</v>
      </c>
      <c r="G35">
        <v>68.72</v>
      </c>
      <c r="H35">
        <f t="shared" si="1"/>
        <v>0.80034924330616997</v>
      </c>
      <c r="I35">
        <v>21.5</v>
      </c>
      <c r="J35">
        <v>34.81</v>
      </c>
      <c r="K35">
        <v>67.47</v>
      </c>
      <c r="O35" t="s">
        <v>44</v>
      </c>
      <c r="P35" t="s">
        <v>75</v>
      </c>
      <c r="Q35" t="s">
        <v>76</v>
      </c>
      <c r="R35" t="s">
        <v>79</v>
      </c>
      <c r="S35">
        <v>24</v>
      </c>
      <c r="T35">
        <v>71.27</v>
      </c>
      <c r="U35">
        <v>73.7</v>
      </c>
      <c r="V35">
        <f t="shared" si="0"/>
        <v>0.96702849389416545</v>
      </c>
      <c r="W35">
        <v>23.5</v>
      </c>
      <c r="X35">
        <v>49.16</v>
      </c>
      <c r="Y35">
        <v>72.459999999999994</v>
      </c>
    </row>
    <row r="36" spans="1:25" x14ac:dyDescent="0.25">
      <c r="A36" t="s">
        <v>45</v>
      </c>
      <c r="B36" t="s">
        <v>75</v>
      </c>
      <c r="C36" t="s">
        <v>76</v>
      </c>
      <c r="D36" t="s">
        <v>81</v>
      </c>
      <c r="E36">
        <v>20.5</v>
      </c>
      <c r="F36">
        <v>60.39</v>
      </c>
      <c r="G36">
        <v>64.97</v>
      </c>
      <c r="H36">
        <f t="shared" si="1"/>
        <v>0.92950592581191327</v>
      </c>
      <c r="I36">
        <v>20</v>
      </c>
      <c r="J36">
        <v>39.1</v>
      </c>
      <c r="K36">
        <v>63.71</v>
      </c>
      <c r="O36" t="s">
        <v>45</v>
      </c>
      <c r="P36" t="s">
        <v>75</v>
      </c>
      <c r="Q36" t="s">
        <v>76</v>
      </c>
      <c r="R36" t="s">
        <v>79</v>
      </c>
      <c r="S36">
        <v>24</v>
      </c>
      <c r="T36">
        <v>108.56</v>
      </c>
      <c r="U36">
        <v>73.7</v>
      </c>
      <c r="V36">
        <f t="shared" si="0"/>
        <v>1.4729986431478967</v>
      </c>
      <c r="W36">
        <v>22</v>
      </c>
      <c r="X36">
        <v>77.709999999999994</v>
      </c>
      <c r="Y36">
        <v>68.72</v>
      </c>
    </row>
    <row r="37" spans="1:25" x14ac:dyDescent="0.25">
      <c r="A37" t="s">
        <v>46</v>
      </c>
      <c r="B37" t="s">
        <v>75</v>
      </c>
      <c r="C37" t="s">
        <v>76</v>
      </c>
      <c r="D37" t="s">
        <v>81</v>
      </c>
      <c r="E37">
        <v>17</v>
      </c>
      <c r="F37">
        <v>41.81</v>
      </c>
      <c r="G37">
        <v>56.08</v>
      </c>
      <c r="H37">
        <f t="shared" si="1"/>
        <v>0.7455420827389444</v>
      </c>
      <c r="I37">
        <v>16.5</v>
      </c>
      <c r="J37">
        <v>31.39</v>
      </c>
      <c r="K37">
        <v>54.79</v>
      </c>
      <c r="O37" t="s">
        <v>46</v>
      </c>
      <c r="P37" t="s">
        <v>75</v>
      </c>
      <c r="Q37" t="s">
        <v>76</v>
      </c>
      <c r="R37" t="s">
        <v>79</v>
      </c>
      <c r="S37">
        <v>24</v>
      </c>
      <c r="T37">
        <v>90.45</v>
      </c>
      <c r="U37">
        <v>73.7</v>
      </c>
      <c r="V37">
        <f t="shared" si="0"/>
        <v>1.2272727272727273</v>
      </c>
      <c r="W37">
        <v>23</v>
      </c>
      <c r="X37">
        <v>54.61</v>
      </c>
      <c r="Y37">
        <v>71.22</v>
      </c>
    </row>
    <row r="38" spans="1:25" x14ac:dyDescent="0.25">
      <c r="A38" t="s">
        <v>47</v>
      </c>
      <c r="B38" t="s">
        <v>75</v>
      </c>
      <c r="C38" t="s">
        <v>76</v>
      </c>
      <c r="D38" t="s">
        <v>81</v>
      </c>
      <c r="E38">
        <v>29.5</v>
      </c>
      <c r="F38">
        <v>83.32</v>
      </c>
      <c r="G38">
        <v>87.18</v>
      </c>
      <c r="H38">
        <f t="shared" si="1"/>
        <v>0.95572378986005946</v>
      </c>
      <c r="I38">
        <v>29</v>
      </c>
      <c r="J38">
        <v>68.91</v>
      </c>
      <c r="K38">
        <v>85.96</v>
      </c>
      <c r="O38" t="s">
        <v>47</v>
      </c>
      <c r="P38" t="s">
        <v>75</v>
      </c>
      <c r="Q38" t="s">
        <v>76</v>
      </c>
      <c r="R38" t="s">
        <v>79</v>
      </c>
      <c r="S38">
        <v>24</v>
      </c>
      <c r="T38">
        <v>108.7</v>
      </c>
      <c r="U38">
        <v>73.7</v>
      </c>
      <c r="V38">
        <f t="shared" si="0"/>
        <v>1.474898236092266</v>
      </c>
      <c r="W38">
        <v>22.5</v>
      </c>
      <c r="X38">
        <v>64.319999999999993</v>
      </c>
      <c r="Y38">
        <v>69.97</v>
      </c>
    </row>
    <row r="39" spans="1:25" x14ac:dyDescent="0.25">
      <c r="A39" t="s">
        <v>48</v>
      </c>
      <c r="B39" t="s">
        <v>75</v>
      </c>
      <c r="C39" t="s">
        <v>76</v>
      </c>
      <c r="D39" t="s">
        <v>81</v>
      </c>
      <c r="E39">
        <v>16</v>
      </c>
      <c r="F39">
        <v>54.51</v>
      </c>
      <c r="G39">
        <v>53.5</v>
      </c>
      <c r="H39">
        <f t="shared" si="1"/>
        <v>1.0188785046728972</v>
      </c>
      <c r="I39">
        <v>15.5</v>
      </c>
      <c r="J39">
        <v>44.3</v>
      </c>
      <c r="K39">
        <v>52.21</v>
      </c>
      <c r="O39" t="s">
        <v>48</v>
      </c>
      <c r="P39" t="s">
        <v>75</v>
      </c>
      <c r="Q39" t="s">
        <v>76</v>
      </c>
      <c r="R39" t="s">
        <v>79</v>
      </c>
      <c r="S39">
        <v>24</v>
      </c>
      <c r="T39">
        <v>61.73</v>
      </c>
      <c r="U39">
        <v>73.7</v>
      </c>
      <c r="V39">
        <f t="shared" si="0"/>
        <v>0.83758480325644502</v>
      </c>
      <c r="W39">
        <v>23.5</v>
      </c>
      <c r="X39">
        <v>58.27</v>
      </c>
      <c r="Y39">
        <v>72.459999999999994</v>
      </c>
    </row>
    <row r="40" spans="1:25" x14ac:dyDescent="0.25">
      <c r="A40" t="s">
        <v>49</v>
      </c>
      <c r="B40" t="s">
        <v>75</v>
      </c>
      <c r="C40" t="s">
        <v>76</v>
      </c>
      <c r="D40" t="s">
        <v>81</v>
      </c>
      <c r="E40">
        <v>17</v>
      </c>
      <c r="F40">
        <v>49.53</v>
      </c>
      <c r="G40">
        <v>56.08</v>
      </c>
      <c r="H40">
        <f t="shared" si="1"/>
        <v>0.88320256776034245</v>
      </c>
      <c r="I40">
        <v>16.5</v>
      </c>
      <c r="J40">
        <v>27.26</v>
      </c>
      <c r="K40">
        <v>54.79</v>
      </c>
      <c r="O40" t="s">
        <v>49</v>
      </c>
      <c r="P40" t="s">
        <v>75</v>
      </c>
      <c r="Q40" t="s">
        <v>76</v>
      </c>
      <c r="R40" t="s">
        <v>79</v>
      </c>
      <c r="S40">
        <v>24</v>
      </c>
      <c r="T40">
        <v>112.36</v>
      </c>
      <c r="U40">
        <v>73.7</v>
      </c>
      <c r="V40">
        <f t="shared" si="0"/>
        <v>1.5245590230664856</v>
      </c>
      <c r="W40">
        <v>21.5</v>
      </c>
      <c r="X40">
        <v>57.85</v>
      </c>
      <c r="Y40">
        <v>67.47</v>
      </c>
    </row>
    <row r="41" spans="1:25" x14ac:dyDescent="0.25">
      <c r="A41" s="2" t="s">
        <v>50</v>
      </c>
      <c r="B41" t="s">
        <v>75</v>
      </c>
      <c r="C41" t="s">
        <v>76</v>
      </c>
      <c r="D41" t="s">
        <v>81</v>
      </c>
      <c r="E41">
        <v>16.5</v>
      </c>
      <c r="F41">
        <v>26.06</v>
      </c>
      <c r="G41">
        <v>54.79</v>
      </c>
      <c r="H41">
        <f t="shared" si="1"/>
        <v>0.47563423982478553</v>
      </c>
      <c r="I41">
        <v>16</v>
      </c>
      <c r="J41">
        <v>16.13</v>
      </c>
      <c r="K41">
        <v>53.5</v>
      </c>
      <c r="O41" t="s">
        <v>50</v>
      </c>
      <c r="P41" t="s">
        <v>75</v>
      </c>
      <c r="Q41" t="s">
        <v>76</v>
      </c>
      <c r="R41" t="s">
        <v>79</v>
      </c>
      <c r="S41">
        <v>22</v>
      </c>
      <c r="T41">
        <v>64.14</v>
      </c>
      <c r="U41">
        <v>68.72</v>
      </c>
      <c r="V41">
        <f t="shared" si="0"/>
        <v>0.93335273573923172</v>
      </c>
      <c r="W41">
        <v>21.5</v>
      </c>
      <c r="X41">
        <v>54.4</v>
      </c>
      <c r="Y41">
        <v>67.47</v>
      </c>
    </row>
    <row r="42" spans="1:25" x14ac:dyDescent="0.25">
      <c r="A42" t="s">
        <v>51</v>
      </c>
      <c r="B42" t="s">
        <v>75</v>
      </c>
      <c r="C42" t="s">
        <v>76</v>
      </c>
      <c r="D42" t="s">
        <v>81</v>
      </c>
      <c r="E42">
        <v>21</v>
      </c>
      <c r="F42">
        <v>64.22</v>
      </c>
      <c r="G42">
        <v>66.22</v>
      </c>
      <c r="H42">
        <f t="shared" si="1"/>
        <v>0.96979764421624892</v>
      </c>
      <c r="I42">
        <v>20.5</v>
      </c>
      <c r="J42">
        <v>40.22</v>
      </c>
      <c r="K42">
        <v>64.97</v>
      </c>
      <c r="O42" t="s">
        <v>51</v>
      </c>
      <c r="P42" t="s">
        <v>75</v>
      </c>
      <c r="Q42" t="s">
        <v>76</v>
      </c>
      <c r="R42" t="s">
        <v>79</v>
      </c>
      <c r="S42">
        <v>24</v>
      </c>
      <c r="T42">
        <v>103.12</v>
      </c>
      <c r="U42">
        <v>73.7</v>
      </c>
      <c r="V42">
        <f t="shared" si="0"/>
        <v>1.3991858887381277</v>
      </c>
      <c r="W42">
        <v>21.5</v>
      </c>
      <c r="X42">
        <v>64.010000000000005</v>
      </c>
      <c r="Y42">
        <v>67.47</v>
      </c>
    </row>
    <row r="43" spans="1:25" x14ac:dyDescent="0.25">
      <c r="A43" t="s">
        <v>52</v>
      </c>
      <c r="B43" t="s">
        <v>75</v>
      </c>
      <c r="C43" t="s">
        <v>76</v>
      </c>
      <c r="D43" t="s">
        <v>81</v>
      </c>
      <c r="E43">
        <v>17.5</v>
      </c>
      <c r="F43">
        <v>47.56</v>
      </c>
      <c r="G43">
        <v>57.36</v>
      </c>
      <c r="H43">
        <f t="shared" si="1"/>
        <v>0.82914923291492337</v>
      </c>
      <c r="I43">
        <v>17</v>
      </c>
      <c r="J43">
        <v>35.51</v>
      </c>
      <c r="K43">
        <v>56.08</v>
      </c>
      <c r="O43" t="s">
        <v>52</v>
      </c>
      <c r="P43" t="s">
        <v>75</v>
      </c>
      <c r="Q43" t="s">
        <v>76</v>
      </c>
      <c r="R43" t="s">
        <v>79</v>
      </c>
      <c r="S43">
        <v>22</v>
      </c>
      <c r="T43">
        <v>68.430000000000007</v>
      </c>
      <c r="U43">
        <v>68.72</v>
      </c>
      <c r="V43">
        <f t="shared" si="0"/>
        <v>0.99577997671711305</v>
      </c>
      <c r="W43">
        <v>21.5</v>
      </c>
      <c r="X43">
        <v>62.76</v>
      </c>
      <c r="Y43">
        <v>67.47</v>
      </c>
    </row>
    <row r="44" spans="1:25" x14ac:dyDescent="0.25">
      <c r="A44" t="s">
        <v>53</v>
      </c>
      <c r="B44" t="s">
        <v>75</v>
      </c>
      <c r="C44" t="s">
        <v>76</v>
      </c>
      <c r="D44" t="s">
        <v>81</v>
      </c>
      <c r="E44">
        <v>23</v>
      </c>
      <c r="F44">
        <v>63.85</v>
      </c>
      <c r="G44">
        <v>71.22</v>
      </c>
      <c r="H44">
        <f t="shared" si="1"/>
        <v>0.89651783206964342</v>
      </c>
      <c r="I44">
        <v>22.5</v>
      </c>
      <c r="J44">
        <v>40.82</v>
      </c>
      <c r="K44">
        <v>69.97</v>
      </c>
      <c r="O44" t="s">
        <v>53</v>
      </c>
      <c r="P44" t="s">
        <v>75</v>
      </c>
      <c r="Q44" t="s">
        <v>76</v>
      </c>
      <c r="R44" t="s">
        <v>79</v>
      </c>
      <c r="S44">
        <v>24</v>
      </c>
      <c r="T44">
        <v>76.069999999999993</v>
      </c>
      <c r="U44">
        <v>73.7</v>
      </c>
      <c r="V44">
        <f t="shared" si="0"/>
        <v>1.032157394843962</v>
      </c>
      <c r="W44">
        <v>23.5</v>
      </c>
      <c r="X44">
        <v>60.61</v>
      </c>
      <c r="Y44">
        <v>72.459999999999994</v>
      </c>
    </row>
    <row r="45" spans="1:25" x14ac:dyDescent="0.25">
      <c r="A45" t="s">
        <v>54</v>
      </c>
      <c r="B45" t="s">
        <v>75</v>
      </c>
      <c r="C45" t="s">
        <v>76</v>
      </c>
      <c r="D45" t="s">
        <v>81</v>
      </c>
      <c r="E45">
        <v>17.5</v>
      </c>
      <c r="F45">
        <v>54.09</v>
      </c>
      <c r="G45">
        <v>57.36</v>
      </c>
      <c r="H45">
        <f t="shared" si="1"/>
        <v>0.94299163179916323</v>
      </c>
      <c r="I45">
        <v>17</v>
      </c>
      <c r="J45">
        <v>28.05</v>
      </c>
      <c r="K45">
        <v>56.08</v>
      </c>
      <c r="O45" t="s">
        <v>54</v>
      </c>
      <c r="P45" t="s">
        <v>75</v>
      </c>
      <c r="Q45" t="s">
        <v>76</v>
      </c>
      <c r="R45" t="s">
        <v>79</v>
      </c>
      <c r="S45">
        <v>24</v>
      </c>
      <c r="T45">
        <v>79.930000000000007</v>
      </c>
      <c r="U45">
        <v>73.7</v>
      </c>
      <c r="V45">
        <f t="shared" si="0"/>
        <v>1.0845318860244233</v>
      </c>
      <c r="W45">
        <v>23.5</v>
      </c>
      <c r="X45">
        <v>54.6</v>
      </c>
      <c r="Y45">
        <v>72.459999999999994</v>
      </c>
    </row>
    <row r="46" spans="1:25" x14ac:dyDescent="0.25">
      <c r="A46" t="s">
        <v>55</v>
      </c>
      <c r="B46" t="s">
        <v>75</v>
      </c>
      <c r="C46" t="s">
        <v>76</v>
      </c>
      <c r="D46" t="s">
        <v>81</v>
      </c>
      <c r="E46">
        <v>22</v>
      </c>
      <c r="F46">
        <v>72.28</v>
      </c>
      <c r="G46">
        <v>68.72</v>
      </c>
      <c r="H46">
        <f t="shared" si="1"/>
        <v>1.0518044237485449</v>
      </c>
      <c r="I46">
        <v>21.5</v>
      </c>
      <c r="J46">
        <v>30.99</v>
      </c>
      <c r="K46">
        <v>67.47</v>
      </c>
      <c r="O46" t="s">
        <v>55</v>
      </c>
      <c r="P46" t="s">
        <v>75</v>
      </c>
      <c r="Q46" t="s">
        <v>76</v>
      </c>
      <c r="R46" t="s">
        <v>79</v>
      </c>
      <c r="S46">
        <v>29.5</v>
      </c>
      <c r="T46">
        <v>83.26</v>
      </c>
      <c r="U46">
        <v>87.18</v>
      </c>
      <c r="V46">
        <f t="shared" si="0"/>
        <v>0.95503555861436107</v>
      </c>
      <c r="W46">
        <v>29</v>
      </c>
      <c r="X46">
        <v>46.16</v>
      </c>
      <c r="Y46">
        <v>85.96</v>
      </c>
    </row>
    <row r="47" spans="1:25" x14ac:dyDescent="0.25">
      <c r="A47" t="s">
        <v>56</v>
      </c>
      <c r="B47" t="s">
        <v>75</v>
      </c>
      <c r="C47" t="s">
        <v>76</v>
      </c>
      <c r="D47" t="s">
        <v>81</v>
      </c>
      <c r="E47">
        <v>22</v>
      </c>
      <c r="F47">
        <v>57.72</v>
      </c>
      <c r="G47">
        <v>68.72</v>
      </c>
      <c r="H47">
        <f t="shared" si="1"/>
        <v>0.83993015133876603</v>
      </c>
      <c r="I47">
        <v>21.5</v>
      </c>
      <c r="J47">
        <v>50.15</v>
      </c>
      <c r="K47">
        <v>67.47</v>
      </c>
      <c r="O47" t="s">
        <v>56</v>
      </c>
      <c r="P47" t="s">
        <v>75</v>
      </c>
      <c r="Q47" t="s">
        <v>76</v>
      </c>
      <c r="R47" t="s">
        <v>79</v>
      </c>
      <c r="S47">
        <v>24</v>
      </c>
      <c r="T47">
        <v>102.28</v>
      </c>
      <c r="U47">
        <v>73.7</v>
      </c>
      <c r="V47">
        <f t="shared" si="0"/>
        <v>1.387788331071913</v>
      </c>
      <c r="W47">
        <v>23</v>
      </c>
      <c r="X47">
        <v>70.569999999999993</v>
      </c>
      <c r="Y47">
        <v>71.22</v>
      </c>
    </row>
    <row r="48" spans="1:25" x14ac:dyDescent="0.25">
      <c r="A48" t="s">
        <v>57</v>
      </c>
      <c r="B48" t="s">
        <v>75</v>
      </c>
      <c r="C48" t="s">
        <v>76</v>
      </c>
      <c r="D48" t="s">
        <v>81</v>
      </c>
      <c r="E48">
        <v>22</v>
      </c>
      <c r="F48">
        <v>59.07</v>
      </c>
      <c r="G48">
        <v>68.72</v>
      </c>
      <c r="H48">
        <f t="shared" si="1"/>
        <v>0.85957508731082655</v>
      </c>
      <c r="I48">
        <v>21.5</v>
      </c>
      <c r="J48">
        <v>54.96</v>
      </c>
      <c r="K48">
        <v>67.47</v>
      </c>
      <c r="O48" t="s">
        <v>57</v>
      </c>
      <c r="P48" t="s">
        <v>75</v>
      </c>
      <c r="Q48" t="s">
        <v>76</v>
      </c>
      <c r="R48" t="s">
        <v>79</v>
      </c>
      <c r="S48">
        <v>24</v>
      </c>
      <c r="T48">
        <v>125.72</v>
      </c>
      <c r="U48">
        <v>73.7</v>
      </c>
      <c r="V48">
        <f t="shared" si="0"/>
        <v>1.7058344640434191</v>
      </c>
      <c r="W48">
        <v>26</v>
      </c>
      <c r="X48">
        <v>80.56</v>
      </c>
      <c r="Y48">
        <v>78.63</v>
      </c>
    </row>
    <row r="49" spans="1:25" x14ac:dyDescent="0.25">
      <c r="A49" t="s">
        <v>58</v>
      </c>
      <c r="B49" t="s">
        <v>75</v>
      </c>
      <c r="C49" t="s">
        <v>76</v>
      </c>
      <c r="D49" t="s">
        <v>81</v>
      </c>
      <c r="E49">
        <v>17.5</v>
      </c>
      <c r="F49">
        <v>56.92</v>
      </c>
      <c r="G49">
        <v>57.36</v>
      </c>
      <c r="H49">
        <f t="shared" si="1"/>
        <v>0.99232914923291493</v>
      </c>
      <c r="I49">
        <v>17</v>
      </c>
      <c r="J49">
        <v>28.14</v>
      </c>
      <c r="K49">
        <v>56.08</v>
      </c>
      <c r="O49" t="s">
        <v>58</v>
      </c>
      <c r="P49" t="s">
        <v>75</v>
      </c>
      <c r="Q49" t="s">
        <v>76</v>
      </c>
      <c r="R49" t="s">
        <v>79</v>
      </c>
      <c r="S49">
        <v>24</v>
      </c>
      <c r="T49">
        <v>80.650000000000006</v>
      </c>
      <c r="U49">
        <v>73.7</v>
      </c>
      <c r="V49">
        <f t="shared" si="0"/>
        <v>1.0943012211668928</v>
      </c>
      <c r="W49">
        <v>22.5</v>
      </c>
      <c r="X49">
        <v>60.87</v>
      </c>
      <c r="Y49">
        <v>69.97</v>
      </c>
    </row>
    <row r="50" spans="1:25" x14ac:dyDescent="0.25">
      <c r="A50" s="2" t="s">
        <v>59</v>
      </c>
      <c r="B50" t="s">
        <v>75</v>
      </c>
      <c r="C50" t="s">
        <v>77</v>
      </c>
      <c r="D50" t="s">
        <v>81</v>
      </c>
      <c r="E50">
        <v>21</v>
      </c>
      <c r="F50">
        <v>49.01</v>
      </c>
      <c r="G50">
        <v>66.22</v>
      </c>
      <c r="H50">
        <f t="shared" si="1"/>
        <v>0.74010872848082143</v>
      </c>
      <c r="I50">
        <v>20.5</v>
      </c>
      <c r="J50">
        <v>27.86</v>
      </c>
      <c r="K50">
        <v>64.97</v>
      </c>
      <c r="O50" t="s">
        <v>59</v>
      </c>
      <c r="P50" t="s">
        <v>75</v>
      </c>
      <c r="Q50" t="s">
        <v>77</v>
      </c>
      <c r="R50" t="s">
        <v>79</v>
      </c>
      <c r="S50">
        <v>16</v>
      </c>
      <c r="T50">
        <v>50.95</v>
      </c>
      <c r="U50">
        <v>53.5</v>
      </c>
      <c r="V50">
        <f t="shared" si="0"/>
        <v>0.95233644859813094</v>
      </c>
      <c r="W50">
        <v>15.5</v>
      </c>
      <c r="X50">
        <v>28.77</v>
      </c>
      <c r="Y50">
        <v>52.21</v>
      </c>
    </row>
    <row r="51" spans="1:25" x14ac:dyDescent="0.25">
      <c r="A51" s="2" t="s">
        <v>60</v>
      </c>
      <c r="B51" t="s">
        <v>75</v>
      </c>
      <c r="C51" t="s">
        <v>77</v>
      </c>
      <c r="D51" t="s">
        <v>81</v>
      </c>
      <c r="E51">
        <v>15</v>
      </c>
      <c r="F51">
        <v>10.96</v>
      </c>
      <c r="G51">
        <v>50.91</v>
      </c>
      <c r="H51">
        <f t="shared" si="1"/>
        <v>0.21528186996660778</v>
      </c>
      <c r="I51">
        <v>15</v>
      </c>
      <c r="J51">
        <v>10.96</v>
      </c>
      <c r="K51">
        <v>50.91</v>
      </c>
      <c r="O51" t="s">
        <v>60</v>
      </c>
      <c r="P51" t="s">
        <v>75</v>
      </c>
      <c r="Q51" t="s">
        <v>77</v>
      </c>
      <c r="R51" t="s">
        <v>79</v>
      </c>
      <c r="S51">
        <v>25</v>
      </c>
      <c r="T51">
        <v>99.65</v>
      </c>
      <c r="U51">
        <v>76.17</v>
      </c>
      <c r="V51">
        <f t="shared" si="0"/>
        <v>1.3082578442956545</v>
      </c>
      <c r="W51">
        <v>21.5</v>
      </c>
      <c r="X51">
        <v>62.58</v>
      </c>
      <c r="Y51">
        <v>67.47</v>
      </c>
    </row>
    <row r="52" spans="1:25" x14ac:dyDescent="0.25">
      <c r="A52" s="2" t="s">
        <v>61</v>
      </c>
      <c r="B52" t="s">
        <v>75</v>
      </c>
      <c r="C52" t="s">
        <v>77</v>
      </c>
      <c r="D52" t="s">
        <v>81</v>
      </c>
      <c r="E52">
        <v>0</v>
      </c>
      <c r="F52">
        <v>0</v>
      </c>
      <c r="G52">
        <v>0</v>
      </c>
      <c r="H52" t="e">
        <f t="shared" si="1"/>
        <v>#DIV/0!</v>
      </c>
      <c r="I52">
        <v>0</v>
      </c>
      <c r="J52">
        <v>0</v>
      </c>
      <c r="K52">
        <v>0</v>
      </c>
      <c r="O52" t="s">
        <v>61</v>
      </c>
      <c r="P52" t="s">
        <v>75</v>
      </c>
      <c r="Q52" t="s">
        <v>77</v>
      </c>
      <c r="R52" t="s">
        <v>79</v>
      </c>
      <c r="S52">
        <v>0</v>
      </c>
      <c r="T52">
        <v>0</v>
      </c>
      <c r="U52">
        <v>0</v>
      </c>
      <c r="V52" t="e">
        <f t="shared" si="0"/>
        <v>#DIV/0!</v>
      </c>
      <c r="W52">
        <v>0</v>
      </c>
      <c r="X52">
        <v>0</v>
      </c>
      <c r="Y52">
        <v>0</v>
      </c>
    </row>
    <row r="53" spans="1:25" x14ac:dyDescent="0.25">
      <c r="A53" t="s">
        <v>62</v>
      </c>
      <c r="B53" t="s">
        <v>75</v>
      </c>
      <c r="C53" t="s">
        <v>77</v>
      </c>
      <c r="D53" t="s">
        <v>81</v>
      </c>
      <c r="E53">
        <v>30</v>
      </c>
      <c r="F53">
        <v>69.37</v>
      </c>
      <c r="G53">
        <v>88.39</v>
      </c>
      <c r="H53">
        <f t="shared" si="1"/>
        <v>0.78481728702341902</v>
      </c>
      <c r="I53">
        <v>29.5</v>
      </c>
      <c r="J53">
        <v>55.96</v>
      </c>
      <c r="K53">
        <v>87.18</v>
      </c>
      <c r="O53" t="s">
        <v>62</v>
      </c>
      <c r="P53" t="s">
        <v>75</v>
      </c>
      <c r="Q53" t="s">
        <v>77</v>
      </c>
      <c r="R53" t="s">
        <v>79</v>
      </c>
      <c r="S53">
        <v>24</v>
      </c>
      <c r="T53">
        <v>135.81</v>
      </c>
      <c r="U53">
        <v>73.7</v>
      </c>
      <c r="V53">
        <f t="shared" si="0"/>
        <v>1.842740841248304</v>
      </c>
      <c r="W53">
        <v>22</v>
      </c>
      <c r="X53">
        <v>57.82</v>
      </c>
      <c r="Y53">
        <v>68.72</v>
      </c>
    </row>
    <row r="54" spans="1:25" x14ac:dyDescent="0.25">
      <c r="A54" s="2" t="s">
        <v>63</v>
      </c>
      <c r="B54" t="s">
        <v>75</v>
      </c>
      <c r="C54" t="s">
        <v>77</v>
      </c>
      <c r="D54" t="s">
        <v>81</v>
      </c>
      <c r="E54">
        <v>22.5</v>
      </c>
      <c r="F54">
        <v>50.59</v>
      </c>
      <c r="G54">
        <v>69.97</v>
      </c>
      <c r="H54">
        <f t="shared" si="1"/>
        <v>0.72302415320851798</v>
      </c>
      <c r="I54">
        <v>22</v>
      </c>
      <c r="J54">
        <v>39.14</v>
      </c>
      <c r="K54">
        <v>68.72</v>
      </c>
      <c r="O54" t="s">
        <v>63</v>
      </c>
      <c r="P54" t="s">
        <v>75</v>
      </c>
      <c r="Q54" t="s">
        <v>77</v>
      </c>
      <c r="R54" t="s">
        <v>79</v>
      </c>
      <c r="S54">
        <v>23.5</v>
      </c>
      <c r="T54">
        <v>97.43</v>
      </c>
      <c r="U54">
        <v>72.459999999999994</v>
      </c>
      <c r="V54">
        <f t="shared" si="0"/>
        <v>1.3446039194038093</v>
      </c>
      <c r="W54">
        <v>22.5</v>
      </c>
      <c r="X54">
        <v>60.15</v>
      </c>
      <c r="Y54">
        <v>69.97</v>
      </c>
    </row>
    <row r="55" spans="1:25" x14ac:dyDescent="0.25">
      <c r="A55" t="s">
        <v>64</v>
      </c>
      <c r="B55" t="s">
        <v>75</v>
      </c>
      <c r="C55" t="s">
        <v>77</v>
      </c>
      <c r="D55" t="s">
        <v>81</v>
      </c>
      <c r="E55">
        <v>16.5</v>
      </c>
      <c r="F55">
        <v>34.51</v>
      </c>
      <c r="G55">
        <v>54.79</v>
      </c>
      <c r="H55">
        <f t="shared" si="1"/>
        <v>0.62985946340573096</v>
      </c>
      <c r="I55">
        <v>16</v>
      </c>
      <c r="J55">
        <v>13.88</v>
      </c>
      <c r="K55">
        <v>53.5</v>
      </c>
      <c r="O55" t="s">
        <v>64</v>
      </c>
      <c r="P55" t="s">
        <v>75</v>
      </c>
      <c r="Q55" t="s">
        <v>77</v>
      </c>
      <c r="R55" t="s">
        <v>79</v>
      </c>
      <c r="S55">
        <v>23.5</v>
      </c>
      <c r="T55">
        <v>110.41</v>
      </c>
      <c r="U55">
        <v>72.459999999999994</v>
      </c>
      <c r="V55">
        <f t="shared" si="0"/>
        <v>1.5237372343361855</v>
      </c>
      <c r="W55">
        <v>21.5</v>
      </c>
      <c r="X55">
        <v>46.76</v>
      </c>
      <c r="Y55">
        <v>67.47</v>
      </c>
    </row>
    <row r="56" spans="1:25" x14ac:dyDescent="0.25">
      <c r="A56" t="s">
        <v>65</v>
      </c>
      <c r="B56" t="s">
        <v>75</v>
      </c>
      <c r="C56" t="s">
        <v>77</v>
      </c>
      <c r="D56" t="s">
        <v>81</v>
      </c>
      <c r="E56">
        <v>31</v>
      </c>
      <c r="F56">
        <v>82.05</v>
      </c>
      <c r="G56">
        <v>90.81</v>
      </c>
      <c r="H56">
        <f t="shared" si="1"/>
        <v>0.90353485298975877</v>
      </c>
      <c r="I56">
        <v>30.5</v>
      </c>
      <c r="J56">
        <v>47.77</v>
      </c>
      <c r="K56">
        <v>89.6</v>
      </c>
      <c r="O56" t="s">
        <v>65</v>
      </c>
      <c r="P56" t="s">
        <v>75</v>
      </c>
      <c r="Q56" t="s">
        <v>77</v>
      </c>
      <c r="R56" t="s">
        <v>79</v>
      </c>
      <c r="S56">
        <v>24</v>
      </c>
      <c r="T56">
        <v>88.21</v>
      </c>
      <c r="U56">
        <v>73.7</v>
      </c>
      <c r="V56">
        <f t="shared" si="0"/>
        <v>1.1968792401628221</v>
      </c>
      <c r="W56">
        <v>23.5</v>
      </c>
      <c r="X56">
        <v>69.81</v>
      </c>
      <c r="Y56">
        <v>72.459999999999994</v>
      </c>
    </row>
    <row r="57" spans="1:25" x14ac:dyDescent="0.25">
      <c r="A57" t="s">
        <v>66</v>
      </c>
      <c r="B57" t="s">
        <v>75</v>
      </c>
      <c r="C57" t="s">
        <v>77</v>
      </c>
      <c r="D57" t="s">
        <v>81</v>
      </c>
      <c r="E57">
        <v>16.5</v>
      </c>
      <c r="F57">
        <v>32.53</v>
      </c>
      <c r="G57">
        <v>54.79</v>
      </c>
      <c r="H57">
        <f t="shared" si="1"/>
        <v>0.59372148202226682</v>
      </c>
      <c r="I57">
        <v>16</v>
      </c>
      <c r="J57">
        <v>23.29</v>
      </c>
      <c r="K57">
        <v>53.5</v>
      </c>
      <c r="O57" t="s">
        <v>66</v>
      </c>
      <c r="P57" t="s">
        <v>75</v>
      </c>
      <c r="Q57" t="s">
        <v>77</v>
      </c>
      <c r="R57" t="s">
        <v>79</v>
      </c>
      <c r="S57">
        <v>24</v>
      </c>
      <c r="T57">
        <v>99.4</v>
      </c>
      <c r="U57">
        <v>73.7</v>
      </c>
      <c r="V57">
        <f t="shared" si="0"/>
        <v>1.3487109905020354</v>
      </c>
      <c r="W57">
        <v>22</v>
      </c>
      <c r="X57">
        <v>66.010000000000005</v>
      </c>
      <c r="Y57">
        <v>68.72</v>
      </c>
    </row>
    <row r="58" spans="1:25" x14ac:dyDescent="0.25">
      <c r="A58" t="s">
        <v>67</v>
      </c>
      <c r="B58" t="s">
        <v>75</v>
      </c>
      <c r="C58" t="s">
        <v>77</v>
      </c>
      <c r="D58" t="s">
        <v>81</v>
      </c>
      <c r="E58">
        <v>22</v>
      </c>
      <c r="F58">
        <v>66.36</v>
      </c>
      <c r="G58">
        <v>68.72</v>
      </c>
      <c r="H58">
        <f t="shared" si="1"/>
        <v>0.96565774155995343</v>
      </c>
      <c r="I58">
        <v>21.5</v>
      </c>
      <c r="J58">
        <v>51.6</v>
      </c>
      <c r="K58">
        <v>67.47</v>
      </c>
      <c r="O58" t="s">
        <v>67</v>
      </c>
      <c r="P58" t="s">
        <v>75</v>
      </c>
      <c r="Q58" t="s">
        <v>77</v>
      </c>
      <c r="R58" t="s">
        <v>79</v>
      </c>
      <c r="S58">
        <v>23.5</v>
      </c>
      <c r="T58">
        <v>82.17</v>
      </c>
      <c r="U58">
        <v>72.459999999999994</v>
      </c>
      <c r="V58">
        <f t="shared" si="0"/>
        <v>1.1340049682583495</v>
      </c>
      <c r="W58">
        <v>22.5</v>
      </c>
      <c r="X58">
        <v>75.17</v>
      </c>
      <c r="Y58">
        <v>69.97</v>
      </c>
    </row>
    <row r="59" spans="1:25" x14ac:dyDescent="0.25">
      <c r="A59" t="s">
        <v>68</v>
      </c>
      <c r="B59" t="s">
        <v>75</v>
      </c>
      <c r="C59" t="s">
        <v>77</v>
      </c>
      <c r="D59" t="s">
        <v>81</v>
      </c>
      <c r="E59">
        <v>22</v>
      </c>
      <c r="F59">
        <v>52.46</v>
      </c>
      <c r="G59">
        <v>68.72</v>
      </c>
      <c r="H59">
        <f t="shared" si="1"/>
        <v>0.76338766006984871</v>
      </c>
      <c r="I59">
        <v>21.5</v>
      </c>
      <c r="J59">
        <v>31.34</v>
      </c>
      <c r="K59">
        <v>67.47</v>
      </c>
      <c r="O59" t="s">
        <v>68</v>
      </c>
      <c r="P59" t="s">
        <v>75</v>
      </c>
      <c r="Q59" t="s">
        <v>77</v>
      </c>
      <c r="R59" t="s">
        <v>79</v>
      </c>
      <c r="S59">
        <v>23.5</v>
      </c>
      <c r="T59">
        <v>74.7</v>
      </c>
      <c r="U59">
        <v>72.459999999999994</v>
      </c>
      <c r="V59">
        <f t="shared" si="0"/>
        <v>1.0309136075075904</v>
      </c>
      <c r="W59">
        <v>23</v>
      </c>
      <c r="X59">
        <v>68.459999999999994</v>
      </c>
      <c r="Y59">
        <v>71.22</v>
      </c>
    </row>
    <row r="60" spans="1:25" x14ac:dyDescent="0.25">
      <c r="A60" t="s">
        <v>69</v>
      </c>
      <c r="B60" t="s">
        <v>75</v>
      </c>
      <c r="C60" t="s">
        <v>77</v>
      </c>
      <c r="D60" t="s">
        <v>81</v>
      </c>
      <c r="E60">
        <v>16</v>
      </c>
      <c r="F60">
        <v>39.28</v>
      </c>
      <c r="G60">
        <v>53.5</v>
      </c>
      <c r="H60">
        <f t="shared" si="1"/>
        <v>0.73420560747663555</v>
      </c>
      <c r="I60">
        <v>15.5</v>
      </c>
      <c r="J60">
        <v>24.57</v>
      </c>
      <c r="K60">
        <v>52.21</v>
      </c>
      <c r="O60" t="s">
        <v>69</v>
      </c>
      <c r="P60" t="s">
        <v>75</v>
      </c>
      <c r="Q60" t="s">
        <v>77</v>
      </c>
      <c r="R60" t="s">
        <v>79</v>
      </c>
      <c r="S60">
        <v>23.5</v>
      </c>
      <c r="T60">
        <v>113.36</v>
      </c>
      <c r="U60">
        <v>72.459999999999994</v>
      </c>
      <c r="V60">
        <f t="shared" si="0"/>
        <v>1.5644493513662712</v>
      </c>
      <c r="W60">
        <v>22</v>
      </c>
      <c r="X60">
        <v>65.930000000000007</v>
      </c>
      <c r="Y60">
        <v>68.72</v>
      </c>
    </row>
    <row r="61" spans="1:25" x14ac:dyDescent="0.25">
      <c r="A61" s="2" t="s">
        <v>70</v>
      </c>
      <c r="B61" t="s">
        <v>75</v>
      </c>
      <c r="C61" t="s">
        <v>77</v>
      </c>
      <c r="D61" t="s">
        <v>81</v>
      </c>
      <c r="E61">
        <v>16.5</v>
      </c>
      <c r="F61">
        <v>13.31</v>
      </c>
      <c r="G61">
        <v>54.79</v>
      </c>
      <c r="H61">
        <f t="shared" si="1"/>
        <v>0.24292754152217561</v>
      </c>
      <c r="I61">
        <v>16</v>
      </c>
      <c r="J61">
        <v>11.2</v>
      </c>
      <c r="K61">
        <v>53.5</v>
      </c>
      <c r="O61" t="s">
        <v>70</v>
      </c>
      <c r="P61" t="s">
        <v>75</v>
      </c>
      <c r="Q61" t="s">
        <v>77</v>
      </c>
      <c r="R61" t="s">
        <v>79</v>
      </c>
      <c r="S61">
        <v>24</v>
      </c>
      <c r="T61">
        <v>99.13</v>
      </c>
      <c r="U61">
        <v>73.7</v>
      </c>
      <c r="V61">
        <f t="shared" si="0"/>
        <v>1.3450474898236091</v>
      </c>
      <c r="W61">
        <v>22.5</v>
      </c>
      <c r="X61">
        <v>59.44</v>
      </c>
      <c r="Y61">
        <v>69.97</v>
      </c>
    </row>
    <row r="62" spans="1:25" x14ac:dyDescent="0.25">
      <c r="A62" t="s">
        <v>71</v>
      </c>
      <c r="B62" t="s">
        <v>75</v>
      </c>
      <c r="C62" t="s">
        <v>77</v>
      </c>
      <c r="D62" t="s">
        <v>81</v>
      </c>
      <c r="E62">
        <v>18</v>
      </c>
      <c r="F62">
        <v>53.41</v>
      </c>
      <c r="G62">
        <v>58.64</v>
      </c>
      <c r="H62">
        <f t="shared" si="1"/>
        <v>0.91081173260572978</v>
      </c>
      <c r="I62">
        <v>17.5</v>
      </c>
      <c r="J62">
        <v>23.82</v>
      </c>
      <c r="K62">
        <v>57.36</v>
      </c>
      <c r="O62" t="s">
        <v>71</v>
      </c>
      <c r="P62" t="s">
        <v>75</v>
      </c>
      <c r="Q62" t="s">
        <v>77</v>
      </c>
      <c r="R62" t="s">
        <v>79</v>
      </c>
      <c r="S62">
        <v>23</v>
      </c>
      <c r="T62">
        <v>81.34</v>
      </c>
      <c r="U62">
        <v>71.22</v>
      </c>
      <c r="V62">
        <f t="shared" si="0"/>
        <v>1.1420949171581016</v>
      </c>
      <c r="W62">
        <v>22.5</v>
      </c>
      <c r="X62">
        <v>69.69</v>
      </c>
      <c r="Y62">
        <v>69.97</v>
      </c>
    </row>
    <row r="63" spans="1:25" x14ac:dyDescent="0.25">
      <c r="A63" t="s">
        <v>72</v>
      </c>
      <c r="B63" t="s">
        <v>75</v>
      </c>
      <c r="C63" t="s">
        <v>77</v>
      </c>
      <c r="D63" t="s">
        <v>81</v>
      </c>
      <c r="E63">
        <v>21.5</v>
      </c>
      <c r="F63">
        <v>53.8</v>
      </c>
      <c r="G63">
        <v>67.47</v>
      </c>
      <c r="H63">
        <f t="shared" si="1"/>
        <v>0.7973914332295835</v>
      </c>
      <c r="I63">
        <v>21</v>
      </c>
      <c r="J63">
        <v>30.6</v>
      </c>
      <c r="K63">
        <v>66.22</v>
      </c>
      <c r="O63" t="s">
        <v>72</v>
      </c>
      <c r="P63" t="s">
        <v>75</v>
      </c>
      <c r="Q63" t="s">
        <v>77</v>
      </c>
      <c r="R63" t="s">
        <v>79</v>
      </c>
      <c r="S63">
        <v>24</v>
      </c>
      <c r="T63">
        <v>135.38999999999999</v>
      </c>
      <c r="U63">
        <v>73.7</v>
      </c>
      <c r="V63">
        <f t="shared" si="0"/>
        <v>1.8370420624151964</v>
      </c>
      <c r="W63">
        <v>21</v>
      </c>
      <c r="X63">
        <v>49.11</v>
      </c>
      <c r="Y63">
        <v>66.22</v>
      </c>
    </row>
    <row r="64" spans="1:25" x14ac:dyDescent="0.25">
      <c r="A64" t="s">
        <v>73</v>
      </c>
      <c r="B64" t="s">
        <v>75</v>
      </c>
      <c r="C64" t="s">
        <v>77</v>
      </c>
      <c r="D64" t="s">
        <v>81</v>
      </c>
      <c r="E64">
        <v>22.5</v>
      </c>
      <c r="F64">
        <v>63.3</v>
      </c>
      <c r="G64">
        <v>69.97</v>
      </c>
      <c r="H64">
        <f t="shared" si="1"/>
        <v>0.90467343147063028</v>
      </c>
      <c r="I64">
        <v>22</v>
      </c>
      <c r="J64">
        <v>36.909999999999997</v>
      </c>
      <c r="K64">
        <v>68.72</v>
      </c>
      <c r="O64" t="s">
        <v>73</v>
      </c>
      <c r="P64" t="s">
        <v>75</v>
      </c>
      <c r="Q64" t="s">
        <v>77</v>
      </c>
      <c r="R64" t="s">
        <v>79</v>
      </c>
      <c r="S64">
        <v>22</v>
      </c>
      <c r="T64">
        <v>74.41</v>
      </c>
      <c r="U64">
        <v>68.72</v>
      </c>
      <c r="V64">
        <f t="shared" si="0"/>
        <v>1.0827997671711291</v>
      </c>
      <c r="W64">
        <v>21.5</v>
      </c>
      <c r="X64">
        <v>33.15</v>
      </c>
      <c r="Y64">
        <v>67.47</v>
      </c>
    </row>
    <row r="65" spans="1:25" x14ac:dyDescent="0.25">
      <c r="A65" t="s">
        <v>74</v>
      </c>
      <c r="B65" t="s">
        <v>75</v>
      </c>
      <c r="C65" t="s">
        <v>77</v>
      </c>
      <c r="D65" t="s">
        <v>81</v>
      </c>
      <c r="E65">
        <v>31.5</v>
      </c>
      <c r="F65">
        <v>98.31</v>
      </c>
      <c r="G65">
        <v>92.02</v>
      </c>
      <c r="H65">
        <f t="shared" si="1"/>
        <v>1.0683547054988047</v>
      </c>
      <c r="I65">
        <v>31</v>
      </c>
      <c r="J65">
        <v>81.209999999999994</v>
      </c>
      <c r="K65">
        <v>90.81</v>
      </c>
      <c r="O65" t="s">
        <v>74</v>
      </c>
      <c r="P65" t="s">
        <v>75</v>
      </c>
      <c r="Q65" t="s">
        <v>77</v>
      </c>
      <c r="R65" t="s">
        <v>79</v>
      </c>
      <c r="S65">
        <v>22.5</v>
      </c>
      <c r="T65">
        <v>68.37</v>
      </c>
      <c r="U65">
        <v>69.97</v>
      </c>
      <c r="V65">
        <f t="shared" si="0"/>
        <v>0.97713305702443909</v>
      </c>
      <c r="W65">
        <v>22</v>
      </c>
      <c r="X65">
        <v>58.36</v>
      </c>
      <c r="Y65">
        <v>68.72</v>
      </c>
    </row>
    <row r="66" spans="1:25" x14ac:dyDescent="0.25">
      <c r="A66" t="s">
        <v>82</v>
      </c>
      <c r="B66" s="1" t="s">
        <v>210</v>
      </c>
      <c r="C66" t="s">
        <v>76</v>
      </c>
      <c r="D66" t="s">
        <v>80</v>
      </c>
      <c r="E66">
        <v>24</v>
      </c>
      <c r="F66">
        <v>74.290000000000006</v>
      </c>
      <c r="G66">
        <v>73.7</v>
      </c>
      <c r="H66">
        <f t="shared" si="1"/>
        <v>1.0080054274084125</v>
      </c>
      <c r="I66">
        <v>23.5</v>
      </c>
      <c r="J66">
        <v>32.26</v>
      </c>
      <c r="K66">
        <v>72.459999999999994</v>
      </c>
      <c r="O66" t="s">
        <v>82</v>
      </c>
      <c r="P66" s="1" t="s">
        <v>210</v>
      </c>
      <c r="Q66" t="s">
        <v>76</v>
      </c>
      <c r="R66" t="s">
        <v>78</v>
      </c>
      <c r="S66">
        <v>24</v>
      </c>
      <c r="T66">
        <v>118.13</v>
      </c>
      <c r="U66">
        <v>73.7</v>
      </c>
      <c r="V66">
        <f t="shared" ref="V66:V129" si="2">T66/U66</f>
        <v>1.6028493894165534</v>
      </c>
      <c r="W66">
        <v>23</v>
      </c>
      <c r="X66">
        <v>61.28</v>
      </c>
      <c r="Y66">
        <v>71.22</v>
      </c>
    </row>
    <row r="67" spans="1:25" x14ac:dyDescent="0.25">
      <c r="A67" t="s">
        <v>83</v>
      </c>
      <c r="B67" s="1" t="s">
        <v>210</v>
      </c>
      <c r="C67" t="s">
        <v>76</v>
      </c>
      <c r="D67" t="s">
        <v>80</v>
      </c>
      <c r="E67">
        <v>21.5</v>
      </c>
      <c r="F67">
        <v>64.05</v>
      </c>
      <c r="G67">
        <v>67.47</v>
      </c>
      <c r="H67">
        <f t="shared" ref="H67:H130" si="3">F67/G67</f>
        <v>0.94931080480213426</v>
      </c>
      <c r="I67">
        <v>21</v>
      </c>
      <c r="J67">
        <v>44.6</v>
      </c>
      <c r="K67">
        <v>66.22</v>
      </c>
      <c r="O67" t="s">
        <v>83</v>
      </c>
      <c r="P67" s="1" t="s">
        <v>210</v>
      </c>
      <c r="Q67" t="s">
        <v>76</v>
      </c>
      <c r="R67" t="s">
        <v>78</v>
      </c>
      <c r="S67">
        <v>24</v>
      </c>
      <c r="T67">
        <v>159.56</v>
      </c>
      <c r="U67">
        <v>73.7</v>
      </c>
      <c r="V67">
        <f t="shared" si="2"/>
        <v>2.1649932157394844</v>
      </c>
      <c r="W67">
        <v>22.5</v>
      </c>
      <c r="X67">
        <v>65.41</v>
      </c>
      <c r="Y67">
        <v>69.97</v>
      </c>
    </row>
    <row r="68" spans="1:25" x14ac:dyDescent="0.25">
      <c r="A68" t="s">
        <v>84</v>
      </c>
      <c r="B68" s="1" t="s">
        <v>210</v>
      </c>
      <c r="C68" t="s">
        <v>76</v>
      </c>
      <c r="D68" t="s">
        <v>80</v>
      </c>
      <c r="E68">
        <v>22</v>
      </c>
      <c r="F68">
        <v>56.13</v>
      </c>
      <c r="G68">
        <v>68.72</v>
      </c>
      <c r="H68">
        <f t="shared" si="3"/>
        <v>0.81679278230500585</v>
      </c>
      <c r="I68">
        <v>21.5</v>
      </c>
      <c r="J68">
        <v>51.03</v>
      </c>
      <c r="K68">
        <v>67.47</v>
      </c>
      <c r="O68" t="s">
        <v>84</v>
      </c>
      <c r="P68" s="1" t="s">
        <v>210</v>
      </c>
      <c r="Q68" t="s">
        <v>76</v>
      </c>
      <c r="R68" t="s">
        <v>78</v>
      </c>
      <c r="S68">
        <v>24</v>
      </c>
      <c r="T68">
        <v>119.91</v>
      </c>
      <c r="U68">
        <v>73.7</v>
      </c>
      <c r="V68">
        <f t="shared" si="2"/>
        <v>1.6270013568521031</v>
      </c>
      <c r="W68">
        <v>23</v>
      </c>
      <c r="X68">
        <v>67.31</v>
      </c>
      <c r="Y68">
        <v>71.22</v>
      </c>
    </row>
    <row r="69" spans="1:25" x14ac:dyDescent="0.25">
      <c r="A69" t="s">
        <v>85</v>
      </c>
      <c r="B69" s="1" t="s">
        <v>210</v>
      </c>
      <c r="C69" t="s">
        <v>76</v>
      </c>
      <c r="D69" t="s">
        <v>80</v>
      </c>
      <c r="E69">
        <v>24</v>
      </c>
      <c r="F69">
        <v>81.59</v>
      </c>
      <c r="G69">
        <v>73.7</v>
      </c>
      <c r="H69">
        <f t="shared" si="3"/>
        <v>1.1070556309362281</v>
      </c>
      <c r="I69">
        <v>32</v>
      </c>
      <c r="J69">
        <v>93.62</v>
      </c>
      <c r="K69">
        <v>93.23</v>
      </c>
      <c r="O69" t="s">
        <v>85</v>
      </c>
      <c r="P69" s="1" t="s">
        <v>210</v>
      </c>
      <c r="Q69" t="s">
        <v>76</v>
      </c>
      <c r="R69" t="s">
        <v>78</v>
      </c>
      <c r="S69">
        <v>24</v>
      </c>
      <c r="T69">
        <v>133.79</v>
      </c>
      <c r="U69">
        <v>73.7</v>
      </c>
      <c r="V69">
        <f t="shared" si="2"/>
        <v>1.8153324287652643</v>
      </c>
      <c r="W69">
        <v>22.5</v>
      </c>
      <c r="X69">
        <v>54.36</v>
      </c>
      <c r="Y69">
        <v>69.97</v>
      </c>
    </row>
    <row r="70" spans="1:25" x14ac:dyDescent="0.25">
      <c r="A70" t="s">
        <v>86</v>
      </c>
      <c r="B70" s="1" t="s">
        <v>210</v>
      </c>
      <c r="C70" t="s">
        <v>76</v>
      </c>
      <c r="D70" t="s">
        <v>80</v>
      </c>
      <c r="E70">
        <v>23</v>
      </c>
      <c r="F70">
        <v>83.56</v>
      </c>
      <c r="G70">
        <v>71.22</v>
      </c>
      <c r="H70">
        <f t="shared" si="3"/>
        <v>1.1732659365346814</v>
      </c>
      <c r="I70">
        <v>21.5</v>
      </c>
      <c r="J70">
        <v>52.79</v>
      </c>
      <c r="K70">
        <v>67.47</v>
      </c>
      <c r="O70" t="s">
        <v>86</v>
      </c>
      <c r="P70" s="1" t="s">
        <v>210</v>
      </c>
      <c r="Q70" t="s">
        <v>76</v>
      </c>
      <c r="R70" t="s">
        <v>78</v>
      </c>
      <c r="S70">
        <v>24</v>
      </c>
      <c r="T70">
        <v>170.69</v>
      </c>
      <c r="U70">
        <v>73.7</v>
      </c>
      <c r="V70">
        <f t="shared" si="2"/>
        <v>2.3160108548168248</v>
      </c>
      <c r="W70">
        <v>21.5</v>
      </c>
      <c r="X70">
        <v>52.08</v>
      </c>
      <c r="Y70">
        <v>67.47</v>
      </c>
    </row>
    <row r="71" spans="1:25" x14ac:dyDescent="0.25">
      <c r="A71" t="s">
        <v>87</v>
      </c>
      <c r="B71" s="1" t="s">
        <v>210</v>
      </c>
      <c r="C71" t="s">
        <v>76</v>
      </c>
      <c r="D71" t="s">
        <v>80</v>
      </c>
      <c r="E71">
        <v>22</v>
      </c>
      <c r="F71">
        <v>57.52</v>
      </c>
      <c r="G71">
        <v>68.72</v>
      </c>
      <c r="H71">
        <f t="shared" si="3"/>
        <v>0.83701979045401631</v>
      </c>
      <c r="I71">
        <v>21.5</v>
      </c>
      <c r="J71">
        <v>45.75</v>
      </c>
      <c r="K71">
        <v>67.47</v>
      </c>
      <c r="O71" t="s">
        <v>87</v>
      </c>
      <c r="P71" s="1" t="s">
        <v>210</v>
      </c>
      <c r="Q71" t="s">
        <v>76</v>
      </c>
      <c r="R71" t="s">
        <v>78</v>
      </c>
      <c r="S71">
        <v>24</v>
      </c>
      <c r="T71">
        <v>164.32</v>
      </c>
      <c r="U71">
        <v>73.7</v>
      </c>
      <c r="V71">
        <f t="shared" si="2"/>
        <v>2.2295793758480325</v>
      </c>
      <c r="W71">
        <v>22</v>
      </c>
      <c r="X71">
        <v>55.26</v>
      </c>
      <c r="Y71">
        <v>68.72</v>
      </c>
    </row>
    <row r="72" spans="1:25" x14ac:dyDescent="0.25">
      <c r="A72" t="s">
        <v>88</v>
      </c>
      <c r="B72" s="1" t="s">
        <v>210</v>
      </c>
      <c r="C72" t="s">
        <v>76</v>
      </c>
      <c r="D72" t="s">
        <v>80</v>
      </c>
      <c r="E72">
        <v>34</v>
      </c>
      <c r="F72">
        <v>96.16</v>
      </c>
      <c r="G72">
        <v>98.04</v>
      </c>
      <c r="H72">
        <f t="shared" si="3"/>
        <v>0.98082415340677265</v>
      </c>
      <c r="I72">
        <v>33.5</v>
      </c>
      <c r="J72">
        <v>58.68</v>
      </c>
      <c r="K72">
        <v>96.84</v>
      </c>
      <c r="O72" t="s">
        <v>88</v>
      </c>
      <c r="P72" s="1" t="s">
        <v>210</v>
      </c>
      <c r="Q72" t="s">
        <v>76</v>
      </c>
      <c r="R72" t="s">
        <v>78</v>
      </c>
      <c r="S72">
        <v>24</v>
      </c>
      <c r="T72">
        <v>145.13</v>
      </c>
      <c r="U72">
        <v>73.7</v>
      </c>
      <c r="V72">
        <f t="shared" si="2"/>
        <v>1.9691994572591587</v>
      </c>
      <c r="W72">
        <v>16</v>
      </c>
      <c r="X72">
        <v>56.91</v>
      </c>
      <c r="Y72">
        <v>53.5</v>
      </c>
    </row>
    <row r="73" spans="1:25" x14ac:dyDescent="0.25">
      <c r="A73" s="2" t="s">
        <v>89</v>
      </c>
      <c r="B73" s="1" t="s">
        <v>210</v>
      </c>
      <c r="C73" t="s">
        <v>76</v>
      </c>
      <c r="D73" t="s">
        <v>80</v>
      </c>
      <c r="E73">
        <v>0</v>
      </c>
      <c r="F73">
        <v>0</v>
      </c>
      <c r="G73">
        <v>0</v>
      </c>
      <c r="H73" t="e">
        <f t="shared" si="3"/>
        <v>#DIV/0!</v>
      </c>
      <c r="I73">
        <v>0</v>
      </c>
      <c r="J73">
        <v>0</v>
      </c>
      <c r="K73">
        <v>0</v>
      </c>
      <c r="O73" t="s">
        <v>89</v>
      </c>
      <c r="P73" s="1" t="s">
        <v>210</v>
      </c>
      <c r="Q73" t="s">
        <v>76</v>
      </c>
      <c r="R73" t="s">
        <v>78</v>
      </c>
      <c r="S73">
        <v>22</v>
      </c>
      <c r="T73">
        <v>45.36</v>
      </c>
      <c r="U73">
        <v>68.72</v>
      </c>
      <c r="V73">
        <f t="shared" si="2"/>
        <v>0.66006984866123397</v>
      </c>
      <c r="W73">
        <v>21.5</v>
      </c>
      <c r="X73">
        <v>39.22</v>
      </c>
      <c r="Y73">
        <v>67.47</v>
      </c>
    </row>
    <row r="74" spans="1:25" x14ac:dyDescent="0.25">
      <c r="A74" s="2" t="s">
        <v>90</v>
      </c>
      <c r="B74" s="1" t="s">
        <v>210</v>
      </c>
      <c r="C74" t="s">
        <v>76</v>
      </c>
      <c r="D74" t="s">
        <v>80</v>
      </c>
      <c r="E74">
        <v>0</v>
      </c>
      <c r="F74">
        <v>0</v>
      </c>
      <c r="G74">
        <v>0</v>
      </c>
      <c r="H74" t="e">
        <f t="shared" si="3"/>
        <v>#DIV/0!</v>
      </c>
      <c r="I74">
        <v>0</v>
      </c>
      <c r="J74">
        <v>0</v>
      </c>
      <c r="K74">
        <v>0</v>
      </c>
      <c r="O74" t="s">
        <v>90</v>
      </c>
      <c r="P74" s="1" t="s">
        <v>210</v>
      </c>
      <c r="Q74" t="s">
        <v>76</v>
      </c>
      <c r="R74" t="s">
        <v>78</v>
      </c>
      <c r="S74">
        <v>0</v>
      </c>
      <c r="T74">
        <v>0</v>
      </c>
      <c r="U74">
        <v>0</v>
      </c>
      <c r="V74" t="e">
        <f t="shared" si="2"/>
        <v>#DIV/0!</v>
      </c>
      <c r="W74">
        <v>0</v>
      </c>
      <c r="X74">
        <v>0</v>
      </c>
      <c r="Y74">
        <v>0</v>
      </c>
    </row>
    <row r="75" spans="1:25" x14ac:dyDescent="0.25">
      <c r="A75" s="2" t="s">
        <v>91</v>
      </c>
      <c r="B75" s="1" t="s">
        <v>210</v>
      </c>
      <c r="C75" t="s">
        <v>76</v>
      </c>
      <c r="D75" t="s">
        <v>80</v>
      </c>
      <c r="E75">
        <v>0</v>
      </c>
      <c r="F75">
        <v>0</v>
      </c>
      <c r="G75">
        <v>0</v>
      </c>
      <c r="H75" t="e">
        <f t="shared" si="3"/>
        <v>#DIV/0!</v>
      </c>
      <c r="I75">
        <v>0</v>
      </c>
      <c r="J75">
        <v>0</v>
      </c>
      <c r="K75">
        <v>0</v>
      </c>
      <c r="O75" t="s">
        <v>91</v>
      </c>
      <c r="P75" s="1" t="s">
        <v>210</v>
      </c>
      <c r="Q75" t="s">
        <v>76</v>
      </c>
      <c r="R75" t="s">
        <v>78</v>
      </c>
      <c r="S75">
        <v>0</v>
      </c>
      <c r="T75">
        <v>0</v>
      </c>
      <c r="U75">
        <v>0</v>
      </c>
      <c r="V75" t="e">
        <f t="shared" si="2"/>
        <v>#DIV/0!</v>
      </c>
      <c r="W75">
        <v>0</v>
      </c>
      <c r="X75">
        <v>0</v>
      </c>
      <c r="Y75">
        <v>0</v>
      </c>
    </row>
    <row r="76" spans="1:25" x14ac:dyDescent="0.25">
      <c r="A76" t="s">
        <v>92</v>
      </c>
      <c r="B76" s="1" t="s">
        <v>210</v>
      </c>
      <c r="C76" t="s">
        <v>76</v>
      </c>
      <c r="D76" t="s">
        <v>80</v>
      </c>
      <c r="E76">
        <v>21.5</v>
      </c>
      <c r="F76">
        <v>65.7</v>
      </c>
      <c r="G76">
        <v>67.47</v>
      </c>
      <c r="H76">
        <f t="shared" si="3"/>
        <v>0.97376611827478887</v>
      </c>
      <c r="I76">
        <v>21</v>
      </c>
      <c r="J76">
        <v>37.24</v>
      </c>
      <c r="K76">
        <v>66.22</v>
      </c>
      <c r="O76" t="s">
        <v>92</v>
      </c>
      <c r="P76" s="1" t="s">
        <v>210</v>
      </c>
      <c r="Q76" t="s">
        <v>76</v>
      </c>
      <c r="R76" t="s">
        <v>78</v>
      </c>
      <c r="S76">
        <v>24</v>
      </c>
      <c r="T76">
        <v>180.25</v>
      </c>
      <c r="U76">
        <v>73.7</v>
      </c>
      <c r="V76">
        <f t="shared" si="2"/>
        <v>2.4457259158751694</v>
      </c>
      <c r="W76">
        <v>22</v>
      </c>
      <c r="X76">
        <v>56.64</v>
      </c>
      <c r="Y76">
        <v>68.72</v>
      </c>
    </row>
    <row r="77" spans="1:25" x14ac:dyDescent="0.25">
      <c r="A77" t="s">
        <v>93</v>
      </c>
      <c r="B77" s="1" t="s">
        <v>210</v>
      </c>
      <c r="C77" t="s">
        <v>76</v>
      </c>
      <c r="D77" t="s">
        <v>80</v>
      </c>
      <c r="E77">
        <v>22.5</v>
      </c>
      <c r="F77">
        <v>85.25</v>
      </c>
      <c r="G77">
        <v>69.97</v>
      </c>
      <c r="H77">
        <f t="shared" si="3"/>
        <v>1.2183793054166072</v>
      </c>
      <c r="I77">
        <v>22</v>
      </c>
      <c r="J77">
        <v>48.73</v>
      </c>
      <c r="K77">
        <v>68.72</v>
      </c>
      <c r="O77" t="s">
        <v>93</v>
      </c>
      <c r="P77" s="1" t="s">
        <v>210</v>
      </c>
      <c r="Q77" t="s">
        <v>76</v>
      </c>
      <c r="R77" t="s">
        <v>78</v>
      </c>
      <c r="S77">
        <v>24</v>
      </c>
      <c r="T77">
        <v>127.84</v>
      </c>
      <c r="U77">
        <v>73.7</v>
      </c>
      <c r="V77">
        <f t="shared" si="2"/>
        <v>1.7345997286295793</v>
      </c>
      <c r="W77">
        <v>27</v>
      </c>
      <c r="X77">
        <v>84.31</v>
      </c>
      <c r="Y77">
        <v>81.08</v>
      </c>
    </row>
    <row r="78" spans="1:25" x14ac:dyDescent="0.25">
      <c r="A78" t="s">
        <v>94</v>
      </c>
      <c r="B78" s="1" t="s">
        <v>210</v>
      </c>
      <c r="C78" t="s">
        <v>76</v>
      </c>
      <c r="D78" t="s">
        <v>80</v>
      </c>
      <c r="E78">
        <v>21</v>
      </c>
      <c r="F78">
        <v>70.680000000000007</v>
      </c>
      <c r="G78">
        <v>66.22</v>
      </c>
      <c r="H78">
        <f t="shared" si="3"/>
        <v>1.0673512533977652</v>
      </c>
      <c r="I78">
        <v>20.5</v>
      </c>
      <c r="J78">
        <v>53.34</v>
      </c>
      <c r="K78">
        <v>64.97</v>
      </c>
      <c r="O78" t="s">
        <v>94</v>
      </c>
      <c r="P78" s="1" t="s">
        <v>210</v>
      </c>
      <c r="Q78" t="s">
        <v>76</v>
      </c>
      <c r="R78" t="s">
        <v>78</v>
      </c>
      <c r="S78">
        <v>24</v>
      </c>
      <c r="T78">
        <v>189.5</v>
      </c>
      <c r="U78">
        <v>73.7</v>
      </c>
      <c r="V78">
        <f t="shared" si="2"/>
        <v>2.5712347354138396</v>
      </c>
      <c r="W78">
        <v>22.5</v>
      </c>
      <c r="X78">
        <v>57.89</v>
      </c>
      <c r="Y78">
        <v>69.97</v>
      </c>
    </row>
    <row r="79" spans="1:25" x14ac:dyDescent="0.25">
      <c r="A79" t="s">
        <v>95</v>
      </c>
      <c r="B79" s="1" t="s">
        <v>210</v>
      </c>
      <c r="C79" t="s">
        <v>76</v>
      </c>
      <c r="D79" t="s">
        <v>80</v>
      </c>
      <c r="E79">
        <v>28.5</v>
      </c>
      <c r="F79">
        <v>78.540000000000006</v>
      </c>
      <c r="G79">
        <v>84.74</v>
      </c>
      <c r="H79">
        <f t="shared" si="3"/>
        <v>0.92683502478168533</v>
      </c>
      <c r="I79">
        <v>28</v>
      </c>
      <c r="J79">
        <v>49.71</v>
      </c>
      <c r="K79">
        <v>83.53</v>
      </c>
      <c r="O79" t="s">
        <v>95</v>
      </c>
      <c r="P79" s="1" t="s">
        <v>210</v>
      </c>
      <c r="Q79" t="s">
        <v>76</v>
      </c>
      <c r="R79" t="s">
        <v>78</v>
      </c>
      <c r="S79">
        <v>24</v>
      </c>
      <c r="T79">
        <v>144.63</v>
      </c>
      <c r="U79">
        <v>73.7</v>
      </c>
      <c r="V79">
        <f t="shared" si="2"/>
        <v>1.9624151967435548</v>
      </c>
      <c r="W79">
        <v>22.5</v>
      </c>
      <c r="X79">
        <v>52.12</v>
      </c>
      <c r="Y79">
        <v>69.97</v>
      </c>
    </row>
    <row r="80" spans="1:25" x14ac:dyDescent="0.25">
      <c r="A80" t="s">
        <v>96</v>
      </c>
      <c r="B80" s="1" t="s">
        <v>210</v>
      </c>
      <c r="C80" t="s">
        <v>76</v>
      </c>
      <c r="D80" t="s">
        <v>80</v>
      </c>
      <c r="E80">
        <v>22</v>
      </c>
      <c r="F80">
        <v>101.05</v>
      </c>
      <c r="G80">
        <v>68.72</v>
      </c>
      <c r="H80">
        <f t="shared" si="3"/>
        <v>1.4704598370197903</v>
      </c>
      <c r="I80">
        <v>20.5</v>
      </c>
      <c r="J80">
        <v>55.45</v>
      </c>
      <c r="K80">
        <v>64.97</v>
      </c>
      <c r="O80" t="s">
        <v>96</v>
      </c>
      <c r="P80" s="1" t="s">
        <v>210</v>
      </c>
      <c r="Q80" t="s">
        <v>76</v>
      </c>
      <c r="R80" t="s">
        <v>78</v>
      </c>
      <c r="S80">
        <v>24</v>
      </c>
      <c r="T80">
        <v>160.07</v>
      </c>
      <c r="U80">
        <v>73.7</v>
      </c>
      <c r="V80">
        <f t="shared" si="2"/>
        <v>2.1719131614654001</v>
      </c>
      <c r="W80">
        <v>22</v>
      </c>
      <c r="X80">
        <v>63.81</v>
      </c>
      <c r="Y80">
        <v>68.72</v>
      </c>
    </row>
    <row r="81" spans="1:25" x14ac:dyDescent="0.25">
      <c r="A81" t="s">
        <v>97</v>
      </c>
      <c r="B81" s="1" t="s">
        <v>210</v>
      </c>
      <c r="C81" t="s">
        <v>76</v>
      </c>
      <c r="D81" t="s">
        <v>80</v>
      </c>
      <c r="E81">
        <v>22.5</v>
      </c>
      <c r="F81">
        <v>83.81</v>
      </c>
      <c r="G81">
        <v>69.97</v>
      </c>
      <c r="H81">
        <f t="shared" si="3"/>
        <v>1.1977990567386023</v>
      </c>
      <c r="I81">
        <v>28</v>
      </c>
      <c r="J81">
        <v>86.92</v>
      </c>
      <c r="K81">
        <v>83.53</v>
      </c>
      <c r="O81" t="s">
        <v>97</v>
      </c>
      <c r="P81" s="1" t="s">
        <v>210</v>
      </c>
      <c r="Q81" t="s">
        <v>76</v>
      </c>
      <c r="R81" t="s">
        <v>78</v>
      </c>
      <c r="S81">
        <v>24</v>
      </c>
      <c r="T81">
        <v>157.4</v>
      </c>
      <c r="U81">
        <v>73.7</v>
      </c>
      <c r="V81">
        <f t="shared" si="2"/>
        <v>2.1356852103120758</v>
      </c>
      <c r="W81">
        <v>22</v>
      </c>
      <c r="X81">
        <v>49.93</v>
      </c>
      <c r="Y81">
        <v>68.72</v>
      </c>
    </row>
    <row r="82" spans="1:25" x14ac:dyDescent="0.25">
      <c r="A82" t="s">
        <v>98</v>
      </c>
      <c r="B82" s="1" t="s">
        <v>210</v>
      </c>
      <c r="C82" t="s">
        <v>77</v>
      </c>
      <c r="D82" t="s">
        <v>80</v>
      </c>
      <c r="E82">
        <v>22.5</v>
      </c>
      <c r="F82">
        <v>63.67</v>
      </c>
      <c r="G82">
        <v>69.97</v>
      </c>
      <c r="H82">
        <f t="shared" si="3"/>
        <v>0.90996141203372882</v>
      </c>
      <c r="I82">
        <v>22</v>
      </c>
      <c r="J82">
        <v>47.52</v>
      </c>
      <c r="K82">
        <v>68.72</v>
      </c>
      <c r="O82" t="s">
        <v>98</v>
      </c>
      <c r="P82" s="1" t="s">
        <v>210</v>
      </c>
      <c r="Q82" t="s">
        <v>77</v>
      </c>
      <c r="R82" t="s">
        <v>78</v>
      </c>
      <c r="S82">
        <v>24</v>
      </c>
      <c r="T82">
        <v>163.97</v>
      </c>
      <c r="U82">
        <v>73.7</v>
      </c>
      <c r="V82">
        <f t="shared" si="2"/>
        <v>2.2248303934871099</v>
      </c>
      <c r="W82">
        <v>16</v>
      </c>
      <c r="X82">
        <v>60.62</v>
      </c>
      <c r="Y82">
        <v>53.5</v>
      </c>
    </row>
    <row r="83" spans="1:25" x14ac:dyDescent="0.25">
      <c r="A83" t="s">
        <v>99</v>
      </c>
      <c r="B83" s="1" t="s">
        <v>210</v>
      </c>
      <c r="C83" t="s">
        <v>77</v>
      </c>
      <c r="D83" t="s">
        <v>80</v>
      </c>
      <c r="E83">
        <v>22.5</v>
      </c>
      <c r="F83">
        <v>71.290000000000006</v>
      </c>
      <c r="G83">
        <v>69.97</v>
      </c>
      <c r="H83">
        <f t="shared" si="3"/>
        <v>1.0188652279548378</v>
      </c>
      <c r="I83">
        <v>22</v>
      </c>
      <c r="J83">
        <v>65.680000000000007</v>
      </c>
      <c r="K83">
        <v>68.72</v>
      </c>
      <c r="O83" t="s">
        <v>99</v>
      </c>
      <c r="P83" s="1" t="s">
        <v>210</v>
      </c>
      <c r="Q83" t="s">
        <v>77</v>
      </c>
      <c r="R83" t="s">
        <v>78</v>
      </c>
      <c r="S83">
        <v>24</v>
      </c>
      <c r="T83">
        <v>190.88</v>
      </c>
      <c r="U83">
        <v>73.7</v>
      </c>
      <c r="V83">
        <f t="shared" si="2"/>
        <v>2.5899592944369063</v>
      </c>
      <c r="W83">
        <v>21.5</v>
      </c>
      <c r="X83">
        <v>43.38</v>
      </c>
      <c r="Y83">
        <v>67.47</v>
      </c>
    </row>
    <row r="84" spans="1:25" x14ac:dyDescent="0.25">
      <c r="A84" t="s">
        <v>100</v>
      </c>
      <c r="B84" s="1" t="s">
        <v>210</v>
      </c>
      <c r="C84" t="s">
        <v>77</v>
      </c>
      <c r="D84" t="s">
        <v>80</v>
      </c>
      <c r="E84">
        <v>18.5</v>
      </c>
      <c r="F84">
        <v>58.33</v>
      </c>
      <c r="G84">
        <v>59.91</v>
      </c>
      <c r="H84">
        <f t="shared" si="3"/>
        <v>0.97362710732765823</v>
      </c>
      <c r="I84">
        <v>18</v>
      </c>
      <c r="J84">
        <v>38.159999999999997</v>
      </c>
      <c r="K84">
        <v>58.64</v>
      </c>
      <c r="O84" t="s">
        <v>100</v>
      </c>
      <c r="P84" s="1" t="s">
        <v>210</v>
      </c>
      <c r="Q84" t="s">
        <v>77</v>
      </c>
      <c r="R84" t="s">
        <v>78</v>
      </c>
      <c r="S84">
        <v>24</v>
      </c>
      <c r="T84">
        <v>161.4</v>
      </c>
      <c r="U84">
        <v>73.7</v>
      </c>
      <c r="V84">
        <f t="shared" si="2"/>
        <v>2.1899592944369064</v>
      </c>
      <c r="W84">
        <v>22</v>
      </c>
      <c r="X84">
        <v>66.540000000000006</v>
      </c>
      <c r="Y84">
        <v>68.72</v>
      </c>
    </row>
    <row r="85" spans="1:25" x14ac:dyDescent="0.25">
      <c r="A85" s="2" t="s">
        <v>101</v>
      </c>
      <c r="B85" s="1" t="s">
        <v>210</v>
      </c>
      <c r="C85" t="s">
        <v>77</v>
      </c>
      <c r="D85" t="s">
        <v>80</v>
      </c>
      <c r="E85">
        <v>0</v>
      </c>
      <c r="F85">
        <v>0</v>
      </c>
      <c r="G85">
        <v>0</v>
      </c>
      <c r="H85" t="e">
        <f t="shared" si="3"/>
        <v>#DIV/0!</v>
      </c>
      <c r="I85">
        <v>0</v>
      </c>
      <c r="J85">
        <v>0</v>
      </c>
      <c r="K85">
        <v>0</v>
      </c>
      <c r="O85" t="s">
        <v>101</v>
      </c>
      <c r="P85" s="1" t="s">
        <v>210</v>
      </c>
      <c r="Q85" t="s">
        <v>77</v>
      </c>
      <c r="R85" t="s">
        <v>78</v>
      </c>
      <c r="S85">
        <v>32</v>
      </c>
      <c r="T85">
        <v>72.8</v>
      </c>
      <c r="U85">
        <v>93.23</v>
      </c>
      <c r="V85">
        <f t="shared" si="2"/>
        <v>0.78086452858521926</v>
      </c>
      <c r="W85">
        <v>31.5</v>
      </c>
      <c r="X85">
        <v>58.85</v>
      </c>
      <c r="Y85">
        <v>92.02</v>
      </c>
    </row>
    <row r="86" spans="1:25" x14ac:dyDescent="0.25">
      <c r="A86" s="2" t="s">
        <v>102</v>
      </c>
      <c r="B86" s="1" t="s">
        <v>210</v>
      </c>
      <c r="C86" t="s">
        <v>77</v>
      </c>
      <c r="D86" t="s">
        <v>80</v>
      </c>
      <c r="E86">
        <v>20.5</v>
      </c>
      <c r="F86">
        <v>42.13</v>
      </c>
      <c r="G86">
        <v>64.97</v>
      </c>
      <c r="H86">
        <f t="shared" si="3"/>
        <v>0.64845313221486844</v>
      </c>
      <c r="I86">
        <v>20</v>
      </c>
      <c r="J86">
        <v>33.200000000000003</v>
      </c>
      <c r="K86">
        <v>63.71</v>
      </c>
      <c r="O86" t="s">
        <v>102</v>
      </c>
      <c r="P86" s="1" t="s">
        <v>210</v>
      </c>
      <c r="Q86" t="s">
        <v>77</v>
      </c>
      <c r="R86" t="s">
        <v>78</v>
      </c>
      <c r="S86">
        <v>24</v>
      </c>
      <c r="T86">
        <v>178.25</v>
      </c>
      <c r="U86">
        <v>73.7</v>
      </c>
      <c r="V86">
        <f t="shared" si="2"/>
        <v>2.4185888738127543</v>
      </c>
      <c r="W86">
        <v>22.5</v>
      </c>
      <c r="X86">
        <v>55.54</v>
      </c>
      <c r="Y86">
        <v>69.97</v>
      </c>
    </row>
    <row r="87" spans="1:25" x14ac:dyDescent="0.25">
      <c r="A87" t="s">
        <v>103</v>
      </c>
      <c r="B87" s="1" t="s">
        <v>210</v>
      </c>
      <c r="C87" t="s">
        <v>77</v>
      </c>
      <c r="D87" t="s">
        <v>80</v>
      </c>
      <c r="E87">
        <v>24</v>
      </c>
      <c r="F87">
        <v>70.930000000000007</v>
      </c>
      <c r="G87">
        <v>73.7</v>
      </c>
      <c r="H87">
        <f t="shared" si="3"/>
        <v>0.96241519674355502</v>
      </c>
      <c r="I87">
        <v>23.5</v>
      </c>
      <c r="J87">
        <v>51.27</v>
      </c>
      <c r="K87">
        <v>72.459999999999994</v>
      </c>
      <c r="O87" t="s">
        <v>103</v>
      </c>
      <c r="P87" s="1" t="s">
        <v>210</v>
      </c>
      <c r="Q87" t="s">
        <v>77</v>
      </c>
      <c r="R87" t="s">
        <v>78</v>
      </c>
      <c r="S87">
        <v>24</v>
      </c>
      <c r="T87">
        <v>183.53</v>
      </c>
      <c r="U87">
        <v>73.7</v>
      </c>
      <c r="V87">
        <f t="shared" si="2"/>
        <v>2.4902306648575303</v>
      </c>
      <c r="W87">
        <v>21.5</v>
      </c>
      <c r="X87">
        <v>49.74</v>
      </c>
      <c r="Y87">
        <v>67.47</v>
      </c>
    </row>
    <row r="88" spans="1:25" x14ac:dyDescent="0.25">
      <c r="A88" t="s">
        <v>104</v>
      </c>
      <c r="B88" s="1" t="s">
        <v>210</v>
      </c>
      <c r="C88" t="s">
        <v>77</v>
      </c>
      <c r="D88" t="s">
        <v>80</v>
      </c>
      <c r="E88">
        <v>22</v>
      </c>
      <c r="F88">
        <v>123.93</v>
      </c>
      <c r="G88">
        <v>68.72</v>
      </c>
      <c r="H88">
        <f t="shared" si="3"/>
        <v>1.8034051222351573</v>
      </c>
      <c r="I88">
        <v>20</v>
      </c>
      <c r="J88">
        <v>51.82</v>
      </c>
      <c r="K88">
        <v>63.71</v>
      </c>
      <c r="O88" t="s">
        <v>104</v>
      </c>
      <c r="P88" s="1" t="s">
        <v>210</v>
      </c>
      <c r="Q88" t="s">
        <v>77</v>
      </c>
      <c r="R88" t="s">
        <v>78</v>
      </c>
      <c r="S88">
        <v>24</v>
      </c>
      <c r="T88">
        <v>170.74</v>
      </c>
      <c r="U88">
        <v>73.7</v>
      </c>
      <c r="V88">
        <f t="shared" si="2"/>
        <v>2.3166892808683852</v>
      </c>
      <c r="W88">
        <v>22</v>
      </c>
      <c r="X88">
        <v>60.92</v>
      </c>
      <c r="Y88">
        <v>68.72</v>
      </c>
    </row>
    <row r="89" spans="1:25" x14ac:dyDescent="0.25">
      <c r="A89" t="s">
        <v>105</v>
      </c>
      <c r="B89" s="1" t="s">
        <v>210</v>
      </c>
      <c r="C89" t="s">
        <v>77</v>
      </c>
      <c r="D89" t="s">
        <v>80</v>
      </c>
      <c r="E89">
        <v>22.5</v>
      </c>
      <c r="F89">
        <v>71.459999999999994</v>
      </c>
      <c r="G89">
        <v>69.97</v>
      </c>
      <c r="H89">
        <f t="shared" si="3"/>
        <v>1.021294840645991</v>
      </c>
      <c r="I89">
        <v>22</v>
      </c>
      <c r="J89">
        <v>62.1</v>
      </c>
      <c r="K89">
        <v>68.72</v>
      </c>
      <c r="O89" t="s">
        <v>105</v>
      </c>
      <c r="P89" s="1" t="s">
        <v>210</v>
      </c>
      <c r="Q89" t="s">
        <v>77</v>
      </c>
      <c r="R89" t="s">
        <v>78</v>
      </c>
      <c r="S89">
        <v>24</v>
      </c>
      <c r="T89">
        <v>121.17</v>
      </c>
      <c r="U89">
        <v>73.7</v>
      </c>
      <c r="V89">
        <f t="shared" si="2"/>
        <v>1.6440976933514246</v>
      </c>
      <c r="W89">
        <v>22.5</v>
      </c>
      <c r="X89">
        <v>61.75</v>
      </c>
      <c r="Y89">
        <v>69.97</v>
      </c>
    </row>
    <row r="90" spans="1:25" x14ac:dyDescent="0.25">
      <c r="A90" s="2" t="s">
        <v>106</v>
      </c>
      <c r="B90" s="1" t="s">
        <v>210</v>
      </c>
      <c r="C90" t="s">
        <v>77</v>
      </c>
      <c r="D90" t="s">
        <v>80</v>
      </c>
      <c r="E90">
        <v>0</v>
      </c>
      <c r="F90">
        <v>0</v>
      </c>
      <c r="G90">
        <v>0</v>
      </c>
      <c r="H90" t="e">
        <f t="shared" si="3"/>
        <v>#DIV/0!</v>
      </c>
      <c r="I90">
        <v>0</v>
      </c>
      <c r="J90">
        <v>0</v>
      </c>
      <c r="K90">
        <v>0</v>
      </c>
      <c r="O90" t="s">
        <v>106</v>
      </c>
      <c r="P90" s="1" t="s">
        <v>210</v>
      </c>
      <c r="Q90" t="s">
        <v>77</v>
      </c>
      <c r="R90" t="s">
        <v>78</v>
      </c>
      <c r="S90">
        <v>0</v>
      </c>
      <c r="T90">
        <v>0</v>
      </c>
      <c r="U90">
        <v>0</v>
      </c>
      <c r="V90" t="e">
        <f t="shared" si="2"/>
        <v>#DIV/0!</v>
      </c>
      <c r="W90">
        <v>0</v>
      </c>
      <c r="X90">
        <v>0</v>
      </c>
      <c r="Y90">
        <v>0</v>
      </c>
    </row>
    <row r="91" spans="1:25" x14ac:dyDescent="0.25">
      <c r="A91" t="s">
        <v>107</v>
      </c>
      <c r="B91" s="1" t="s">
        <v>210</v>
      </c>
      <c r="C91" t="s">
        <v>77</v>
      </c>
      <c r="D91" t="s">
        <v>80</v>
      </c>
      <c r="E91">
        <v>15.5</v>
      </c>
      <c r="F91">
        <v>38.71</v>
      </c>
      <c r="G91">
        <v>52.21</v>
      </c>
      <c r="H91">
        <f t="shared" si="3"/>
        <v>0.74142884504884121</v>
      </c>
      <c r="I91">
        <v>15</v>
      </c>
      <c r="J91">
        <v>29.36</v>
      </c>
      <c r="K91">
        <v>50.91</v>
      </c>
      <c r="O91" t="s">
        <v>107</v>
      </c>
      <c r="P91" s="1" t="s">
        <v>210</v>
      </c>
      <c r="Q91" t="s">
        <v>77</v>
      </c>
      <c r="R91" t="s">
        <v>78</v>
      </c>
      <c r="S91">
        <v>24</v>
      </c>
      <c r="T91">
        <v>190.95</v>
      </c>
      <c r="U91">
        <v>73.7</v>
      </c>
      <c r="V91">
        <f t="shared" si="2"/>
        <v>2.5909090909090908</v>
      </c>
      <c r="W91">
        <v>22</v>
      </c>
      <c r="X91">
        <v>68.34</v>
      </c>
      <c r="Y91">
        <v>68.72</v>
      </c>
    </row>
    <row r="92" spans="1:25" x14ac:dyDescent="0.25">
      <c r="A92" t="s">
        <v>108</v>
      </c>
      <c r="B92" s="1" t="s">
        <v>210</v>
      </c>
      <c r="C92" t="s">
        <v>77</v>
      </c>
      <c r="D92" t="s">
        <v>80</v>
      </c>
      <c r="E92">
        <v>24</v>
      </c>
      <c r="F92">
        <v>65.47</v>
      </c>
      <c r="G92">
        <v>73.7</v>
      </c>
      <c r="H92">
        <f t="shared" si="3"/>
        <v>0.88833107191316141</v>
      </c>
      <c r="I92">
        <v>23.5</v>
      </c>
      <c r="J92">
        <v>59.67</v>
      </c>
      <c r="K92">
        <v>72.459999999999994</v>
      </c>
      <c r="O92" t="s">
        <v>108</v>
      </c>
      <c r="P92" s="1" t="s">
        <v>210</v>
      </c>
      <c r="Q92" t="s">
        <v>77</v>
      </c>
      <c r="R92" t="s">
        <v>78</v>
      </c>
      <c r="S92">
        <v>24</v>
      </c>
      <c r="T92">
        <v>184.49</v>
      </c>
      <c r="U92">
        <v>73.7</v>
      </c>
      <c r="V92">
        <f t="shared" si="2"/>
        <v>2.5032564450474899</v>
      </c>
      <c r="W92">
        <v>22</v>
      </c>
      <c r="X92">
        <v>67.2</v>
      </c>
      <c r="Y92">
        <v>68.72</v>
      </c>
    </row>
    <row r="93" spans="1:25" x14ac:dyDescent="0.25">
      <c r="A93" t="s">
        <v>109</v>
      </c>
      <c r="B93" s="1" t="s">
        <v>210</v>
      </c>
      <c r="C93" t="s">
        <v>77</v>
      </c>
      <c r="D93" t="s">
        <v>80</v>
      </c>
      <c r="E93">
        <v>26.5</v>
      </c>
      <c r="F93">
        <v>84.09</v>
      </c>
      <c r="G93">
        <v>79.86</v>
      </c>
      <c r="H93">
        <f t="shared" si="3"/>
        <v>1.0529676934635612</v>
      </c>
      <c r="I93">
        <v>24</v>
      </c>
      <c r="J93">
        <v>76.03</v>
      </c>
      <c r="K93">
        <v>73.7</v>
      </c>
      <c r="O93" t="s">
        <v>109</v>
      </c>
      <c r="P93" s="1" t="s">
        <v>210</v>
      </c>
      <c r="Q93" t="s">
        <v>77</v>
      </c>
      <c r="R93" t="s">
        <v>78</v>
      </c>
      <c r="S93">
        <v>24</v>
      </c>
      <c r="T93">
        <v>179.48</v>
      </c>
      <c r="U93">
        <v>73.7</v>
      </c>
      <c r="V93">
        <f t="shared" si="2"/>
        <v>2.4352781546811397</v>
      </c>
      <c r="W93">
        <v>16</v>
      </c>
      <c r="X93">
        <v>55.91</v>
      </c>
      <c r="Y93">
        <v>53.5</v>
      </c>
    </row>
    <row r="94" spans="1:25" x14ac:dyDescent="0.25">
      <c r="A94" s="2" t="s">
        <v>110</v>
      </c>
      <c r="B94" s="1" t="s">
        <v>210</v>
      </c>
      <c r="C94" t="s">
        <v>77</v>
      </c>
      <c r="D94" t="s">
        <v>80</v>
      </c>
      <c r="E94">
        <v>29</v>
      </c>
      <c r="F94">
        <v>87.86</v>
      </c>
      <c r="G94">
        <v>85.96</v>
      </c>
      <c r="H94">
        <f t="shared" si="3"/>
        <v>1.0221033038622616</v>
      </c>
      <c r="I94">
        <v>28.5</v>
      </c>
      <c r="J94">
        <v>61.96</v>
      </c>
      <c r="K94">
        <v>84.74</v>
      </c>
      <c r="O94" t="s">
        <v>110</v>
      </c>
      <c r="P94" s="1" t="s">
        <v>210</v>
      </c>
      <c r="Q94" t="s">
        <v>77</v>
      </c>
      <c r="R94" t="s">
        <v>78</v>
      </c>
      <c r="S94">
        <v>24</v>
      </c>
      <c r="T94">
        <v>202.66</v>
      </c>
      <c r="U94">
        <v>73.7</v>
      </c>
      <c r="V94">
        <f t="shared" si="2"/>
        <v>2.7497964721845318</v>
      </c>
      <c r="W94">
        <v>21.5</v>
      </c>
      <c r="X94">
        <v>46.5</v>
      </c>
      <c r="Y94">
        <v>67.47</v>
      </c>
    </row>
    <row r="95" spans="1:25" x14ac:dyDescent="0.25">
      <c r="A95" s="2" t="s">
        <v>111</v>
      </c>
      <c r="B95" s="1" t="s">
        <v>210</v>
      </c>
      <c r="C95" t="s">
        <v>77</v>
      </c>
      <c r="D95" t="s">
        <v>80</v>
      </c>
      <c r="E95">
        <v>17.5</v>
      </c>
      <c r="F95">
        <v>26.04</v>
      </c>
      <c r="G95">
        <v>57.36</v>
      </c>
      <c r="H95">
        <f t="shared" si="3"/>
        <v>0.45397489539748953</v>
      </c>
      <c r="I95">
        <v>17</v>
      </c>
      <c r="J95">
        <v>24.35</v>
      </c>
      <c r="K95">
        <v>56.08</v>
      </c>
      <c r="O95" t="s">
        <v>111</v>
      </c>
      <c r="P95" s="1" t="s">
        <v>210</v>
      </c>
      <c r="Q95" t="s">
        <v>77</v>
      </c>
      <c r="R95" t="s">
        <v>78</v>
      </c>
      <c r="S95">
        <v>24</v>
      </c>
      <c r="T95">
        <v>151.12</v>
      </c>
      <c r="U95">
        <v>73.7</v>
      </c>
      <c r="V95">
        <f t="shared" si="2"/>
        <v>2.0504748982360921</v>
      </c>
      <c r="W95">
        <v>22.5</v>
      </c>
      <c r="X95">
        <v>58.74</v>
      </c>
      <c r="Y95">
        <v>69.97</v>
      </c>
    </row>
    <row r="96" spans="1:25" x14ac:dyDescent="0.25">
      <c r="A96" s="2" t="s">
        <v>112</v>
      </c>
      <c r="B96" s="1" t="s">
        <v>210</v>
      </c>
      <c r="C96" t="s">
        <v>77</v>
      </c>
      <c r="D96" t="s">
        <v>80</v>
      </c>
      <c r="E96">
        <v>15</v>
      </c>
      <c r="F96">
        <v>27.92</v>
      </c>
      <c r="G96">
        <v>50.91</v>
      </c>
      <c r="H96">
        <f t="shared" si="3"/>
        <v>0.54841877823610297</v>
      </c>
      <c r="I96">
        <v>15</v>
      </c>
      <c r="J96">
        <v>27.92</v>
      </c>
      <c r="K96">
        <v>50.91</v>
      </c>
      <c r="O96" t="s">
        <v>112</v>
      </c>
      <c r="P96" s="1" t="s">
        <v>210</v>
      </c>
      <c r="Q96" t="s">
        <v>77</v>
      </c>
      <c r="R96" t="s">
        <v>78</v>
      </c>
      <c r="S96">
        <v>15.5</v>
      </c>
      <c r="T96">
        <v>25.55</v>
      </c>
      <c r="U96">
        <v>52.21</v>
      </c>
      <c r="V96">
        <f t="shared" si="2"/>
        <v>0.4893698525186746</v>
      </c>
      <c r="W96">
        <v>15</v>
      </c>
      <c r="X96">
        <v>24.24</v>
      </c>
      <c r="Y96">
        <v>50.91</v>
      </c>
    </row>
    <row r="97" spans="1:25" x14ac:dyDescent="0.25">
      <c r="A97" t="s">
        <v>113</v>
      </c>
      <c r="B97" s="1" t="s">
        <v>210</v>
      </c>
      <c r="C97" t="s">
        <v>77</v>
      </c>
      <c r="D97" t="s">
        <v>80</v>
      </c>
      <c r="E97">
        <v>22.5</v>
      </c>
      <c r="F97">
        <v>80.069999999999993</v>
      </c>
      <c r="G97">
        <v>69.97</v>
      </c>
      <c r="H97">
        <f t="shared" si="3"/>
        <v>1.1443475775332284</v>
      </c>
      <c r="I97">
        <v>22</v>
      </c>
      <c r="J97">
        <v>64.989999999999995</v>
      </c>
      <c r="K97">
        <v>68.72</v>
      </c>
      <c r="O97" t="s">
        <v>113</v>
      </c>
      <c r="P97" s="1" t="s">
        <v>210</v>
      </c>
      <c r="Q97" t="s">
        <v>77</v>
      </c>
      <c r="R97" t="s">
        <v>78</v>
      </c>
      <c r="S97">
        <v>24</v>
      </c>
      <c r="T97">
        <v>162.68</v>
      </c>
      <c r="U97">
        <v>73.7</v>
      </c>
      <c r="V97">
        <f t="shared" si="2"/>
        <v>2.2073270013568522</v>
      </c>
      <c r="W97">
        <v>21.5</v>
      </c>
      <c r="X97">
        <v>49.88</v>
      </c>
      <c r="Y97">
        <v>67.47</v>
      </c>
    </row>
    <row r="98" spans="1:25" x14ac:dyDescent="0.25">
      <c r="A98" s="2" t="s">
        <v>114</v>
      </c>
      <c r="B98" s="1" t="s">
        <v>210</v>
      </c>
      <c r="C98" t="s">
        <v>76</v>
      </c>
      <c r="D98" t="s">
        <v>81</v>
      </c>
      <c r="E98">
        <v>15</v>
      </c>
      <c r="F98">
        <v>29.09</v>
      </c>
      <c r="G98">
        <v>50.91</v>
      </c>
      <c r="H98">
        <f t="shared" si="3"/>
        <v>0.57140051070516606</v>
      </c>
      <c r="I98">
        <v>15</v>
      </c>
      <c r="J98">
        <v>29.09</v>
      </c>
      <c r="K98">
        <v>50.91</v>
      </c>
      <c r="O98" t="s">
        <v>114</v>
      </c>
      <c r="P98" s="1" t="s">
        <v>210</v>
      </c>
      <c r="Q98" t="s">
        <v>76</v>
      </c>
      <c r="R98" t="s">
        <v>79</v>
      </c>
      <c r="S98">
        <v>15</v>
      </c>
      <c r="T98">
        <v>29.12</v>
      </c>
      <c r="U98">
        <v>50.91</v>
      </c>
      <c r="V98">
        <f t="shared" si="2"/>
        <v>0.57198978589668048</v>
      </c>
      <c r="W98">
        <v>15</v>
      </c>
      <c r="X98">
        <v>29.12</v>
      </c>
      <c r="Y98">
        <v>50.91</v>
      </c>
    </row>
    <row r="99" spans="1:25" x14ac:dyDescent="0.25">
      <c r="A99" s="2" t="s">
        <v>115</v>
      </c>
      <c r="B99" s="1" t="s">
        <v>210</v>
      </c>
      <c r="C99" t="s">
        <v>76</v>
      </c>
      <c r="D99" t="s">
        <v>81</v>
      </c>
      <c r="E99">
        <v>28</v>
      </c>
      <c r="F99">
        <v>87.54</v>
      </c>
      <c r="G99">
        <v>83.53</v>
      </c>
      <c r="H99">
        <f t="shared" si="3"/>
        <v>1.0480067041781396</v>
      </c>
      <c r="I99">
        <v>27.5</v>
      </c>
      <c r="J99">
        <v>47.1</v>
      </c>
      <c r="K99">
        <v>82.3</v>
      </c>
      <c r="O99" t="s">
        <v>115</v>
      </c>
      <c r="P99" s="1" t="s">
        <v>210</v>
      </c>
      <c r="Q99" t="s">
        <v>76</v>
      </c>
      <c r="R99" t="s">
        <v>79</v>
      </c>
      <c r="S99">
        <v>23.5</v>
      </c>
      <c r="T99">
        <v>71.010000000000005</v>
      </c>
      <c r="U99">
        <v>72.459999999999994</v>
      </c>
      <c r="V99">
        <f t="shared" si="2"/>
        <v>0.97998895942589026</v>
      </c>
      <c r="W99">
        <v>23</v>
      </c>
      <c r="X99">
        <v>64.8</v>
      </c>
      <c r="Y99">
        <v>71.22</v>
      </c>
    </row>
    <row r="100" spans="1:25" x14ac:dyDescent="0.25">
      <c r="A100" t="s">
        <v>116</v>
      </c>
      <c r="B100" s="1" t="s">
        <v>210</v>
      </c>
      <c r="C100" t="s">
        <v>76</v>
      </c>
      <c r="D100" t="s">
        <v>81</v>
      </c>
      <c r="E100">
        <v>21.5</v>
      </c>
      <c r="F100">
        <v>65.739999999999995</v>
      </c>
      <c r="G100">
        <v>67.47</v>
      </c>
      <c r="H100">
        <f t="shared" si="3"/>
        <v>0.97435897435897434</v>
      </c>
      <c r="I100">
        <v>21</v>
      </c>
      <c r="J100">
        <v>40.22</v>
      </c>
      <c r="K100">
        <v>66.22</v>
      </c>
      <c r="O100" t="s">
        <v>116</v>
      </c>
      <c r="P100" s="1" t="s">
        <v>210</v>
      </c>
      <c r="Q100" t="s">
        <v>76</v>
      </c>
      <c r="R100" t="s">
        <v>79</v>
      </c>
      <c r="S100">
        <v>24</v>
      </c>
      <c r="T100">
        <v>72.55</v>
      </c>
      <c r="U100">
        <v>73.7</v>
      </c>
      <c r="V100">
        <f t="shared" si="2"/>
        <v>0.98439620081411117</v>
      </c>
      <c r="W100">
        <v>23.5</v>
      </c>
      <c r="X100">
        <v>67.97</v>
      </c>
      <c r="Y100">
        <v>72.459999999999994</v>
      </c>
    </row>
    <row r="101" spans="1:25" x14ac:dyDescent="0.25">
      <c r="A101" t="s">
        <v>117</v>
      </c>
      <c r="B101" s="1" t="s">
        <v>210</v>
      </c>
      <c r="C101" t="s">
        <v>76</v>
      </c>
      <c r="D101" t="s">
        <v>81</v>
      </c>
      <c r="E101">
        <v>19</v>
      </c>
      <c r="F101">
        <v>48.8</v>
      </c>
      <c r="G101">
        <v>61.18</v>
      </c>
      <c r="H101">
        <f t="shared" si="3"/>
        <v>0.79764628963713624</v>
      </c>
      <c r="I101">
        <v>18.5</v>
      </c>
      <c r="J101">
        <v>37.01</v>
      </c>
      <c r="K101">
        <v>59.91</v>
      </c>
      <c r="O101" t="s">
        <v>117</v>
      </c>
      <c r="P101" s="1" t="s">
        <v>210</v>
      </c>
      <c r="Q101" t="s">
        <v>76</v>
      </c>
      <c r="R101" t="s">
        <v>79</v>
      </c>
      <c r="S101">
        <v>24</v>
      </c>
      <c r="T101">
        <v>92.8</v>
      </c>
      <c r="U101">
        <v>73.7</v>
      </c>
      <c r="V101">
        <f t="shared" si="2"/>
        <v>1.2591587516960649</v>
      </c>
      <c r="W101">
        <v>22</v>
      </c>
      <c r="X101">
        <v>57.15</v>
      </c>
      <c r="Y101">
        <v>68.72</v>
      </c>
    </row>
    <row r="102" spans="1:25" x14ac:dyDescent="0.25">
      <c r="A102" s="2" t="s">
        <v>118</v>
      </c>
      <c r="B102" s="1" t="s">
        <v>210</v>
      </c>
      <c r="C102" t="s">
        <v>76</v>
      </c>
      <c r="D102" t="s">
        <v>81</v>
      </c>
      <c r="E102">
        <v>0</v>
      </c>
      <c r="F102">
        <v>0</v>
      </c>
      <c r="G102">
        <v>0</v>
      </c>
      <c r="H102" t="e">
        <f t="shared" si="3"/>
        <v>#DIV/0!</v>
      </c>
      <c r="I102">
        <v>0</v>
      </c>
      <c r="J102">
        <v>0</v>
      </c>
      <c r="K102">
        <v>0</v>
      </c>
      <c r="O102" t="s">
        <v>118</v>
      </c>
      <c r="P102" s="1" t="s">
        <v>210</v>
      </c>
      <c r="Q102" t="s">
        <v>76</v>
      </c>
      <c r="R102" t="s">
        <v>79</v>
      </c>
      <c r="S102">
        <v>0</v>
      </c>
      <c r="T102">
        <v>0</v>
      </c>
      <c r="U102">
        <v>0</v>
      </c>
      <c r="V102" t="e">
        <f t="shared" si="2"/>
        <v>#DIV/0!</v>
      </c>
      <c r="W102">
        <v>0</v>
      </c>
      <c r="X102">
        <v>0</v>
      </c>
      <c r="Y102">
        <v>0</v>
      </c>
    </row>
    <row r="103" spans="1:25" x14ac:dyDescent="0.25">
      <c r="A103" t="s">
        <v>119</v>
      </c>
      <c r="B103" s="1" t="s">
        <v>210</v>
      </c>
      <c r="C103" t="s">
        <v>76</v>
      </c>
      <c r="D103" t="s">
        <v>81</v>
      </c>
      <c r="E103">
        <v>31</v>
      </c>
      <c r="F103">
        <v>100.62</v>
      </c>
      <c r="G103">
        <v>90.81</v>
      </c>
      <c r="H103">
        <f t="shared" si="3"/>
        <v>1.10802775024777</v>
      </c>
      <c r="I103">
        <v>15.5</v>
      </c>
      <c r="J103">
        <v>61.38</v>
      </c>
      <c r="K103">
        <v>52.21</v>
      </c>
      <c r="O103" t="s">
        <v>119</v>
      </c>
      <c r="P103" s="1" t="s">
        <v>210</v>
      </c>
      <c r="Q103" t="s">
        <v>76</v>
      </c>
      <c r="R103" t="s">
        <v>79</v>
      </c>
      <c r="S103">
        <v>24</v>
      </c>
      <c r="T103">
        <v>124.2</v>
      </c>
      <c r="U103">
        <v>73.7</v>
      </c>
      <c r="V103">
        <f t="shared" si="2"/>
        <v>1.6852103120759836</v>
      </c>
      <c r="W103">
        <v>21.5</v>
      </c>
      <c r="X103">
        <v>42.68</v>
      </c>
      <c r="Y103">
        <v>67.47</v>
      </c>
    </row>
    <row r="104" spans="1:25" x14ac:dyDescent="0.25">
      <c r="A104" s="2" t="s">
        <v>120</v>
      </c>
      <c r="B104" s="1" t="s">
        <v>210</v>
      </c>
      <c r="C104" t="s">
        <v>76</v>
      </c>
      <c r="D104" t="s">
        <v>81</v>
      </c>
      <c r="E104">
        <v>22.5</v>
      </c>
      <c r="F104">
        <v>54.91</v>
      </c>
      <c r="G104">
        <v>69.97</v>
      </c>
      <c r="H104">
        <f t="shared" si="3"/>
        <v>0.78476489924253245</v>
      </c>
      <c r="I104">
        <v>22</v>
      </c>
      <c r="J104">
        <v>51.41</v>
      </c>
      <c r="K104">
        <v>68.72</v>
      </c>
      <c r="O104" t="s">
        <v>120</v>
      </c>
      <c r="P104" s="1" t="s">
        <v>210</v>
      </c>
      <c r="Q104" t="s">
        <v>76</v>
      </c>
      <c r="R104" t="s">
        <v>79</v>
      </c>
      <c r="S104">
        <v>24</v>
      </c>
      <c r="T104">
        <v>125.58</v>
      </c>
      <c r="U104">
        <v>73.7</v>
      </c>
      <c r="V104">
        <f t="shared" si="2"/>
        <v>1.7039348710990501</v>
      </c>
      <c r="W104">
        <v>21.5</v>
      </c>
      <c r="X104">
        <v>54.35</v>
      </c>
      <c r="Y104">
        <v>67.47</v>
      </c>
    </row>
    <row r="105" spans="1:25" x14ac:dyDescent="0.25">
      <c r="A105" s="2" t="s">
        <v>121</v>
      </c>
      <c r="B105" s="1" t="s">
        <v>210</v>
      </c>
      <c r="C105" t="s">
        <v>76</v>
      </c>
      <c r="D105" t="s">
        <v>81</v>
      </c>
      <c r="E105">
        <v>17</v>
      </c>
      <c r="F105">
        <v>44.59</v>
      </c>
      <c r="G105">
        <v>56.08</v>
      </c>
      <c r="H105">
        <f t="shared" si="3"/>
        <v>0.79511412268188308</v>
      </c>
      <c r="I105">
        <v>16.5</v>
      </c>
      <c r="J105">
        <v>29.33</v>
      </c>
      <c r="K105">
        <v>54.79</v>
      </c>
      <c r="O105" t="s">
        <v>121</v>
      </c>
      <c r="P105" s="1" t="s">
        <v>210</v>
      </c>
      <c r="Q105" t="s">
        <v>76</v>
      </c>
      <c r="R105" t="s">
        <v>79</v>
      </c>
      <c r="S105">
        <v>24.5</v>
      </c>
      <c r="T105">
        <v>94.98</v>
      </c>
      <c r="U105">
        <v>74.930000000000007</v>
      </c>
      <c r="V105">
        <f t="shared" si="2"/>
        <v>1.2675830775390364</v>
      </c>
      <c r="W105">
        <v>23.5</v>
      </c>
      <c r="X105">
        <v>64.56</v>
      </c>
      <c r="Y105">
        <v>72.459999999999994</v>
      </c>
    </row>
    <row r="106" spans="1:25" x14ac:dyDescent="0.25">
      <c r="A106" t="s">
        <v>122</v>
      </c>
      <c r="B106" s="1" t="s">
        <v>210</v>
      </c>
      <c r="C106" t="s">
        <v>76</v>
      </c>
      <c r="D106" t="s">
        <v>81</v>
      </c>
      <c r="E106">
        <v>20</v>
      </c>
      <c r="F106">
        <v>64.91</v>
      </c>
      <c r="G106">
        <v>63.71</v>
      </c>
      <c r="H106">
        <f t="shared" si="3"/>
        <v>1.0188353476691256</v>
      </c>
      <c r="I106">
        <v>19.5</v>
      </c>
      <c r="J106">
        <v>29.2</v>
      </c>
      <c r="K106">
        <v>62.44</v>
      </c>
      <c r="O106" t="s">
        <v>122</v>
      </c>
      <c r="P106" s="1" t="s">
        <v>210</v>
      </c>
      <c r="Q106" t="s">
        <v>76</v>
      </c>
      <c r="R106" t="s">
        <v>79</v>
      </c>
      <c r="S106">
        <v>24</v>
      </c>
      <c r="T106">
        <v>96.29</v>
      </c>
      <c r="U106">
        <v>73.7</v>
      </c>
      <c r="V106">
        <f t="shared" si="2"/>
        <v>1.3065128900949796</v>
      </c>
      <c r="W106">
        <v>22</v>
      </c>
      <c r="X106">
        <v>61.14</v>
      </c>
      <c r="Y106">
        <v>68.72</v>
      </c>
    </row>
    <row r="107" spans="1:25" x14ac:dyDescent="0.25">
      <c r="A107" t="s">
        <v>123</v>
      </c>
      <c r="B107" s="1" t="s">
        <v>210</v>
      </c>
      <c r="C107" t="s">
        <v>76</v>
      </c>
      <c r="D107" t="s">
        <v>81</v>
      </c>
      <c r="E107">
        <v>22.5</v>
      </c>
      <c r="F107">
        <v>113.43</v>
      </c>
      <c r="G107">
        <v>69.97</v>
      </c>
      <c r="H107">
        <f t="shared" si="3"/>
        <v>1.6211233385736745</v>
      </c>
      <c r="I107">
        <v>21</v>
      </c>
      <c r="J107">
        <v>53.59</v>
      </c>
      <c r="K107">
        <v>66.22</v>
      </c>
      <c r="O107" t="s">
        <v>123</v>
      </c>
      <c r="P107" s="1" t="s">
        <v>210</v>
      </c>
      <c r="Q107" t="s">
        <v>76</v>
      </c>
      <c r="R107" t="s">
        <v>79</v>
      </c>
      <c r="S107">
        <v>24</v>
      </c>
      <c r="T107">
        <v>130.38999999999999</v>
      </c>
      <c r="U107">
        <v>73.7</v>
      </c>
      <c r="V107">
        <f t="shared" si="2"/>
        <v>1.7691994572591585</v>
      </c>
      <c r="W107">
        <v>21.5</v>
      </c>
      <c r="X107">
        <v>51.58</v>
      </c>
      <c r="Y107">
        <v>67.47</v>
      </c>
    </row>
    <row r="108" spans="1:25" x14ac:dyDescent="0.25">
      <c r="A108" t="s">
        <v>124</v>
      </c>
      <c r="B108" s="1" t="s">
        <v>210</v>
      </c>
      <c r="C108" t="s">
        <v>76</v>
      </c>
      <c r="D108" t="s">
        <v>81</v>
      </c>
      <c r="E108">
        <v>24.5</v>
      </c>
      <c r="F108">
        <v>70.31</v>
      </c>
      <c r="G108">
        <v>74.930000000000007</v>
      </c>
      <c r="H108">
        <f t="shared" si="3"/>
        <v>0.93834245295609231</v>
      </c>
      <c r="I108">
        <v>24</v>
      </c>
      <c r="J108">
        <v>52.9</v>
      </c>
      <c r="K108">
        <v>73.7</v>
      </c>
      <c r="O108" t="s">
        <v>124</v>
      </c>
      <c r="P108" s="1" t="s">
        <v>210</v>
      </c>
      <c r="Q108" t="s">
        <v>76</v>
      </c>
      <c r="R108" t="s">
        <v>79</v>
      </c>
      <c r="S108">
        <v>24</v>
      </c>
      <c r="T108">
        <v>103.41</v>
      </c>
      <c r="U108">
        <v>73.7</v>
      </c>
      <c r="V108">
        <f t="shared" si="2"/>
        <v>1.4031207598371775</v>
      </c>
      <c r="W108">
        <v>22</v>
      </c>
      <c r="X108">
        <v>66.010000000000005</v>
      </c>
      <c r="Y108">
        <v>68.72</v>
      </c>
    </row>
    <row r="109" spans="1:25" x14ac:dyDescent="0.25">
      <c r="A109" t="s">
        <v>125</v>
      </c>
      <c r="B109" s="1" t="s">
        <v>210</v>
      </c>
      <c r="C109" t="s">
        <v>76</v>
      </c>
      <c r="D109" t="s">
        <v>81</v>
      </c>
      <c r="E109">
        <v>15</v>
      </c>
      <c r="F109">
        <v>22.75</v>
      </c>
      <c r="G109">
        <v>50.91</v>
      </c>
      <c r="H109">
        <f t="shared" si="3"/>
        <v>0.4468670202317816</v>
      </c>
      <c r="I109">
        <v>15</v>
      </c>
      <c r="J109">
        <v>22.75</v>
      </c>
      <c r="K109">
        <v>50.91</v>
      </c>
      <c r="O109" t="s">
        <v>125</v>
      </c>
      <c r="P109" s="1" t="s">
        <v>210</v>
      </c>
      <c r="Q109" t="s">
        <v>76</v>
      </c>
      <c r="R109" t="s">
        <v>79</v>
      </c>
      <c r="S109">
        <v>24</v>
      </c>
      <c r="T109">
        <v>140.01</v>
      </c>
      <c r="U109">
        <v>73.7</v>
      </c>
      <c r="V109">
        <f t="shared" si="2"/>
        <v>1.8997286295793756</v>
      </c>
      <c r="W109">
        <v>26.5</v>
      </c>
      <c r="X109">
        <v>85.58</v>
      </c>
      <c r="Y109">
        <v>79.86</v>
      </c>
    </row>
    <row r="110" spans="1:25" x14ac:dyDescent="0.25">
      <c r="A110" s="2" t="s">
        <v>126</v>
      </c>
      <c r="B110" s="1" t="s">
        <v>210</v>
      </c>
      <c r="C110" t="s">
        <v>76</v>
      </c>
      <c r="D110" t="s">
        <v>81</v>
      </c>
      <c r="E110">
        <v>22</v>
      </c>
      <c r="F110">
        <v>54.49</v>
      </c>
      <c r="G110">
        <v>68.72</v>
      </c>
      <c r="H110">
        <f t="shared" si="3"/>
        <v>0.79292782305005827</v>
      </c>
      <c r="I110">
        <v>21.5</v>
      </c>
      <c r="J110">
        <v>41.17</v>
      </c>
      <c r="K110">
        <v>67.47</v>
      </c>
      <c r="O110" t="s">
        <v>126</v>
      </c>
      <c r="P110" s="1" t="s">
        <v>210</v>
      </c>
      <c r="Q110" t="s">
        <v>76</v>
      </c>
      <c r="R110" t="s">
        <v>79</v>
      </c>
      <c r="S110">
        <v>24</v>
      </c>
      <c r="T110">
        <v>100.15</v>
      </c>
      <c r="U110">
        <v>73.7</v>
      </c>
      <c r="V110">
        <f t="shared" si="2"/>
        <v>1.358887381275441</v>
      </c>
      <c r="W110">
        <v>21.5</v>
      </c>
      <c r="X110">
        <v>59.23</v>
      </c>
      <c r="Y110">
        <v>67.47</v>
      </c>
    </row>
    <row r="111" spans="1:25" x14ac:dyDescent="0.25">
      <c r="A111" t="s">
        <v>127</v>
      </c>
      <c r="B111" s="1" t="s">
        <v>210</v>
      </c>
      <c r="C111" t="s">
        <v>76</v>
      </c>
      <c r="D111" t="s">
        <v>81</v>
      </c>
      <c r="E111">
        <v>29.5</v>
      </c>
      <c r="F111">
        <v>82.01</v>
      </c>
      <c r="G111">
        <v>87.18</v>
      </c>
      <c r="H111">
        <f t="shared" si="3"/>
        <v>0.94069740766230781</v>
      </c>
      <c r="I111">
        <v>29</v>
      </c>
      <c r="J111">
        <v>49.98</v>
      </c>
      <c r="K111">
        <v>85.96</v>
      </c>
      <c r="O111" t="s">
        <v>127</v>
      </c>
      <c r="P111" s="1" t="s">
        <v>210</v>
      </c>
      <c r="Q111" t="s">
        <v>76</v>
      </c>
      <c r="R111" t="s">
        <v>79</v>
      </c>
      <c r="S111">
        <v>24</v>
      </c>
      <c r="T111">
        <v>103.41</v>
      </c>
      <c r="U111">
        <v>73.7</v>
      </c>
      <c r="V111">
        <f t="shared" si="2"/>
        <v>1.4031207598371775</v>
      </c>
      <c r="W111">
        <v>23</v>
      </c>
      <c r="X111">
        <v>66.72</v>
      </c>
      <c r="Y111">
        <v>71.22</v>
      </c>
    </row>
    <row r="112" spans="1:25" x14ac:dyDescent="0.25">
      <c r="A112" s="2" t="s">
        <v>128</v>
      </c>
      <c r="B112" s="1" t="s">
        <v>210</v>
      </c>
      <c r="C112" t="s">
        <v>76</v>
      </c>
      <c r="D112" t="s">
        <v>81</v>
      </c>
      <c r="E112">
        <v>0</v>
      </c>
      <c r="F112">
        <v>0</v>
      </c>
      <c r="G112">
        <v>0</v>
      </c>
      <c r="H112" t="e">
        <f t="shared" si="3"/>
        <v>#DIV/0!</v>
      </c>
      <c r="I112">
        <v>0</v>
      </c>
      <c r="J112">
        <v>0</v>
      </c>
      <c r="K112">
        <v>0</v>
      </c>
      <c r="O112" t="s">
        <v>128</v>
      </c>
      <c r="P112" s="1" t="s">
        <v>210</v>
      </c>
      <c r="Q112" t="s">
        <v>76</v>
      </c>
      <c r="R112" t="s">
        <v>79</v>
      </c>
      <c r="S112">
        <v>0</v>
      </c>
      <c r="T112">
        <v>0</v>
      </c>
      <c r="U112">
        <v>0</v>
      </c>
      <c r="V112" t="e">
        <f t="shared" si="2"/>
        <v>#DIV/0!</v>
      </c>
      <c r="W112">
        <v>0</v>
      </c>
      <c r="X112">
        <v>0</v>
      </c>
      <c r="Y112">
        <v>0</v>
      </c>
    </row>
    <row r="113" spans="1:25" x14ac:dyDescent="0.25">
      <c r="A113" t="s">
        <v>129</v>
      </c>
      <c r="B113" s="1" t="s">
        <v>210</v>
      </c>
      <c r="C113" t="s">
        <v>76</v>
      </c>
      <c r="D113" t="s">
        <v>81</v>
      </c>
      <c r="E113">
        <v>22.5</v>
      </c>
      <c r="F113">
        <v>94.41</v>
      </c>
      <c r="G113">
        <v>69.97</v>
      </c>
      <c r="H113">
        <f t="shared" si="3"/>
        <v>1.3492925539516936</v>
      </c>
      <c r="I113">
        <v>22</v>
      </c>
      <c r="J113">
        <v>62.9</v>
      </c>
      <c r="K113">
        <v>68.72</v>
      </c>
      <c r="O113" t="s">
        <v>129</v>
      </c>
      <c r="P113" s="1" t="s">
        <v>210</v>
      </c>
      <c r="Q113" t="s">
        <v>76</v>
      </c>
      <c r="R113" t="s">
        <v>79</v>
      </c>
      <c r="S113">
        <v>24</v>
      </c>
      <c r="T113">
        <v>126.06</v>
      </c>
      <c r="U113">
        <v>73.7</v>
      </c>
      <c r="V113">
        <f t="shared" si="2"/>
        <v>1.7104477611940299</v>
      </c>
      <c r="W113">
        <v>22.5</v>
      </c>
      <c r="X113">
        <v>59.71</v>
      </c>
      <c r="Y113">
        <v>69.97</v>
      </c>
    </row>
    <row r="114" spans="1:25" x14ac:dyDescent="0.25">
      <c r="A114" t="s">
        <v>130</v>
      </c>
      <c r="B114" s="1" t="s">
        <v>210</v>
      </c>
      <c r="C114" t="s">
        <v>77</v>
      </c>
      <c r="D114" t="s">
        <v>81</v>
      </c>
      <c r="E114">
        <v>16.5</v>
      </c>
      <c r="F114">
        <v>38.83</v>
      </c>
      <c r="G114">
        <v>54.79</v>
      </c>
      <c r="H114">
        <f t="shared" si="3"/>
        <v>0.70870596824237997</v>
      </c>
      <c r="I114">
        <v>16</v>
      </c>
      <c r="J114">
        <v>30.06</v>
      </c>
      <c r="K114">
        <v>53.5</v>
      </c>
      <c r="O114" t="s">
        <v>130</v>
      </c>
      <c r="P114" s="1" t="s">
        <v>210</v>
      </c>
      <c r="Q114" t="s">
        <v>77</v>
      </c>
      <c r="R114" t="s">
        <v>79</v>
      </c>
      <c r="S114">
        <v>24</v>
      </c>
      <c r="T114">
        <v>153.35</v>
      </c>
      <c r="U114">
        <v>73.7</v>
      </c>
      <c r="V114">
        <f t="shared" si="2"/>
        <v>2.0807327001356852</v>
      </c>
      <c r="W114">
        <v>21.5</v>
      </c>
      <c r="X114">
        <v>48.04</v>
      </c>
      <c r="Y114">
        <v>67.47</v>
      </c>
    </row>
    <row r="115" spans="1:25" x14ac:dyDescent="0.25">
      <c r="A115" t="s">
        <v>131</v>
      </c>
      <c r="B115" s="1" t="s">
        <v>210</v>
      </c>
      <c r="C115" t="s">
        <v>77</v>
      </c>
      <c r="D115" t="s">
        <v>81</v>
      </c>
      <c r="E115">
        <v>23</v>
      </c>
      <c r="F115">
        <v>68.3</v>
      </c>
      <c r="G115">
        <v>71.22</v>
      </c>
      <c r="H115">
        <f t="shared" si="3"/>
        <v>0.95900028081999433</v>
      </c>
      <c r="I115">
        <v>22.5</v>
      </c>
      <c r="J115">
        <v>48.21</v>
      </c>
      <c r="K115">
        <v>69.97</v>
      </c>
      <c r="O115" t="s">
        <v>131</v>
      </c>
      <c r="P115" s="1" t="s">
        <v>210</v>
      </c>
      <c r="Q115" t="s">
        <v>77</v>
      </c>
      <c r="R115" t="s">
        <v>79</v>
      </c>
      <c r="S115">
        <v>24</v>
      </c>
      <c r="T115">
        <v>133.80000000000001</v>
      </c>
      <c r="U115">
        <v>73.7</v>
      </c>
      <c r="V115">
        <f t="shared" si="2"/>
        <v>1.8154681139755768</v>
      </c>
      <c r="W115">
        <v>21.5</v>
      </c>
      <c r="X115">
        <v>46.25</v>
      </c>
      <c r="Y115">
        <v>67.47</v>
      </c>
    </row>
    <row r="116" spans="1:25" x14ac:dyDescent="0.25">
      <c r="A116" t="s">
        <v>132</v>
      </c>
      <c r="B116" s="1" t="s">
        <v>210</v>
      </c>
      <c r="C116" t="s">
        <v>77</v>
      </c>
      <c r="D116" t="s">
        <v>81</v>
      </c>
      <c r="E116">
        <v>30</v>
      </c>
      <c r="F116">
        <v>62.17</v>
      </c>
      <c r="G116">
        <v>88.39</v>
      </c>
      <c r="H116">
        <f t="shared" si="3"/>
        <v>0.70336010860957121</v>
      </c>
      <c r="I116">
        <v>29.5</v>
      </c>
      <c r="J116">
        <v>54.96</v>
      </c>
      <c r="K116">
        <v>87.18</v>
      </c>
      <c r="O116" t="s">
        <v>132</v>
      </c>
      <c r="P116" s="1" t="s">
        <v>210</v>
      </c>
      <c r="Q116" t="s">
        <v>77</v>
      </c>
      <c r="R116" t="s">
        <v>79</v>
      </c>
      <c r="S116">
        <v>24</v>
      </c>
      <c r="T116">
        <v>112.2</v>
      </c>
      <c r="U116">
        <v>73.7</v>
      </c>
      <c r="V116">
        <f t="shared" si="2"/>
        <v>1.5223880597014925</v>
      </c>
      <c r="W116">
        <v>27</v>
      </c>
      <c r="X116">
        <v>81.16</v>
      </c>
      <c r="Y116">
        <v>81.08</v>
      </c>
    </row>
    <row r="117" spans="1:25" x14ac:dyDescent="0.25">
      <c r="A117" t="s">
        <v>133</v>
      </c>
      <c r="B117" s="1" t="s">
        <v>210</v>
      </c>
      <c r="C117" t="s">
        <v>77</v>
      </c>
      <c r="D117" t="s">
        <v>81</v>
      </c>
      <c r="E117">
        <v>35</v>
      </c>
      <c r="F117">
        <v>93.96</v>
      </c>
      <c r="G117">
        <v>100.44</v>
      </c>
      <c r="H117">
        <f t="shared" si="3"/>
        <v>0.93548387096774188</v>
      </c>
      <c r="I117">
        <v>34.5</v>
      </c>
      <c r="J117">
        <v>83.6</v>
      </c>
      <c r="K117">
        <v>99.24</v>
      </c>
      <c r="O117" t="s">
        <v>133</v>
      </c>
      <c r="P117" s="1" t="s">
        <v>210</v>
      </c>
      <c r="Q117" t="s">
        <v>77</v>
      </c>
      <c r="R117" t="s">
        <v>79</v>
      </c>
      <c r="S117">
        <v>24</v>
      </c>
      <c r="T117">
        <v>157.81</v>
      </c>
      <c r="U117">
        <v>73.7</v>
      </c>
      <c r="V117">
        <f t="shared" si="2"/>
        <v>2.1412483039348711</v>
      </c>
      <c r="W117">
        <v>21.5</v>
      </c>
      <c r="X117">
        <v>58.04</v>
      </c>
      <c r="Y117">
        <v>67.47</v>
      </c>
    </row>
    <row r="118" spans="1:25" x14ac:dyDescent="0.25">
      <c r="A118" s="2" t="s">
        <v>134</v>
      </c>
      <c r="B118" s="1" t="s">
        <v>210</v>
      </c>
      <c r="C118" t="s">
        <v>77</v>
      </c>
      <c r="D118" t="s">
        <v>81</v>
      </c>
      <c r="E118">
        <v>15.5</v>
      </c>
      <c r="F118">
        <v>9.0399999999999991</v>
      </c>
      <c r="G118">
        <v>52.21</v>
      </c>
      <c r="H118">
        <f t="shared" si="3"/>
        <v>0.17314690672285002</v>
      </c>
      <c r="I118">
        <v>15</v>
      </c>
      <c r="J118">
        <v>7.55</v>
      </c>
      <c r="K118">
        <v>50.91</v>
      </c>
      <c r="O118" t="s">
        <v>134</v>
      </c>
      <c r="P118" s="1" t="s">
        <v>210</v>
      </c>
      <c r="Q118" t="s">
        <v>77</v>
      </c>
      <c r="R118" t="s">
        <v>79</v>
      </c>
      <c r="S118">
        <v>24</v>
      </c>
      <c r="T118">
        <v>109.92</v>
      </c>
      <c r="U118">
        <v>73.7</v>
      </c>
      <c r="V118">
        <f t="shared" si="2"/>
        <v>1.4914518317503391</v>
      </c>
      <c r="W118">
        <v>22</v>
      </c>
      <c r="X118">
        <v>65.02</v>
      </c>
      <c r="Y118">
        <v>68.72</v>
      </c>
    </row>
    <row r="119" spans="1:25" x14ac:dyDescent="0.25">
      <c r="A119" t="s">
        <v>135</v>
      </c>
      <c r="B119" s="1" t="s">
        <v>210</v>
      </c>
      <c r="C119" t="s">
        <v>77</v>
      </c>
      <c r="D119" t="s">
        <v>81</v>
      </c>
      <c r="E119">
        <v>29</v>
      </c>
      <c r="F119">
        <v>84.09</v>
      </c>
      <c r="G119">
        <v>85.96</v>
      </c>
      <c r="H119">
        <f t="shared" si="3"/>
        <v>0.97824569567240593</v>
      </c>
      <c r="I119">
        <v>28.5</v>
      </c>
      <c r="J119">
        <v>56.26</v>
      </c>
      <c r="K119">
        <v>84.74</v>
      </c>
      <c r="O119" t="s">
        <v>135</v>
      </c>
      <c r="P119" s="1" t="s">
        <v>210</v>
      </c>
      <c r="Q119" t="s">
        <v>77</v>
      </c>
      <c r="R119" t="s">
        <v>79</v>
      </c>
      <c r="S119">
        <v>24</v>
      </c>
      <c r="T119">
        <v>127.52</v>
      </c>
      <c r="U119">
        <v>73.7</v>
      </c>
      <c r="V119">
        <f t="shared" si="2"/>
        <v>1.7302578018995929</v>
      </c>
      <c r="W119">
        <v>22</v>
      </c>
      <c r="X119">
        <v>57.29</v>
      </c>
      <c r="Y119">
        <v>68.72</v>
      </c>
    </row>
    <row r="120" spans="1:25" x14ac:dyDescent="0.25">
      <c r="A120" t="s">
        <v>136</v>
      </c>
      <c r="B120" s="1" t="s">
        <v>210</v>
      </c>
      <c r="C120" t="s">
        <v>77</v>
      </c>
      <c r="D120" t="s">
        <v>81</v>
      </c>
      <c r="E120">
        <v>15.5</v>
      </c>
      <c r="F120">
        <v>45.66</v>
      </c>
      <c r="G120">
        <v>52.21</v>
      </c>
      <c r="H120">
        <f t="shared" si="3"/>
        <v>0.87454510630147475</v>
      </c>
      <c r="I120">
        <v>15</v>
      </c>
      <c r="J120">
        <v>25.36</v>
      </c>
      <c r="K120">
        <v>50.91</v>
      </c>
      <c r="O120" t="s">
        <v>136</v>
      </c>
      <c r="P120" s="1" t="s">
        <v>210</v>
      </c>
      <c r="Q120" t="s">
        <v>77</v>
      </c>
      <c r="R120" t="s">
        <v>79</v>
      </c>
      <c r="S120">
        <v>24</v>
      </c>
      <c r="T120">
        <v>126.73</v>
      </c>
      <c r="U120">
        <v>73.7</v>
      </c>
      <c r="V120">
        <f t="shared" si="2"/>
        <v>1.7195386702849389</v>
      </c>
      <c r="W120">
        <v>21.5</v>
      </c>
      <c r="X120">
        <v>48.88</v>
      </c>
      <c r="Y120">
        <v>67.47</v>
      </c>
    </row>
    <row r="121" spans="1:25" x14ac:dyDescent="0.25">
      <c r="A121" s="2" t="s">
        <v>137</v>
      </c>
      <c r="B121" s="1" t="s">
        <v>210</v>
      </c>
      <c r="C121" t="s">
        <v>77</v>
      </c>
      <c r="D121" t="s">
        <v>81</v>
      </c>
      <c r="E121">
        <v>15</v>
      </c>
      <c r="F121">
        <v>11.83</v>
      </c>
      <c r="G121">
        <v>50.91</v>
      </c>
      <c r="H121">
        <f t="shared" si="3"/>
        <v>0.23237085052052645</v>
      </c>
      <c r="I121">
        <v>15</v>
      </c>
      <c r="J121">
        <v>11.83</v>
      </c>
      <c r="K121">
        <v>50.91</v>
      </c>
      <c r="O121" t="s">
        <v>137</v>
      </c>
      <c r="P121" s="1" t="s">
        <v>210</v>
      </c>
      <c r="Q121" t="s">
        <v>77</v>
      </c>
      <c r="R121" t="s">
        <v>79</v>
      </c>
      <c r="S121">
        <v>24</v>
      </c>
      <c r="T121">
        <v>158.32</v>
      </c>
      <c r="U121">
        <v>73.7</v>
      </c>
      <c r="V121">
        <f t="shared" si="2"/>
        <v>2.1481682496607868</v>
      </c>
      <c r="W121">
        <v>21.5</v>
      </c>
      <c r="X121">
        <v>46.23</v>
      </c>
      <c r="Y121">
        <v>67.47</v>
      </c>
    </row>
    <row r="122" spans="1:25" x14ac:dyDescent="0.25">
      <c r="A122" t="s">
        <v>138</v>
      </c>
      <c r="B122" s="1" t="s">
        <v>210</v>
      </c>
      <c r="C122" t="s">
        <v>77</v>
      </c>
      <c r="D122" t="s">
        <v>81</v>
      </c>
      <c r="E122">
        <v>22</v>
      </c>
      <c r="F122">
        <v>58.57</v>
      </c>
      <c r="G122">
        <v>68.72</v>
      </c>
      <c r="H122">
        <f t="shared" si="3"/>
        <v>0.85229918509895231</v>
      </c>
      <c r="I122">
        <v>21.5</v>
      </c>
      <c r="J122">
        <v>40.36</v>
      </c>
      <c r="K122">
        <v>67.47</v>
      </c>
      <c r="O122" t="s">
        <v>138</v>
      </c>
      <c r="P122" s="1" t="s">
        <v>210</v>
      </c>
      <c r="Q122" t="s">
        <v>77</v>
      </c>
      <c r="R122" t="s">
        <v>79</v>
      </c>
      <c r="S122">
        <v>24</v>
      </c>
      <c r="T122">
        <v>128.72999999999999</v>
      </c>
      <c r="U122">
        <v>73.7</v>
      </c>
      <c r="V122">
        <f t="shared" si="2"/>
        <v>1.746675712347354</v>
      </c>
      <c r="W122">
        <v>21.5</v>
      </c>
      <c r="X122">
        <v>51.14</v>
      </c>
      <c r="Y122">
        <v>67.47</v>
      </c>
    </row>
    <row r="123" spans="1:25" x14ac:dyDescent="0.25">
      <c r="A123" s="2" t="s">
        <v>139</v>
      </c>
      <c r="B123" s="1" t="s">
        <v>210</v>
      </c>
      <c r="C123" t="s">
        <v>77</v>
      </c>
      <c r="D123" t="s">
        <v>81</v>
      </c>
      <c r="E123">
        <v>0</v>
      </c>
      <c r="F123">
        <v>0</v>
      </c>
      <c r="G123">
        <v>0</v>
      </c>
      <c r="H123" t="e">
        <f t="shared" si="3"/>
        <v>#DIV/0!</v>
      </c>
      <c r="I123">
        <v>0</v>
      </c>
      <c r="J123">
        <v>0</v>
      </c>
      <c r="K123">
        <v>0</v>
      </c>
      <c r="O123" t="s">
        <v>139</v>
      </c>
      <c r="P123" s="1" t="s">
        <v>210</v>
      </c>
      <c r="Q123" t="s">
        <v>77</v>
      </c>
      <c r="R123" t="s">
        <v>79</v>
      </c>
      <c r="S123">
        <v>0</v>
      </c>
      <c r="T123">
        <v>0</v>
      </c>
      <c r="U123">
        <v>0</v>
      </c>
      <c r="V123" t="e">
        <f t="shared" si="2"/>
        <v>#DIV/0!</v>
      </c>
      <c r="W123">
        <v>0</v>
      </c>
      <c r="X123">
        <v>0</v>
      </c>
      <c r="Y123">
        <v>0</v>
      </c>
    </row>
    <row r="124" spans="1:25" x14ac:dyDescent="0.25">
      <c r="A124" t="s">
        <v>140</v>
      </c>
      <c r="B124" s="1" t="s">
        <v>210</v>
      </c>
      <c r="C124" t="s">
        <v>77</v>
      </c>
      <c r="D124" t="s">
        <v>81</v>
      </c>
      <c r="E124">
        <v>23.5</v>
      </c>
      <c r="F124">
        <v>54.36</v>
      </c>
      <c r="G124">
        <v>72.459999999999994</v>
      </c>
      <c r="H124">
        <f t="shared" si="3"/>
        <v>0.75020701076455987</v>
      </c>
      <c r="I124">
        <v>23</v>
      </c>
      <c r="J124">
        <v>43.76</v>
      </c>
      <c r="K124">
        <v>71.22</v>
      </c>
      <c r="O124" t="s">
        <v>140</v>
      </c>
      <c r="P124" s="1" t="s">
        <v>210</v>
      </c>
      <c r="Q124" t="s">
        <v>77</v>
      </c>
      <c r="R124" t="s">
        <v>79</v>
      </c>
      <c r="S124">
        <v>23.5</v>
      </c>
      <c r="T124">
        <v>165.42</v>
      </c>
      <c r="U124">
        <v>72.459999999999994</v>
      </c>
      <c r="V124">
        <f t="shared" si="2"/>
        <v>2.2829147115650015</v>
      </c>
      <c r="W124">
        <v>21</v>
      </c>
      <c r="X124">
        <v>52.45</v>
      </c>
      <c r="Y124">
        <v>66.22</v>
      </c>
    </row>
    <row r="125" spans="1:25" x14ac:dyDescent="0.25">
      <c r="A125" t="s">
        <v>141</v>
      </c>
      <c r="B125" s="1" t="s">
        <v>210</v>
      </c>
      <c r="C125" t="s">
        <v>77</v>
      </c>
      <c r="D125" t="s">
        <v>81</v>
      </c>
      <c r="E125">
        <v>27.5</v>
      </c>
      <c r="F125">
        <v>79.099999999999994</v>
      </c>
      <c r="G125">
        <v>82.3</v>
      </c>
      <c r="H125">
        <f t="shared" si="3"/>
        <v>0.96111786148238154</v>
      </c>
      <c r="I125">
        <v>27</v>
      </c>
      <c r="J125">
        <v>45.31</v>
      </c>
      <c r="K125">
        <v>81.08</v>
      </c>
      <c r="O125" t="s">
        <v>141</v>
      </c>
      <c r="P125" s="1" t="s">
        <v>210</v>
      </c>
      <c r="Q125" t="s">
        <v>77</v>
      </c>
      <c r="R125" t="s">
        <v>79</v>
      </c>
      <c r="S125">
        <v>24</v>
      </c>
      <c r="T125">
        <v>112.86</v>
      </c>
      <c r="U125">
        <v>73.7</v>
      </c>
      <c r="V125">
        <f t="shared" si="2"/>
        <v>1.5313432835820895</v>
      </c>
      <c r="W125">
        <v>22</v>
      </c>
      <c r="X125">
        <v>61.59</v>
      </c>
      <c r="Y125">
        <v>68.72</v>
      </c>
    </row>
    <row r="126" spans="1:25" x14ac:dyDescent="0.25">
      <c r="A126" t="s">
        <v>142</v>
      </c>
      <c r="B126" s="1" t="s">
        <v>210</v>
      </c>
      <c r="C126" t="s">
        <v>77</v>
      </c>
      <c r="D126" t="s">
        <v>81</v>
      </c>
      <c r="E126">
        <v>28.5</v>
      </c>
      <c r="F126">
        <v>56.07</v>
      </c>
      <c r="G126">
        <v>84.74</v>
      </c>
      <c r="H126">
        <f t="shared" si="3"/>
        <v>0.66167099362756676</v>
      </c>
      <c r="I126">
        <v>28</v>
      </c>
      <c r="J126">
        <v>46.14</v>
      </c>
      <c r="K126">
        <v>83.53</v>
      </c>
      <c r="O126" t="s">
        <v>142</v>
      </c>
      <c r="P126" s="1" t="s">
        <v>210</v>
      </c>
      <c r="Q126" t="s">
        <v>77</v>
      </c>
      <c r="R126" t="s">
        <v>79</v>
      </c>
      <c r="S126">
        <v>24</v>
      </c>
      <c r="T126">
        <v>101.99</v>
      </c>
      <c r="U126">
        <v>73.7</v>
      </c>
      <c r="V126">
        <f t="shared" si="2"/>
        <v>1.3838534599728629</v>
      </c>
      <c r="W126">
        <v>21.5</v>
      </c>
      <c r="X126">
        <v>66.61</v>
      </c>
      <c r="Y126">
        <v>67.47</v>
      </c>
    </row>
    <row r="127" spans="1:25" x14ac:dyDescent="0.25">
      <c r="A127" t="s">
        <v>143</v>
      </c>
      <c r="B127" s="1" t="s">
        <v>210</v>
      </c>
      <c r="C127" t="s">
        <v>77</v>
      </c>
      <c r="D127" t="s">
        <v>81</v>
      </c>
      <c r="E127">
        <v>32.5</v>
      </c>
      <c r="F127">
        <v>77.37</v>
      </c>
      <c r="G127">
        <v>94.43</v>
      </c>
      <c r="H127">
        <f t="shared" si="3"/>
        <v>0.81933707508207132</v>
      </c>
      <c r="I127">
        <v>32</v>
      </c>
      <c r="J127">
        <v>64.319999999999993</v>
      </c>
      <c r="K127">
        <v>93.23</v>
      </c>
      <c r="O127" t="s">
        <v>143</v>
      </c>
      <c r="P127" s="1" t="s">
        <v>210</v>
      </c>
      <c r="Q127" t="s">
        <v>77</v>
      </c>
      <c r="R127" t="s">
        <v>79</v>
      </c>
      <c r="S127">
        <v>24</v>
      </c>
      <c r="T127">
        <v>153.28</v>
      </c>
      <c r="U127">
        <v>73.7</v>
      </c>
      <c r="V127">
        <f t="shared" si="2"/>
        <v>2.0797829036635007</v>
      </c>
      <c r="W127">
        <v>21.5</v>
      </c>
      <c r="X127">
        <v>61.88</v>
      </c>
      <c r="Y127">
        <v>67.47</v>
      </c>
    </row>
    <row r="128" spans="1:25" x14ac:dyDescent="0.25">
      <c r="A128" s="2" t="s">
        <v>144</v>
      </c>
      <c r="B128" s="1" t="s">
        <v>210</v>
      </c>
      <c r="C128" t="s">
        <v>77</v>
      </c>
      <c r="D128" t="s">
        <v>81</v>
      </c>
      <c r="E128">
        <v>15.5</v>
      </c>
      <c r="F128">
        <v>30.91</v>
      </c>
      <c r="G128">
        <v>52.21</v>
      </c>
      <c r="H128">
        <f t="shared" si="3"/>
        <v>0.59203217774372729</v>
      </c>
      <c r="I128">
        <v>15</v>
      </c>
      <c r="J128">
        <v>19.3</v>
      </c>
      <c r="K128">
        <v>50.91</v>
      </c>
      <c r="O128" t="s">
        <v>144</v>
      </c>
      <c r="P128" s="1" t="s">
        <v>210</v>
      </c>
      <c r="Q128" t="s">
        <v>77</v>
      </c>
      <c r="R128" t="s">
        <v>79</v>
      </c>
      <c r="S128">
        <v>24.5</v>
      </c>
      <c r="T128">
        <v>86.36</v>
      </c>
      <c r="U128">
        <v>74.930000000000007</v>
      </c>
      <c r="V128">
        <f t="shared" si="2"/>
        <v>1.1525423728813557</v>
      </c>
      <c r="W128">
        <v>23.5</v>
      </c>
      <c r="X128">
        <v>67.64</v>
      </c>
      <c r="Y128">
        <v>72.459999999999994</v>
      </c>
    </row>
    <row r="129" spans="1:25" x14ac:dyDescent="0.25">
      <c r="A129" t="s">
        <v>145</v>
      </c>
      <c r="B129" s="1" t="s">
        <v>210</v>
      </c>
      <c r="C129" t="s">
        <v>77</v>
      </c>
      <c r="D129" t="s">
        <v>81</v>
      </c>
      <c r="E129">
        <v>31</v>
      </c>
      <c r="F129">
        <v>82.69</v>
      </c>
      <c r="G129">
        <v>90.81</v>
      </c>
      <c r="H129">
        <f t="shared" si="3"/>
        <v>0.9105825349631097</v>
      </c>
      <c r="I129">
        <v>30.5</v>
      </c>
      <c r="J129">
        <v>65.930000000000007</v>
      </c>
      <c r="K129">
        <v>89.6</v>
      </c>
      <c r="O129" t="s">
        <v>145</v>
      </c>
      <c r="P129" s="1" t="s">
        <v>210</v>
      </c>
      <c r="Q129" t="s">
        <v>77</v>
      </c>
      <c r="R129" t="s">
        <v>79</v>
      </c>
      <c r="S129">
        <v>23</v>
      </c>
      <c r="T129">
        <v>89.21</v>
      </c>
      <c r="U129">
        <v>71.22</v>
      </c>
      <c r="V129">
        <f t="shared" si="2"/>
        <v>1.2525975849480482</v>
      </c>
      <c r="W129">
        <v>25</v>
      </c>
      <c r="X129">
        <v>80.290000000000006</v>
      </c>
      <c r="Y129">
        <v>76.17</v>
      </c>
    </row>
    <row r="130" spans="1:25" x14ac:dyDescent="0.25">
      <c r="A130" t="s">
        <v>146</v>
      </c>
      <c r="B130" s="1" t="s">
        <v>210</v>
      </c>
      <c r="C130" t="s">
        <v>76</v>
      </c>
      <c r="D130" t="s">
        <v>80</v>
      </c>
      <c r="E130">
        <v>22.5</v>
      </c>
      <c r="F130">
        <v>60.17</v>
      </c>
      <c r="G130">
        <v>69.97</v>
      </c>
      <c r="H130">
        <f t="shared" si="3"/>
        <v>0.85993997427468916</v>
      </c>
      <c r="I130">
        <v>22</v>
      </c>
      <c r="J130">
        <v>41.25</v>
      </c>
      <c r="K130">
        <v>68.72</v>
      </c>
      <c r="O130" t="s">
        <v>146</v>
      </c>
      <c r="P130" s="1" t="s">
        <v>210</v>
      </c>
      <c r="Q130" t="s">
        <v>76</v>
      </c>
      <c r="R130" t="s">
        <v>78</v>
      </c>
      <c r="S130">
        <v>24</v>
      </c>
      <c r="T130">
        <v>107.6</v>
      </c>
      <c r="U130">
        <v>73.7</v>
      </c>
      <c r="V130">
        <f t="shared" ref="V130:V193" si="4">T130/U130</f>
        <v>1.4599728629579374</v>
      </c>
      <c r="W130">
        <v>22.5</v>
      </c>
      <c r="X130">
        <v>57.47</v>
      </c>
      <c r="Y130">
        <v>69.97</v>
      </c>
    </row>
    <row r="131" spans="1:25" x14ac:dyDescent="0.25">
      <c r="A131" t="s">
        <v>147</v>
      </c>
      <c r="B131" s="1" t="s">
        <v>210</v>
      </c>
      <c r="C131" t="s">
        <v>76</v>
      </c>
      <c r="D131" t="s">
        <v>80</v>
      </c>
      <c r="E131">
        <v>23</v>
      </c>
      <c r="F131">
        <v>77.06</v>
      </c>
      <c r="G131">
        <v>71.22</v>
      </c>
      <c r="H131">
        <f t="shared" ref="H131:H194" si="5">F131/G131</f>
        <v>1.0819994383600113</v>
      </c>
      <c r="I131">
        <v>22.5</v>
      </c>
      <c r="J131">
        <v>61.86</v>
      </c>
      <c r="K131">
        <v>69.97</v>
      </c>
      <c r="O131" t="s">
        <v>147</v>
      </c>
      <c r="P131" s="1" t="s">
        <v>210</v>
      </c>
      <c r="Q131" t="s">
        <v>76</v>
      </c>
      <c r="R131" t="s">
        <v>78</v>
      </c>
      <c r="S131">
        <v>24</v>
      </c>
      <c r="T131">
        <v>118.8</v>
      </c>
      <c r="U131">
        <v>73.7</v>
      </c>
      <c r="V131">
        <f t="shared" si="4"/>
        <v>1.6119402985074627</v>
      </c>
      <c r="W131">
        <v>22.5</v>
      </c>
      <c r="X131">
        <v>68.47</v>
      </c>
      <c r="Y131">
        <v>69.97</v>
      </c>
    </row>
    <row r="132" spans="1:25" x14ac:dyDescent="0.25">
      <c r="A132" t="s">
        <v>148</v>
      </c>
      <c r="B132" s="1" t="s">
        <v>210</v>
      </c>
      <c r="C132" t="s">
        <v>76</v>
      </c>
      <c r="D132" t="s">
        <v>80</v>
      </c>
      <c r="E132">
        <v>16</v>
      </c>
      <c r="F132">
        <v>55.35</v>
      </c>
      <c r="G132">
        <v>53.5</v>
      </c>
      <c r="H132">
        <f t="shared" si="5"/>
        <v>1.0345794392523364</v>
      </c>
      <c r="I132">
        <v>15.5</v>
      </c>
      <c r="J132">
        <v>35.31</v>
      </c>
      <c r="K132">
        <v>52.21</v>
      </c>
      <c r="O132" t="s">
        <v>148</v>
      </c>
      <c r="P132" s="1" t="s">
        <v>210</v>
      </c>
      <c r="Q132" t="s">
        <v>76</v>
      </c>
      <c r="R132" t="s">
        <v>78</v>
      </c>
      <c r="S132">
        <v>24</v>
      </c>
      <c r="T132">
        <v>89.37</v>
      </c>
      <c r="U132">
        <v>73.7</v>
      </c>
      <c r="V132">
        <f t="shared" si="4"/>
        <v>1.212618724559023</v>
      </c>
      <c r="W132">
        <v>23.5</v>
      </c>
      <c r="X132">
        <v>67.98</v>
      </c>
      <c r="Y132">
        <v>72.459999999999994</v>
      </c>
    </row>
    <row r="133" spans="1:25" x14ac:dyDescent="0.25">
      <c r="A133" t="s">
        <v>149</v>
      </c>
      <c r="B133" s="1" t="s">
        <v>210</v>
      </c>
      <c r="C133" t="s">
        <v>76</v>
      </c>
      <c r="D133" t="s">
        <v>80</v>
      </c>
      <c r="E133">
        <v>24</v>
      </c>
      <c r="F133">
        <v>65.72</v>
      </c>
      <c r="G133">
        <v>73.7</v>
      </c>
      <c r="H133">
        <f t="shared" si="5"/>
        <v>0.89172320217096335</v>
      </c>
      <c r="I133">
        <v>23.5</v>
      </c>
      <c r="J133">
        <v>45.34</v>
      </c>
      <c r="K133">
        <v>72.459999999999994</v>
      </c>
      <c r="O133" t="s">
        <v>149</v>
      </c>
      <c r="P133" s="1" t="s">
        <v>210</v>
      </c>
      <c r="Q133" t="s">
        <v>76</v>
      </c>
      <c r="R133" t="s">
        <v>78</v>
      </c>
      <c r="S133">
        <v>24</v>
      </c>
      <c r="T133">
        <v>137.18</v>
      </c>
      <c r="U133">
        <v>73.7</v>
      </c>
      <c r="V133">
        <f t="shared" si="4"/>
        <v>1.8613297150610584</v>
      </c>
      <c r="W133">
        <v>22.5</v>
      </c>
      <c r="X133">
        <v>69.41</v>
      </c>
      <c r="Y133">
        <v>69.97</v>
      </c>
    </row>
    <row r="134" spans="1:25" x14ac:dyDescent="0.25">
      <c r="A134" s="2" t="s">
        <v>150</v>
      </c>
      <c r="B134" s="1" t="s">
        <v>210</v>
      </c>
      <c r="C134" t="s">
        <v>76</v>
      </c>
      <c r="D134" t="s">
        <v>80</v>
      </c>
      <c r="E134">
        <v>0</v>
      </c>
      <c r="F134">
        <v>0</v>
      </c>
      <c r="G134">
        <v>0</v>
      </c>
      <c r="H134" t="e">
        <f t="shared" si="5"/>
        <v>#DIV/0!</v>
      </c>
      <c r="I134">
        <v>0</v>
      </c>
      <c r="J134">
        <v>0</v>
      </c>
      <c r="K134">
        <v>0</v>
      </c>
      <c r="O134" t="s">
        <v>150</v>
      </c>
      <c r="P134" s="1" t="s">
        <v>210</v>
      </c>
      <c r="Q134" t="s">
        <v>76</v>
      </c>
      <c r="R134" t="s">
        <v>78</v>
      </c>
      <c r="S134">
        <v>0</v>
      </c>
      <c r="T134">
        <v>0</v>
      </c>
      <c r="U134">
        <v>0</v>
      </c>
      <c r="V134" t="e">
        <f t="shared" si="4"/>
        <v>#DIV/0!</v>
      </c>
      <c r="W134">
        <v>0</v>
      </c>
      <c r="X134">
        <v>0</v>
      </c>
      <c r="Y134">
        <v>0</v>
      </c>
    </row>
    <row r="135" spans="1:25" x14ac:dyDescent="0.25">
      <c r="A135" t="s">
        <v>151</v>
      </c>
      <c r="B135" s="1" t="s">
        <v>210</v>
      </c>
      <c r="C135" t="s">
        <v>76</v>
      </c>
      <c r="D135" t="s">
        <v>80</v>
      </c>
      <c r="E135">
        <v>18.5</v>
      </c>
      <c r="F135">
        <v>57.78</v>
      </c>
      <c r="G135">
        <v>59.91</v>
      </c>
      <c r="H135">
        <f t="shared" si="5"/>
        <v>0.96444667000500761</v>
      </c>
      <c r="I135">
        <v>18</v>
      </c>
      <c r="J135">
        <v>26.81</v>
      </c>
      <c r="K135">
        <v>58.64</v>
      </c>
      <c r="O135" t="s">
        <v>151</v>
      </c>
      <c r="P135" s="1" t="s">
        <v>210</v>
      </c>
      <c r="Q135" t="s">
        <v>76</v>
      </c>
      <c r="R135" t="s">
        <v>78</v>
      </c>
      <c r="S135">
        <v>24</v>
      </c>
      <c r="T135">
        <v>75.47</v>
      </c>
      <c r="U135">
        <v>73.7</v>
      </c>
      <c r="V135">
        <f t="shared" si="4"/>
        <v>1.0240162822252374</v>
      </c>
      <c r="W135">
        <v>23.5</v>
      </c>
      <c r="X135">
        <v>63.39</v>
      </c>
      <c r="Y135">
        <v>72.459999999999994</v>
      </c>
    </row>
    <row r="136" spans="1:25" x14ac:dyDescent="0.25">
      <c r="A136" t="s">
        <v>152</v>
      </c>
      <c r="B136" s="1" t="s">
        <v>210</v>
      </c>
      <c r="C136" t="s">
        <v>76</v>
      </c>
      <c r="D136" t="s">
        <v>80</v>
      </c>
      <c r="E136">
        <v>22.5</v>
      </c>
      <c r="F136">
        <v>75.97</v>
      </c>
      <c r="G136">
        <v>69.97</v>
      </c>
      <c r="H136">
        <f t="shared" si="5"/>
        <v>1.0857510361583536</v>
      </c>
      <c r="I136">
        <v>22</v>
      </c>
      <c r="J136">
        <v>58.94</v>
      </c>
      <c r="K136">
        <v>68.72</v>
      </c>
      <c r="O136" t="s">
        <v>152</v>
      </c>
      <c r="P136" s="1" t="s">
        <v>210</v>
      </c>
      <c r="Q136" t="s">
        <v>76</v>
      </c>
      <c r="R136" t="s">
        <v>78</v>
      </c>
      <c r="S136">
        <v>24</v>
      </c>
      <c r="T136">
        <v>92.64</v>
      </c>
      <c r="U136">
        <v>73.7</v>
      </c>
      <c r="V136">
        <f t="shared" si="4"/>
        <v>1.2569877883310718</v>
      </c>
      <c r="W136">
        <v>23</v>
      </c>
      <c r="X136">
        <v>67.17</v>
      </c>
      <c r="Y136">
        <v>71.22</v>
      </c>
    </row>
    <row r="137" spans="1:25" x14ac:dyDescent="0.25">
      <c r="A137" s="2" t="s">
        <v>153</v>
      </c>
      <c r="B137" s="1" t="s">
        <v>210</v>
      </c>
      <c r="C137" t="s">
        <v>76</v>
      </c>
      <c r="D137" t="s">
        <v>80</v>
      </c>
      <c r="E137">
        <v>0</v>
      </c>
      <c r="F137">
        <v>0</v>
      </c>
      <c r="G137">
        <v>0</v>
      </c>
      <c r="H137" t="e">
        <f t="shared" si="5"/>
        <v>#DIV/0!</v>
      </c>
      <c r="I137">
        <v>0</v>
      </c>
      <c r="J137">
        <v>0</v>
      </c>
      <c r="K137">
        <v>0</v>
      </c>
      <c r="O137" t="s">
        <v>153</v>
      </c>
      <c r="P137" s="1" t="s">
        <v>210</v>
      </c>
      <c r="Q137" t="s">
        <v>76</v>
      </c>
      <c r="R137" t="s">
        <v>78</v>
      </c>
      <c r="S137">
        <v>0</v>
      </c>
      <c r="T137">
        <v>0</v>
      </c>
      <c r="U137">
        <v>0</v>
      </c>
      <c r="V137" t="e">
        <f t="shared" si="4"/>
        <v>#DIV/0!</v>
      </c>
      <c r="W137">
        <v>0</v>
      </c>
      <c r="X137">
        <v>0</v>
      </c>
      <c r="Y137">
        <v>0</v>
      </c>
    </row>
    <row r="138" spans="1:25" x14ac:dyDescent="0.25">
      <c r="A138" s="2" t="s">
        <v>154</v>
      </c>
      <c r="B138" s="1" t="s">
        <v>210</v>
      </c>
      <c r="C138" t="s">
        <v>76</v>
      </c>
      <c r="D138" t="s">
        <v>80</v>
      </c>
      <c r="E138">
        <v>0</v>
      </c>
      <c r="F138">
        <v>0</v>
      </c>
      <c r="G138">
        <v>0</v>
      </c>
      <c r="H138" t="e">
        <f t="shared" si="5"/>
        <v>#DIV/0!</v>
      </c>
      <c r="I138">
        <v>0</v>
      </c>
      <c r="J138">
        <v>0</v>
      </c>
      <c r="K138">
        <v>0</v>
      </c>
      <c r="O138" t="s">
        <v>154</v>
      </c>
      <c r="P138" s="1" t="s">
        <v>210</v>
      </c>
      <c r="Q138" t="s">
        <v>76</v>
      </c>
      <c r="R138" t="s">
        <v>78</v>
      </c>
      <c r="S138">
        <v>24</v>
      </c>
      <c r="T138">
        <v>108.81</v>
      </c>
      <c r="U138">
        <v>73.7</v>
      </c>
      <c r="V138">
        <f t="shared" si="4"/>
        <v>1.4763907734056987</v>
      </c>
      <c r="W138">
        <v>22.5</v>
      </c>
      <c r="X138">
        <v>50</v>
      </c>
      <c r="Y138">
        <v>69.97</v>
      </c>
    </row>
    <row r="139" spans="1:25" x14ac:dyDescent="0.25">
      <c r="A139" t="s">
        <v>155</v>
      </c>
      <c r="B139" s="1" t="s">
        <v>210</v>
      </c>
      <c r="C139" t="s">
        <v>76</v>
      </c>
      <c r="D139" t="s">
        <v>80</v>
      </c>
      <c r="E139">
        <v>24.5</v>
      </c>
      <c r="F139">
        <v>67.42</v>
      </c>
      <c r="G139">
        <v>74.930000000000007</v>
      </c>
      <c r="H139">
        <f t="shared" si="5"/>
        <v>0.89977312158014144</v>
      </c>
      <c r="I139">
        <v>24</v>
      </c>
      <c r="J139">
        <v>37.229999999999997</v>
      </c>
      <c r="K139">
        <v>73.7</v>
      </c>
      <c r="O139" t="s">
        <v>155</v>
      </c>
      <c r="P139" s="1" t="s">
        <v>210</v>
      </c>
      <c r="Q139" t="s">
        <v>76</v>
      </c>
      <c r="R139" t="s">
        <v>78</v>
      </c>
      <c r="S139">
        <v>24</v>
      </c>
      <c r="T139">
        <v>143.51</v>
      </c>
      <c r="U139">
        <v>73.7</v>
      </c>
      <c r="V139">
        <f t="shared" si="4"/>
        <v>1.9472184531886023</v>
      </c>
      <c r="W139">
        <v>22</v>
      </c>
      <c r="X139">
        <v>52.72</v>
      </c>
      <c r="Y139">
        <v>68.72</v>
      </c>
    </row>
    <row r="140" spans="1:25" x14ac:dyDescent="0.25">
      <c r="A140" t="s">
        <v>156</v>
      </c>
      <c r="B140" s="1" t="s">
        <v>210</v>
      </c>
      <c r="C140" t="s">
        <v>76</v>
      </c>
      <c r="D140" t="s">
        <v>80</v>
      </c>
      <c r="E140">
        <v>21</v>
      </c>
      <c r="F140">
        <v>54.84</v>
      </c>
      <c r="G140">
        <v>66.22</v>
      </c>
      <c r="H140">
        <f t="shared" si="5"/>
        <v>0.82814859559045617</v>
      </c>
      <c r="I140">
        <v>20.5</v>
      </c>
      <c r="J140">
        <v>45.79</v>
      </c>
      <c r="K140">
        <v>64.97</v>
      </c>
      <c r="O140" t="s">
        <v>156</v>
      </c>
      <c r="P140" s="1" t="s">
        <v>210</v>
      </c>
      <c r="Q140" t="s">
        <v>76</v>
      </c>
      <c r="R140" t="s">
        <v>78</v>
      </c>
      <c r="S140">
        <v>24</v>
      </c>
      <c r="T140">
        <v>108.6</v>
      </c>
      <c r="U140">
        <v>73.7</v>
      </c>
      <c r="V140">
        <f t="shared" si="4"/>
        <v>1.4735413839891451</v>
      </c>
      <c r="W140">
        <v>22.5</v>
      </c>
      <c r="X140">
        <v>44.09</v>
      </c>
      <c r="Y140">
        <v>69.97</v>
      </c>
    </row>
    <row r="141" spans="1:25" x14ac:dyDescent="0.25">
      <c r="A141" t="s">
        <v>157</v>
      </c>
      <c r="B141" s="1" t="s">
        <v>210</v>
      </c>
      <c r="C141" t="s">
        <v>76</v>
      </c>
      <c r="D141" t="s">
        <v>80</v>
      </c>
      <c r="E141">
        <v>33.5</v>
      </c>
      <c r="F141">
        <v>95.59</v>
      </c>
      <c r="G141">
        <v>96.84</v>
      </c>
      <c r="H141">
        <f t="shared" si="5"/>
        <v>0.98709211069805869</v>
      </c>
      <c r="I141">
        <v>33</v>
      </c>
      <c r="J141">
        <v>72.41</v>
      </c>
      <c r="K141">
        <v>95.64</v>
      </c>
      <c r="O141" t="s">
        <v>157</v>
      </c>
      <c r="P141" s="1" t="s">
        <v>210</v>
      </c>
      <c r="Q141" t="s">
        <v>76</v>
      </c>
      <c r="R141" t="s">
        <v>78</v>
      </c>
      <c r="S141">
        <v>24</v>
      </c>
      <c r="T141">
        <v>151.09</v>
      </c>
      <c r="U141">
        <v>73.7</v>
      </c>
      <c r="V141">
        <f t="shared" si="4"/>
        <v>2.0500678426051562</v>
      </c>
      <c r="W141">
        <v>22</v>
      </c>
      <c r="X141">
        <v>53.38</v>
      </c>
      <c r="Y141">
        <v>68.72</v>
      </c>
    </row>
    <row r="142" spans="1:25" x14ac:dyDescent="0.25">
      <c r="A142" t="s">
        <v>158</v>
      </c>
      <c r="B142" s="1" t="s">
        <v>210</v>
      </c>
      <c r="C142" t="s">
        <v>76</v>
      </c>
      <c r="D142" t="s">
        <v>80</v>
      </c>
      <c r="E142">
        <v>16</v>
      </c>
      <c r="F142">
        <v>42.14</v>
      </c>
      <c r="G142">
        <v>53.5</v>
      </c>
      <c r="H142">
        <f t="shared" si="5"/>
        <v>0.78766355140186917</v>
      </c>
      <c r="I142">
        <v>15.5</v>
      </c>
      <c r="J142">
        <v>33.909999999999997</v>
      </c>
      <c r="K142">
        <v>52.21</v>
      </c>
      <c r="O142" t="s">
        <v>158</v>
      </c>
      <c r="P142" s="1" t="s">
        <v>210</v>
      </c>
      <c r="Q142" t="s">
        <v>76</v>
      </c>
      <c r="R142" t="s">
        <v>78</v>
      </c>
      <c r="S142">
        <v>23.5</v>
      </c>
      <c r="T142">
        <v>78.56</v>
      </c>
      <c r="U142">
        <v>72.459999999999994</v>
      </c>
      <c r="V142">
        <f t="shared" si="4"/>
        <v>1.0841843775876348</v>
      </c>
      <c r="W142">
        <v>23</v>
      </c>
      <c r="X142">
        <v>58.63</v>
      </c>
      <c r="Y142">
        <v>71.22</v>
      </c>
    </row>
    <row r="143" spans="1:25" x14ac:dyDescent="0.25">
      <c r="A143" t="s">
        <v>159</v>
      </c>
      <c r="B143" s="1" t="s">
        <v>210</v>
      </c>
      <c r="C143" t="s">
        <v>76</v>
      </c>
      <c r="D143" t="s">
        <v>80</v>
      </c>
      <c r="E143">
        <v>15.5</v>
      </c>
      <c r="F143">
        <v>41.11</v>
      </c>
      <c r="G143">
        <v>52.21</v>
      </c>
      <c r="H143">
        <f t="shared" si="5"/>
        <v>0.78739705037349161</v>
      </c>
      <c r="I143">
        <v>15</v>
      </c>
      <c r="J143">
        <v>29.89</v>
      </c>
      <c r="K143">
        <v>50.91</v>
      </c>
      <c r="O143" t="s">
        <v>159</v>
      </c>
      <c r="P143" s="1" t="s">
        <v>210</v>
      </c>
      <c r="Q143" t="s">
        <v>76</v>
      </c>
      <c r="R143" t="s">
        <v>78</v>
      </c>
      <c r="S143">
        <v>24</v>
      </c>
      <c r="T143">
        <v>99.73</v>
      </c>
      <c r="U143">
        <v>73.7</v>
      </c>
      <c r="V143">
        <f t="shared" si="4"/>
        <v>1.3531886024423339</v>
      </c>
      <c r="W143">
        <v>16</v>
      </c>
      <c r="X143">
        <v>62.23</v>
      </c>
      <c r="Y143">
        <v>53.5</v>
      </c>
    </row>
    <row r="144" spans="1:25" x14ac:dyDescent="0.25">
      <c r="A144" t="s">
        <v>160</v>
      </c>
      <c r="B144" s="1" t="s">
        <v>210</v>
      </c>
      <c r="C144" t="s">
        <v>76</v>
      </c>
      <c r="D144" t="s">
        <v>80</v>
      </c>
      <c r="E144">
        <v>22</v>
      </c>
      <c r="F144">
        <v>70.06</v>
      </c>
      <c r="G144">
        <v>68.72</v>
      </c>
      <c r="H144">
        <f t="shared" si="5"/>
        <v>1.0194994179278232</v>
      </c>
      <c r="I144">
        <v>21.5</v>
      </c>
      <c r="J144">
        <v>40.35</v>
      </c>
      <c r="K144">
        <v>67.47</v>
      </c>
      <c r="O144" t="s">
        <v>160</v>
      </c>
      <c r="P144" s="1" t="s">
        <v>210</v>
      </c>
      <c r="Q144" t="s">
        <v>76</v>
      </c>
      <c r="R144" t="s">
        <v>78</v>
      </c>
      <c r="S144">
        <v>24</v>
      </c>
      <c r="T144">
        <v>156.22</v>
      </c>
      <c r="U144">
        <v>73.7</v>
      </c>
      <c r="V144">
        <f t="shared" si="4"/>
        <v>2.1196743554952509</v>
      </c>
      <c r="W144">
        <v>16</v>
      </c>
      <c r="X144">
        <v>62.81</v>
      </c>
      <c r="Y144">
        <v>53.5</v>
      </c>
    </row>
    <row r="145" spans="1:25" x14ac:dyDescent="0.25">
      <c r="A145" t="s">
        <v>161</v>
      </c>
      <c r="B145" s="1" t="s">
        <v>210</v>
      </c>
      <c r="C145" t="s">
        <v>76</v>
      </c>
      <c r="D145" t="s">
        <v>80</v>
      </c>
      <c r="E145">
        <v>15</v>
      </c>
      <c r="F145">
        <v>47.84</v>
      </c>
      <c r="G145">
        <v>50.91</v>
      </c>
      <c r="H145">
        <f t="shared" si="5"/>
        <v>0.93969750540168939</v>
      </c>
      <c r="I145">
        <v>15</v>
      </c>
      <c r="J145">
        <v>47.84</v>
      </c>
      <c r="K145">
        <v>50.91</v>
      </c>
      <c r="O145" t="s">
        <v>161</v>
      </c>
      <c r="P145" s="1" t="s">
        <v>210</v>
      </c>
      <c r="Q145" t="s">
        <v>76</v>
      </c>
      <c r="R145" t="s">
        <v>78</v>
      </c>
      <c r="S145">
        <v>23.5</v>
      </c>
      <c r="T145">
        <v>109.16</v>
      </c>
      <c r="U145">
        <v>72.459999999999994</v>
      </c>
      <c r="V145">
        <f t="shared" si="4"/>
        <v>1.5064863372895392</v>
      </c>
      <c r="W145">
        <v>22.5</v>
      </c>
      <c r="X145">
        <v>47.03</v>
      </c>
      <c r="Y145">
        <v>69.97</v>
      </c>
    </row>
    <row r="146" spans="1:25" x14ac:dyDescent="0.25">
      <c r="A146" t="s">
        <v>162</v>
      </c>
      <c r="B146" s="1" t="s">
        <v>210</v>
      </c>
      <c r="C146" t="s">
        <v>77</v>
      </c>
      <c r="D146" t="s">
        <v>80</v>
      </c>
      <c r="E146">
        <v>22</v>
      </c>
      <c r="F146">
        <v>56.93</v>
      </c>
      <c r="G146">
        <v>68.72</v>
      </c>
      <c r="H146">
        <f t="shared" si="5"/>
        <v>0.82843422584400461</v>
      </c>
      <c r="I146">
        <v>21.5</v>
      </c>
      <c r="J146">
        <v>47.42</v>
      </c>
      <c r="K146">
        <v>67.47</v>
      </c>
      <c r="O146" t="s">
        <v>162</v>
      </c>
      <c r="P146" s="1" t="s">
        <v>210</v>
      </c>
      <c r="Q146" t="s">
        <v>77</v>
      </c>
      <c r="R146" t="s">
        <v>78</v>
      </c>
      <c r="S146">
        <v>24</v>
      </c>
      <c r="T146">
        <v>177.78</v>
      </c>
      <c r="U146">
        <v>73.7</v>
      </c>
      <c r="V146">
        <f t="shared" si="4"/>
        <v>2.4122116689280868</v>
      </c>
      <c r="W146">
        <v>22</v>
      </c>
      <c r="X146">
        <v>67.72</v>
      </c>
      <c r="Y146">
        <v>68.72</v>
      </c>
    </row>
    <row r="147" spans="1:25" x14ac:dyDescent="0.25">
      <c r="A147" t="s">
        <v>163</v>
      </c>
      <c r="B147" s="1" t="s">
        <v>210</v>
      </c>
      <c r="C147" t="s">
        <v>77</v>
      </c>
      <c r="D147" t="s">
        <v>80</v>
      </c>
      <c r="E147">
        <v>22</v>
      </c>
      <c r="F147">
        <v>60.13</v>
      </c>
      <c r="G147">
        <v>68.72</v>
      </c>
      <c r="H147">
        <f t="shared" si="5"/>
        <v>0.875</v>
      </c>
      <c r="I147">
        <v>21.5</v>
      </c>
      <c r="J147">
        <v>46.04</v>
      </c>
      <c r="K147">
        <v>67.47</v>
      </c>
      <c r="O147" t="s">
        <v>163</v>
      </c>
      <c r="P147" s="1" t="s">
        <v>210</v>
      </c>
      <c r="Q147" t="s">
        <v>77</v>
      </c>
      <c r="R147" t="s">
        <v>78</v>
      </c>
      <c r="S147">
        <v>24</v>
      </c>
      <c r="T147">
        <v>175.6</v>
      </c>
      <c r="U147">
        <v>73.7</v>
      </c>
      <c r="V147">
        <f t="shared" si="4"/>
        <v>2.3826322930800541</v>
      </c>
      <c r="W147">
        <v>22</v>
      </c>
      <c r="X147">
        <v>51.82</v>
      </c>
      <c r="Y147">
        <v>68.72</v>
      </c>
    </row>
    <row r="148" spans="1:25" x14ac:dyDescent="0.25">
      <c r="A148" t="s">
        <v>164</v>
      </c>
      <c r="B148" s="1" t="s">
        <v>210</v>
      </c>
      <c r="C148" t="s">
        <v>77</v>
      </c>
      <c r="D148" t="s">
        <v>80</v>
      </c>
      <c r="E148">
        <v>15.5</v>
      </c>
      <c r="F148">
        <v>45.98</v>
      </c>
      <c r="G148">
        <v>52.21</v>
      </c>
      <c r="H148">
        <f t="shared" si="5"/>
        <v>0.88067420034476152</v>
      </c>
      <c r="I148">
        <v>15</v>
      </c>
      <c r="J148">
        <v>26.76</v>
      </c>
      <c r="K148">
        <v>50.91</v>
      </c>
      <c r="O148" t="s">
        <v>164</v>
      </c>
      <c r="P148" s="1" t="s">
        <v>210</v>
      </c>
      <c r="Q148" t="s">
        <v>77</v>
      </c>
      <c r="R148" t="s">
        <v>78</v>
      </c>
      <c r="S148">
        <v>24</v>
      </c>
      <c r="T148">
        <v>164.15</v>
      </c>
      <c r="U148">
        <v>73.7</v>
      </c>
      <c r="V148">
        <f t="shared" si="4"/>
        <v>2.2272727272727271</v>
      </c>
      <c r="W148">
        <v>21.5</v>
      </c>
      <c r="X148">
        <v>48.5</v>
      </c>
      <c r="Y148">
        <v>67.47</v>
      </c>
    </row>
    <row r="149" spans="1:25" x14ac:dyDescent="0.25">
      <c r="A149" t="s">
        <v>165</v>
      </c>
      <c r="B149" s="1" t="s">
        <v>210</v>
      </c>
      <c r="C149" t="s">
        <v>77</v>
      </c>
      <c r="D149" t="s">
        <v>80</v>
      </c>
      <c r="E149">
        <v>26.5</v>
      </c>
      <c r="F149">
        <v>74.13</v>
      </c>
      <c r="G149">
        <v>79.86</v>
      </c>
      <c r="H149">
        <f t="shared" si="5"/>
        <v>0.92824943651389924</v>
      </c>
      <c r="I149">
        <v>26</v>
      </c>
      <c r="J149">
        <v>52.09</v>
      </c>
      <c r="K149">
        <v>78.63</v>
      </c>
      <c r="O149" t="s">
        <v>165</v>
      </c>
      <c r="P149" s="1" t="s">
        <v>210</v>
      </c>
      <c r="Q149" t="s">
        <v>77</v>
      </c>
      <c r="R149" t="s">
        <v>78</v>
      </c>
      <c r="S149">
        <v>24</v>
      </c>
      <c r="T149">
        <v>151.30000000000001</v>
      </c>
      <c r="U149">
        <v>73.7</v>
      </c>
      <c r="V149">
        <f t="shared" si="4"/>
        <v>2.0529172320217097</v>
      </c>
      <c r="W149">
        <v>22.5</v>
      </c>
      <c r="X149">
        <v>65.17</v>
      </c>
      <c r="Y149">
        <v>69.97</v>
      </c>
    </row>
    <row r="150" spans="1:25" x14ac:dyDescent="0.25">
      <c r="A150" t="s">
        <v>166</v>
      </c>
      <c r="B150" s="1" t="s">
        <v>210</v>
      </c>
      <c r="C150" t="s">
        <v>77</v>
      </c>
      <c r="D150" t="s">
        <v>80</v>
      </c>
      <c r="E150">
        <v>21.5</v>
      </c>
      <c r="F150">
        <v>60.68</v>
      </c>
      <c r="G150">
        <v>67.47</v>
      </c>
      <c r="H150">
        <f t="shared" si="5"/>
        <v>0.89936267970950057</v>
      </c>
      <c r="I150">
        <v>21</v>
      </c>
      <c r="J150">
        <v>44.65</v>
      </c>
      <c r="K150">
        <v>66.22</v>
      </c>
      <c r="O150" t="s">
        <v>166</v>
      </c>
      <c r="P150" s="1" t="s">
        <v>210</v>
      </c>
      <c r="Q150" t="s">
        <v>77</v>
      </c>
      <c r="R150" t="s">
        <v>78</v>
      </c>
      <c r="S150">
        <v>24</v>
      </c>
      <c r="T150">
        <v>137.97999999999999</v>
      </c>
      <c r="U150">
        <v>73.7</v>
      </c>
      <c r="V150">
        <f t="shared" si="4"/>
        <v>1.8721845318860242</v>
      </c>
      <c r="W150">
        <v>22</v>
      </c>
      <c r="X150">
        <v>58.89</v>
      </c>
      <c r="Y150">
        <v>68.72</v>
      </c>
    </row>
    <row r="151" spans="1:25" x14ac:dyDescent="0.25">
      <c r="A151" t="s">
        <v>167</v>
      </c>
      <c r="B151" s="1" t="s">
        <v>210</v>
      </c>
      <c r="C151" t="s">
        <v>77</v>
      </c>
      <c r="D151" t="s">
        <v>80</v>
      </c>
      <c r="E151">
        <v>22</v>
      </c>
      <c r="F151">
        <v>46.59</v>
      </c>
      <c r="G151">
        <v>68.72</v>
      </c>
      <c r="H151">
        <f t="shared" si="5"/>
        <v>0.67796856810244477</v>
      </c>
      <c r="I151">
        <v>21.5</v>
      </c>
      <c r="J151">
        <v>44.52</v>
      </c>
      <c r="K151">
        <v>67.47</v>
      </c>
      <c r="O151" t="s">
        <v>167</v>
      </c>
      <c r="P151" s="1" t="s">
        <v>210</v>
      </c>
      <c r="Q151" t="s">
        <v>77</v>
      </c>
      <c r="R151" t="s">
        <v>78</v>
      </c>
      <c r="S151">
        <v>24</v>
      </c>
      <c r="T151">
        <v>107.33</v>
      </c>
      <c r="U151">
        <v>73.7</v>
      </c>
      <c r="V151">
        <f t="shared" si="4"/>
        <v>1.4563093622795114</v>
      </c>
      <c r="W151">
        <v>23</v>
      </c>
      <c r="X151">
        <v>54.77</v>
      </c>
      <c r="Y151">
        <v>71.22</v>
      </c>
    </row>
    <row r="152" spans="1:25" x14ac:dyDescent="0.25">
      <c r="A152" t="s">
        <v>168</v>
      </c>
      <c r="B152" s="1" t="s">
        <v>210</v>
      </c>
      <c r="C152" t="s">
        <v>77</v>
      </c>
      <c r="D152" t="s">
        <v>80</v>
      </c>
      <c r="E152">
        <v>22</v>
      </c>
      <c r="F152">
        <v>37.229999999999997</v>
      </c>
      <c r="G152">
        <v>68.72</v>
      </c>
      <c r="H152">
        <f t="shared" si="5"/>
        <v>0.54176367869615827</v>
      </c>
      <c r="I152">
        <v>21.5</v>
      </c>
      <c r="J152">
        <v>32.090000000000003</v>
      </c>
      <c r="K152">
        <v>67.47</v>
      </c>
      <c r="O152" t="s">
        <v>168</v>
      </c>
      <c r="P152" s="1" t="s">
        <v>210</v>
      </c>
      <c r="Q152" t="s">
        <v>77</v>
      </c>
      <c r="R152" t="s">
        <v>78</v>
      </c>
      <c r="S152">
        <v>24</v>
      </c>
      <c r="T152">
        <v>115.61</v>
      </c>
      <c r="U152">
        <v>73.7</v>
      </c>
      <c r="V152">
        <f t="shared" si="4"/>
        <v>1.5686567164179104</v>
      </c>
      <c r="W152">
        <v>22.5</v>
      </c>
      <c r="X152">
        <v>65.11</v>
      </c>
      <c r="Y152">
        <v>69.97</v>
      </c>
    </row>
    <row r="153" spans="1:25" x14ac:dyDescent="0.25">
      <c r="A153" t="s">
        <v>169</v>
      </c>
      <c r="B153" s="1" t="s">
        <v>210</v>
      </c>
      <c r="C153" t="s">
        <v>77</v>
      </c>
      <c r="D153" t="s">
        <v>80</v>
      </c>
      <c r="E153">
        <v>20</v>
      </c>
      <c r="F153">
        <v>61.92</v>
      </c>
      <c r="G153">
        <v>63.71</v>
      </c>
      <c r="H153">
        <f t="shared" si="5"/>
        <v>0.97190393972688749</v>
      </c>
      <c r="I153">
        <v>19.5</v>
      </c>
      <c r="J153">
        <v>35.93</v>
      </c>
      <c r="K153">
        <v>62.44</v>
      </c>
      <c r="O153" t="s">
        <v>169</v>
      </c>
      <c r="P153" s="1" t="s">
        <v>210</v>
      </c>
      <c r="Q153" t="s">
        <v>77</v>
      </c>
      <c r="R153" t="s">
        <v>78</v>
      </c>
      <c r="S153">
        <v>24</v>
      </c>
      <c r="T153">
        <v>152.06</v>
      </c>
      <c r="U153">
        <v>73.7</v>
      </c>
      <c r="V153">
        <f t="shared" si="4"/>
        <v>2.0632293080054271</v>
      </c>
      <c r="W153">
        <v>16</v>
      </c>
      <c r="X153">
        <v>56.08</v>
      </c>
      <c r="Y153">
        <v>53.5</v>
      </c>
    </row>
    <row r="154" spans="1:25" x14ac:dyDescent="0.25">
      <c r="A154" t="s">
        <v>170</v>
      </c>
      <c r="B154" s="1" t="s">
        <v>210</v>
      </c>
      <c r="C154" t="s">
        <v>77</v>
      </c>
      <c r="D154" t="s">
        <v>80</v>
      </c>
      <c r="E154">
        <v>23.5</v>
      </c>
      <c r="F154">
        <v>72.709999999999994</v>
      </c>
      <c r="G154">
        <v>72.459999999999994</v>
      </c>
      <c r="H154">
        <f t="shared" si="5"/>
        <v>1.0034501794093293</v>
      </c>
      <c r="I154">
        <v>23</v>
      </c>
      <c r="J154">
        <v>56.86</v>
      </c>
      <c r="K154">
        <v>71.22</v>
      </c>
      <c r="O154" t="s">
        <v>170</v>
      </c>
      <c r="P154" s="1" t="s">
        <v>210</v>
      </c>
      <c r="Q154" t="s">
        <v>77</v>
      </c>
      <c r="R154" t="s">
        <v>78</v>
      </c>
      <c r="S154">
        <v>24</v>
      </c>
      <c r="T154">
        <v>192.14</v>
      </c>
      <c r="U154">
        <v>73.7</v>
      </c>
      <c r="V154">
        <f t="shared" si="4"/>
        <v>2.6070556309362276</v>
      </c>
      <c r="W154">
        <v>21.5</v>
      </c>
      <c r="X154">
        <v>34.200000000000003</v>
      </c>
      <c r="Y154">
        <v>67.47</v>
      </c>
    </row>
    <row r="155" spans="1:25" x14ac:dyDescent="0.25">
      <c r="A155" s="2" t="s">
        <v>171</v>
      </c>
      <c r="B155" s="1" t="s">
        <v>210</v>
      </c>
      <c r="C155" t="s">
        <v>77</v>
      </c>
      <c r="D155" t="s">
        <v>80</v>
      </c>
      <c r="E155">
        <v>0</v>
      </c>
      <c r="F155">
        <v>0</v>
      </c>
      <c r="G155">
        <v>0</v>
      </c>
      <c r="H155" t="e">
        <f t="shared" si="5"/>
        <v>#DIV/0!</v>
      </c>
      <c r="I155">
        <v>0</v>
      </c>
      <c r="J155">
        <v>0</v>
      </c>
      <c r="K155">
        <v>0</v>
      </c>
      <c r="O155" t="s">
        <v>171</v>
      </c>
      <c r="P155" s="1" t="s">
        <v>210</v>
      </c>
      <c r="Q155" t="s">
        <v>77</v>
      </c>
      <c r="R155" t="s">
        <v>78</v>
      </c>
      <c r="S155">
        <v>17.5</v>
      </c>
      <c r="T155">
        <v>53.63</v>
      </c>
      <c r="U155">
        <v>57.36</v>
      </c>
      <c r="V155">
        <f t="shared" si="4"/>
        <v>0.9349721059972107</v>
      </c>
      <c r="W155">
        <v>17</v>
      </c>
      <c r="X155">
        <v>35.43</v>
      </c>
      <c r="Y155">
        <v>56.08</v>
      </c>
    </row>
    <row r="156" spans="1:25" x14ac:dyDescent="0.25">
      <c r="A156" t="s">
        <v>172</v>
      </c>
      <c r="B156" s="1" t="s">
        <v>210</v>
      </c>
      <c r="C156" t="s">
        <v>77</v>
      </c>
      <c r="D156" t="s">
        <v>80</v>
      </c>
      <c r="E156">
        <v>22.5</v>
      </c>
      <c r="F156">
        <v>45.48</v>
      </c>
      <c r="G156">
        <v>69.97</v>
      </c>
      <c r="H156">
        <f t="shared" si="5"/>
        <v>0.64999285408032015</v>
      </c>
      <c r="I156">
        <v>22</v>
      </c>
      <c r="J156">
        <v>40.700000000000003</v>
      </c>
      <c r="K156">
        <v>68.72</v>
      </c>
      <c r="O156" t="s">
        <v>172</v>
      </c>
      <c r="P156" s="1" t="s">
        <v>210</v>
      </c>
      <c r="Q156" t="s">
        <v>77</v>
      </c>
      <c r="R156" t="s">
        <v>78</v>
      </c>
      <c r="S156">
        <v>24</v>
      </c>
      <c r="T156">
        <v>139.04</v>
      </c>
      <c r="U156">
        <v>73.7</v>
      </c>
      <c r="V156">
        <f t="shared" si="4"/>
        <v>1.8865671641791042</v>
      </c>
      <c r="W156">
        <v>22.5</v>
      </c>
      <c r="X156">
        <v>58.91</v>
      </c>
      <c r="Y156">
        <v>69.97</v>
      </c>
    </row>
    <row r="157" spans="1:25" x14ac:dyDescent="0.25">
      <c r="A157" t="s">
        <v>173</v>
      </c>
      <c r="B157" s="1" t="s">
        <v>210</v>
      </c>
      <c r="C157" t="s">
        <v>77</v>
      </c>
      <c r="D157" t="s">
        <v>80</v>
      </c>
      <c r="E157">
        <v>28</v>
      </c>
      <c r="F157">
        <v>76.73</v>
      </c>
      <c r="G157">
        <v>83.53</v>
      </c>
      <c r="H157">
        <f t="shared" si="5"/>
        <v>0.91859212259068601</v>
      </c>
      <c r="I157">
        <v>27.5</v>
      </c>
      <c r="J157">
        <v>57.8</v>
      </c>
      <c r="K157">
        <v>82.3</v>
      </c>
      <c r="O157" t="s">
        <v>173</v>
      </c>
      <c r="P157" s="1" t="s">
        <v>210</v>
      </c>
      <c r="Q157" t="s">
        <v>77</v>
      </c>
      <c r="R157" t="s">
        <v>78</v>
      </c>
      <c r="S157">
        <v>24</v>
      </c>
      <c r="T157">
        <v>141.66999999999999</v>
      </c>
      <c r="U157">
        <v>73.7</v>
      </c>
      <c r="V157">
        <f t="shared" si="4"/>
        <v>1.9222523744911801</v>
      </c>
      <c r="W157">
        <v>22.5</v>
      </c>
      <c r="X157">
        <v>62.87</v>
      </c>
      <c r="Y157">
        <v>69.97</v>
      </c>
    </row>
    <row r="158" spans="1:25" x14ac:dyDescent="0.25">
      <c r="A158" t="s">
        <v>174</v>
      </c>
      <c r="B158" s="1" t="s">
        <v>210</v>
      </c>
      <c r="C158" t="s">
        <v>77</v>
      </c>
      <c r="D158" t="s">
        <v>80</v>
      </c>
      <c r="E158">
        <v>23</v>
      </c>
      <c r="F158">
        <v>80.37</v>
      </c>
      <c r="G158">
        <v>71.22</v>
      </c>
      <c r="H158">
        <f t="shared" si="5"/>
        <v>1.128475147430497</v>
      </c>
      <c r="I158">
        <v>21.5</v>
      </c>
      <c r="J158">
        <v>61.14</v>
      </c>
      <c r="K158">
        <v>67.47</v>
      </c>
      <c r="O158" t="s">
        <v>174</v>
      </c>
      <c r="P158" s="1" t="s">
        <v>210</v>
      </c>
      <c r="Q158" t="s">
        <v>77</v>
      </c>
      <c r="R158" t="s">
        <v>78</v>
      </c>
      <c r="S158">
        <v>24</v>
      </c>
      <c r="T158">
        <v>116.23</v>
      </c>
      <c r="U158">
        <v>73.7</v>
      </c>
      <c r="V158">
        <f t="shared" si="4"/>
        <v>1.5770691994572592</v>
      </c>
      <c r="W158">
        <v>22.5</v>
      </c>
      <c r="X158">
        <v>64.67</v>
      </c>
      <c r="Y158">
        <v>69.97</v>
      </c>
    </row>
    <row r="159" spans="1:25" x14ac:dyDescent="0.25">
      <c r="A159" t="s">
        <v>175</v>
      </c>
      <c r="B159" s="1" t="s">
        <v>210</v>
      </c>
      <c r="C159" t="s">
        <v>77</v>
      </c>
      <c r="D159" t="s">
        <v>80</v>
      </c>
      <c r="E159">
        <v>22</v>
      </c>
      <c r="F159">
        <v>57.23</v>
      </c>
      <c r="G159">
        <v>68.72</v>
      </c>
      <c r="H159">
        <f t="shared" si="5"/>
        <v>0.83279976717112913</v>
      </c>
      <c r="I159">
        <v>21.5</v>
      </c>
      <c r="J159">
        <v>49.62</v>
      </c>
      <c r="K159">
        <v>67.47</v>
      </c>
      <c r="O159" t="s">
        <v>175</v>
      </c>
      <c r="P159" s="1" t="s">
        <v>210</v>
      </c>
      <c r="Q159" t="s">
        <v>77</v>
      </c>
      <c r="R159" t="s">
        <v>78</v>
      </c>
      <c r="S159">
        <v>24</v>
      </c>
      <c r="T159">
        <v>164.37</v>
      </c>
      <c r="U159">
        <v>73.7</v>
      </c>
      <c r="V159">
        <f t="shared" si="4"/>
        <v>2.2302578018995929</v>
      </c>
      <c r="W159">
        <v>21.5</v>
      </c>
      <c r="X159">
        <v>46.53</v>
      </c>
      <c r="Y159">
        <v>67.47</v>
      </c>
    </row>
    <row r="160" spans="1:25" x14ac:dyDescent="0.25">
      <c r="A160" t="s">
        <v>176</v>
      </c>
      <c r="B160" s="1" t="s">
        <v>210</v>
      </c>
      <c r="C160" t="s">
        <v>77</v>
      </c>
      <c r="D160" t="s">
        <v>80</v>
      </c>
      <c r="E160">
        <v>33</v>
      </c>
      <c r="F160">
        <v>101.39</v>
      </c>
      <c r="G160">
        <v>95.64</v>
      </c>
      <c r="H160">
        <f t="shared" si="5"/>
        <v>1.0601212881639481</v>
      </c>
      <c r="I160">
        <v>32.5</v>
      </c>
      <c r="J160">
        <v>81.510000000000005</v>
      </c>
      <c r="K160">
        <v>94.43</v>
      </c>
      <c r="O160" t="s">
        <v>176</v>
      </c>
      <c r="P160" s="1" t="s">
        <v>210</v>
      </c>
      <c r="Q160" t="s">
        <v>77</v>
      </c>
      <c r="R160" t="s">
        <v>78</v>
      </c>
      <c r="S160">
        <v>24</v>
      </c>
      <c r="T160">
        <v>178.85</v>
      </c>
      <c r="U160">
        <v>73.7</v>
      </c>
      <c r="V160">
        <f t="shared" si="4"/>
        <v>2.4267299864314786</v>
      </c>
      <c r="W160">
        <v>22</v>
      </c>
      <c r="X160">
        <v>64.92</v>
      </c>
      <c r="Y160">
        <v>68.72</v>
      </c>
    </row>
    <row r="161" spans="1:25" x14ac:dyDescent="0.25">
      <c r="A161" t="s">
        <v>177</v>
      </c>
      <c r="B161" s="1" t="s">
        <v>210</v>
      </c>
      <c r="C161" t="s">
        <v>77</v>
      </c>
      <c r="D161" t="s">
        <v>80</v>
      </c>
      <c r="E161">
        <v>24</v>
      </c>
      <c r="F161">
        <v>89.62</v>
      </c>
      <c r="G161">
        <v>73.7</v>
      </c>
      <c r="H161">
        <f t="shared" si="5"/>
        <v>1.2160108548168249</v>
      </c>
      <c r="I161">
        <v>21.5</v>
      </c>
      <c r="J161">
        <v>59.5</v>
      </c>
      <c r="K161">
        <v>67.47</v>
      </c>
      <c r="O161" t="s">
        <v>177</v>
      </c>
      <c r="P161" s="1" t="s">
        <v>210</v>
      </c>
      <c r="Q161" t="s">
        <v>77</v>
      </c>
      <c r="R161" t="s">
        <v>78</v>
      </c>
      <c r="S161">
        <v>24</v>
      </c>
      <c r="T161">
        <v>139.37</v>
      </c>
      <c r="U161">
        <v>73.7</v>
      </c>
      <c r="V161">
        <f t="shared" si="4"/>
        <v>1.8910447761194029</v>
      </c>
      <c r="W161">
        <v>22.5</v>
      </c>
      <c r="X161">
        <v>60.88</v>
      </c>
      <c r="Y161">
        <v>69.97</v>
      </c>
    </row>
    <row r="162" spans="1:25" x14ac:dyDescent="0.25">
      <c r="A162" t="s">
        <v>178</v>
      </c>
      <c r="B162" s="1" t="s">
        <v>210</v>
      </c>
      <c r="C162" t="s">
        <v>76</v>
      </c>
      <c r="D162" t="s">
        <v>81</v>
      </c>
      <c r="E162">
        <v>22.5</v>
      </c>
      <c r="F162">
        <v>73.05</v>
      </c>
      <c r="G162">
        <v>69.97</v>
      </c>
      <c r="H162">
        <f t="shared" si="5"/>
        <v>1.0440188652279547</v>
      </c>
      <c r="I162">
        <v>22</v>
      </c>
      <c r="J162">
        <v>41.42</v>
      </c>
      <c r="K162">
        <v>68.72</v>
      </c>
      <c r="O162" t="s">
        <v>178</v>
      </c>
      <c r="P162" s="1" t="s">
        <v>210</v>
      </c>
      <c r="Q162" t="s">
        <v>76</v>
      </c>
      <c r="R162" t="s">
        <v>79</v>
      </c>
      <c r="S162">
        <v>24</v>
      </c>
      <c r="T162">
        <v>62.13</v>
      </c>
      <c r="U162">
        <v>73.7</v>
      </c>
      <c r="V162">
        <f t="shared" si="4"/>
        <v>0.84301221166892804</v>
      </c>
      <c r="W162">
        <v>23.5</v>
      </c>
      <c r="X162">
        <v>52.86</v>
      </c>
      <c r="Y162">
        <v>72.459999999999994</v>
      </c>
    </row>
    <row r="163" spans="1:25" x14ac:dyDescent="0.25">
      <c r="A163" t="s">
        <v>179</v>
      </c>
      <c r="B163" s="1" t="s">
        <v>210</v>
      </c>
      <c r="C163" t="s">
        <v>76</v>
      </c>
      <c r="D163" t="s">
        <v>81</v>
      </c>
      <c r="E163">
        <v>34.5</v>
      </c>
      <c r="F163">
        <v>97.82</v>
      </c>
      <c r="G163">
        <v>99.24</v>
      </c>
      <c r="H163">
        <f t="shared" si="5"/>
        <v>0.98569125352680365</v>
      </c>
      <c r="I163">
        <v>34</v>
      </c>
      <c r="J163">
        <v>69.98</v>
      </c>
      <c r="K163">
        <v>98.04</v>
      </c>
      <c r="O163" t="s">
        <v>179</v>
      </c>
      <c r="P163" s="1" t="s">
        <v>210</v>
      </c>
      <c r="Q163" t="s">
        <v>76</v>
      </c>
      <c r="R163" t="s">
        <v>79</v>
      </c>
      <c r="S163">
        <v>24</v>
      </c>
      <c r="T163">
        <v>103.51</v>
      </c>
      <c r="U163">
        <v>73.7</v>
      </c>
      <c r="V163">
        <f t="shared" si="4"/>
        <v>1.4044776119402986</v>
      </c>
      <c r="W163">
        <v>25.5</v>
      </c>
      <c r="X163">
        <v>94.41</v>
      </c>
      <c r="Y163">
        <v>77.400000000000006</v>
      </c>
    </row>
    <row r="164" spans="1:25" x14ac:dyDescent="0.25">
      <c r="A164" s="2" t="s">
        <v>180</v>
      </c>
      <c r="B164" s="1" t="s">
        <v>210</v>
      </c>
      <c r="C164" t="s">
        <v>76</v>
      </c>
      <c r="D164" t="s">
        <v>81</v>
      </c>
      <c r="E164">
        <v>18.5</v>
      </c>
      <c r="F164">
        <v>37.049999999999997</v>
      </c>
      <c r="G164">
        <v>59.91</v>
      </c>
      <c r="H164">
        <f t="shared" si="5"/>
        <v>0.61842764146219331</v>
      </c>
      <c r="I164">
        <v>18</v>
      </c>
      <c r="J164">
        <v>30.19</v>
      </c>
      <c r="K164">
        <v>58.64</v>
      </c>
      <c r="O164" t="s">
        <v>180</v>
      </c>
      <c r="P164" s="1" t="s">
        <v>210</v>
      </c>
      <c r="Q164" t="s">
        <v>76</v>
      </c>
      <c r="R164" t="s">
        <v>79</v>
      </c>
      <c r="S164">
        <v>24</v>
      </c>
      <c r="T164">
        <v>70.33</v>
      </c>
      <c r="U164">
        <v>73.7</v>
      </c>
      <c r="V164">
        <f t="shared" si="4"/>
        <v>0.95427408412483028</v>
      </c>
      <c r="W164">
        <v>23.5</v>
      </c>
      <c r="X164">
        <v>57.44</v>
      </c>
      <c r="Y164">
        <v>72.459999999999994</v>
      </c>
    </row>
    <row r="165" spans="1:25" x14ac:dyDescent="0.25">
      <c r="A165" t="s">
        <v>181</v>
      </c>
      <c r="B165" s="1" t="s">
        <v>210</v>
      </c>
      <c r="C165" t="s">
        <v>76</v>
      </c>
      <c r="D165" t="s">
        <v>81</v>
      </c>
      <c r="E165">
        <v>27</v>
      </c>
      <c r="F165">
        <v>65.48</v>
      </c>
      <c r="G165">
        <v>81.08</v>
      </c>
      <c r="H165">
        <f t="shared" si="5"/>
        <v>0.80759743463246181</v>
      </c>
      <c r="I165">
        <v>26.5</v>
      </c>
      <c r="J165">
        <v>38.69</v>
      </c>
      <c r="K165">
        <v>79.86</v>
      </c>
      <c r="O165" t="s">
        <v>181</v>
      </c>
      <c r="P165" s="1" t="s">
        <v>210</v>
      </c>
      <c r="Q165" t="s">
        <v>76</v>
      </c>
      <c r="R165" t="s">
        <v>79</v>
      </c>
      <c r="S165">
        <v>24.5</v>
      </c>
      <c r="T165">
        <v>98.98</v>
      </c>
      <c r="U165">
        <v>74.930000000000007</v>
      </c>
      <c r="V165">
        <f t="shared" si="4"/>
        <v>1.3209662351528093</v>
      </c>
      <c r="W165">
        <v>22.5</v>
      </c>
      <c r="X165">
        <v>61.73</v>
      </c>
      <c r="Y165">
        <v>69.97</v>
      </c>
    </row>
    <row r="166" spans="1:25" x14ac:dyDescent="0.25">
      <c r="A166" t="s">
        <v>182</v>
      </c>
      <c r="B166" s="1" t="s">
        <v>210</v>
      </c>
      <c r="C166" t="s">
        <v>76</v>
      </c>
      <c r="D166" t="s">
        <v>81</v>
      </c>
      <c r="E166">
        <v>19.5</v>
      </c>
      <c r="F166">
        <v>52.11</v>
      </c>
      <c r="G166">
        <v>62.44</v>
      </c>
      <c r="H166">
        <f t="shared" si="5"/>
        <v>0.83456117873158231</v>
      </c>
      <c r="I166">
        <v>19</v>
      </c>
      <c r="J166">
        <v>29.25</v>
      </c>
      <c r="K166">
        <v>61.18</v>
      </c>
      <c r="O166" t="s">
        <v>182</v>
      </c>
      <c r="P166" s="1" t="s">
        <v>210</v>
      </c>
      <c r="Q166" t="s">
        <v>76</v>
      </c>
      <c r="R166" t="s">
        <v>79</v>
      </c>
      <c r="S166">
        <v>24</v>
      </c>
      <c r="T166">
        <v>96</v>
      </c>
      <c r="U166">
        <v>73.7</v>
      </c>
      <c r="V166">
        <f t="shared" si="4"/>
        <v>1.3025780189959293</v>
      </c>
      <c r="W166">
        <v>26</v>
      </c>
      <c r="X166">
        <v>81.42</v>
      </c>
      <c r="Y166">
        <v>78.63</v>
      </c>
    </row>
    <row r="167" spans="1:25" x14ac:dyDescent="0.25">
      <c r="A167" t="s">
        <v>183</v>
      </c>
      <c r="B167" s="1" t="s">
        <v>210</v>
      </c>
      <c r="C167" t="s">
        <v>76</v>
      </c>
      <c r="D167" t="s">
        <v>81</v>
      </c>
      <c r="E167">
        <v>22.5</v>
      </c>
      <c r="F167">
        <v>60.42</v>
      </c>
      <c r="G167">
        <v>69.97</v>
      </c>
      <c r="H167">
        <f t="shared" si="5"/>
        <v>0.8635129341146206</v>
      </c>
      <c r="I167">
        <v>22</v>
      </c>
      <c r="J167">
        <v>39.08</v>
      </c>
      <c r="K167">
        <v>68.72</v>
      </c>
      <c r="O167" t="s">
        <v>183</v>
      </c>
      <c r="P167" s="1" t="s">
        <v>210</v>
      </c>
      <c r="Q167" t="s">
        <v>76</v>
      </c>
      <c r="R167" t="s">
        <v>79</v>
      </c>
      <c r="S167">
        <v>25</v>
      </c>
      <c r="T167">
        <v>57.37</v>
      </c>
      <c r="U167">
        <v>76.17</v>
      </c>
      <c r="V167">
        <f t="shared" si="4"/>
        <v>0.75318366811080473</v>
      </c>
      <c r="W167">
        <v>24.5</v>
      </c>
      <c r="X167">
        <v>48.25</v>
      </c>
      <c r="Y167">
        <v>74.930000000000007</v>
      </c>
    </row>
    <row r="168" spans="1:25" x14ac:dyDescent="0.25">
      <c r="A168" s="2" t="s">
        <v>184</v>
      </c>
      <c r="B168" s="1" t="s">
        <v>210</v>
      </c>
      <c r="C168" t="s">
        <v>76</v>
      </c>
      <c r="D168" t="s">
        <v>81</v>
      </c>
      <c r="E168">
        <v>17.5</v>
      </c>
      <c r="F168">
        <v>31.16</v>
      </c>
      <c r="G168">
        <v>57.36</v>
      </c>
      <c r="H168">
        <f t="shared" si="5"/>
        <v>0.54323570432357049</v>
      </c>
      <c r="I168">
        <v>17</v>
      </c>
      <c r="J168">
        <v>21.56</v>
      </c>
      <c r="K168">
        <v>56.08</v>
      </c>
      <c r="O168" t="s">
        <v>184</v>
      </c>
      <c r="P168" s="1" t="s">
        <v>210</v>
      </c>
      <c r="Q168" t="s">
        <v>76</v>
      </c>
      <c r="R168" t="s">
        <v>79</v>
      </c>
      <c r="S168">
        <v>24.5</v>
      </c>
      <c r="T168">
        <v>83.52</v>
      </c>
      <c r="U168">
        <v>74.930000000000007</v>
      </c>
      <c r="V168">
        <f t="shared" si="4"/>
        <v>1.114640330975577</v>
      </c>
      <c r="W168">
        <v>25.5</v>
      </c>
      <c r="X168">
        <v>79.33</v>
      </c>
      <c r="Y168">
        <v>77.400000000000006</v>
      </c>
    </row>
    <row r="169" spans="1:25" x14ac:dyDescent="0.25">
      <c r="A169" t="s">
        <v>185</v>
      </c>
      <c r="B169" s="1" t="s">
        <v>210</v>
      </c>
      <c r="C169" t="s">
        <v>76</v>
      </c>
      <c r="D169" t="s">
        <v>81</v>
      </c>
      <c r="E169">
        <v>15</v>
      </c>
      <c r="F169">
        <v>31.2</v>
      </c>
      <c r="G169">
        <v>50.91</v>
      </c>
      <c r="H169">
        <f t="shared" si="5"/>
        <v>0.61284619917501471</v>
      </c>
      <c r="I169">
        <v>15</v>
      </c>
      <c r="J169">
        <v>31.2</v>
      </c>
      <c r="K169">
        <v>50.91</v>
      </c>
      <c r="O169" t="s">
        <v>185</v>
      </c>
      <c r="P169" s="1" t="s">
        <v>210</v>
      </c>
      <c r="Q169" t="s">
        <v>76</v>
      </c>
      <c r="R169" t="s">
        <v>79</v>
      </c>
      <c r="S169">
        <v>24.5</v>
      </c>
      <c r="T169">
        <v>61.04</v>
      </c>
      <c r="U169">
        <v>74.930000000000007</v>
      </c>
      <c r="V169">
        <f t="shared" si="4"/>
        <v>0.81462698518617371</v>
      </c>
      <c r="W169">
        <v>24</v>
      </c>
      <c r="X169">
        <v>53.92</v>
      </c>
      <c r="Y169">
        <v>73.7</v>
      </c>
    </row>
    <row r="170" spans="1:25" x14ac:dyDescent="0.25">
      <c r="A170" t="s">
        <v>186</v>
      </c>
      <c r="B170" s="1" t="s">
        <v>210</v>
      </c>
      <c r="C170" t="s">
        <v>76</v>
      </c>
      <c r="D170" t="s">
        <v>81</v>
      </c>
      <c r="E170">
        <v>26.5</v>
      </c>
      <c r="F170">
        <v>76.709999999999994</v>
      </c>
      <c r="G170">
        <v>79.86</v>
      </c>
      <c r="H170">
        <f t="shared" si="5"/>
        <v>0.96055597295266715</v>
      </c>
      <c r="I170">
        <v>26</v>
      </c>
      <c r="J170">
        <v>53.76</v>
      </c>
      <c r="K170">
        <v>78.63</v>
      </c>
      <c r="O170" t="s">
        <v>186</v>
      </c>
      <c r="P170" s="1" t="s">
        <v>210</v>
      </c>
      <c r="Q170" t="s">
        <v>76</v>
      </c>
      <c r="R170" t="s">
        <v>79</v>
      </c>
      <c r="S170">
        <v>24.5</v>
      </c>
      <c r="T170">
        <v>64.31</v>
      </c>
      <c r="U170">
        <v>74.930000000000007</v>
      </c>
      <c r="V170">
        <f t="shared" si="4"/>
        <v>0.85826771653543299</v>
      </c>
      <c r="W170">
        <v>24</v>
      </c>
      <c r="X170">
        <v>62.39</v>
      </c>
      <c r="Y170">
        <v>73.7</v>
      </c>
    </row>
    <row r="171" spans="1:25" x14ac:dyDescent="0.25">
      <c r="A171" t="s">
        <v>187</v>
      </c>
      <c r="B171" s="1" t="s">
        <v>210</v>
      </c>
      <c r="C171" t="s">
        <v>76</v>
      </c>
      <c r="D171" t="s">
        <v>81</v>
      </c>
      <c r="E171">
        <v>19.5</v>
      </c>
      <c r="F171">
        <v>55.82</v>
      </c>
      <c r="G171">
        <v>62.44</v>
      </c>
      <c r="H171">
        <f t="shared" si="5"/>
        <v>0.89397821909032671</v>
      </c>
      <c r="I171">
        <v>19</v>
      </c>
      <c r="J171">
        <v>27.57</v>
      </c>
      <c r="K171">
        <v>61.18</v>
      </c>
      <c r="O171" t="s">
        <v>187</v>
      </c>
      <c r="P171" s="1" t="s">
        <v>210</v>
      </c>
      <c r="Q171" t="s">
        <v>76</v>
      </c>
      <c r="R171" t="s">
        <v>79</v>
      </c>
      <c r="S171">
        <v>25</v>
      </c>
      <c r="T171">
        <v>73.23</v>
      </c>
      <c r="U171">
        <v>76.17</v>
      </c>
      <c r="V171">
        <f t="shared" si="4"/>
        <v>0.96140212682158332</v>
      </c>
      <c r="W171">
        <v>24.5</v>
      </c>
      <c r="X171">
        <v>60.12</v>
      </c>
      <c r="Y171">
        <v>74.930000000000007</v>
      </c>
    </row>
    <row r="172" spans="1:25" x14ac:dyDescent="0.25">
      <c r="A172" t="s">
        <v>188</v>
      </c>
      <c r="B172" s="1" t="s">
        <v>210</v>
      </c>
      <c r="C172" t="s">
        <v>76</v>
      </c>
      <c r="D172" t="s">
        <v>81</v>
      </c>
      <c r="E172">
        <v>24.5</v>
      </c>
      <c r="F172">
        <v>64.92</v>
      </c>
      <c r="G172">
        <v>74.930000000000007</v>
      </c>
      <c r="H172">
        <f t="shared" si="5"/>
        <v>0.86640864807153339</v>
      </c>
      <c r="I172">
        <v>24</v>
      </c>
      <c r="J172">
        <v>33.67</v>
      </c>
      <c r="K172">
        <v>73.7</v>
      </c>
      <c r="O172" t="s">
        <v>188</v>
      </c>
      <c r="P172" s="1" t="s">
        <v>210</v>
      </c>
      <c r="Q172" t="s">
        <v>76</v>
      </c>
      <c r="R172" t="s">
        <v>79</v>
      </c>
      <c r="S172">
        <v>24</v>
      </c>
      <c r="T172">
        <v>75.77</v>
      </c>
      <c r="U172">
        <v>73.7</v>
      </c>
      <c r="V172">
        <f t="shared" si="4"/>
        <v>1.0280868385345996</v>
      </c>
      <c r="W172">
        <v>23.5</v>
      </c>
      <c r="X172">
        <v>72.36</v>
      </c>
      <c r="Y172">
        <v>72.459999999999994</v>
      </c>
    </row>
    <row r="173" spans="1:25" x14ac:dyDescent="0.25">
      <c r="A173" t="s">
        <v>189</v>
      </c>
      <c r="B173" s="1" t="s">
        <v>210</v>
      </c>
      <c r="C173" t="s">
        <v>76</v>
      </c>
      <c r="D173" t="s">
        <v>81</v>
      </c>
      <c r="E173">
        <v>32.5</v>
      </c>
      <c r="F173">
        <v>87.84</v>
      </c>
      <c r="G173">
        <v>94.43</v>
      </c>
      <c r="H173">
        <f t="shared" si="5"/>
        <v>0.93021285608387161</v>
      </c>
      <c r="I173">
        <v>32</v>
      </c>
      <c r="J173">
        <v>52.97</v>
      </c>
      <c r="K173">
        <v>93.23</v>
      </c>
      <c r="O173" t="s">
        <v>189</v>
      </c>
      <c r="P173" s="1" t="s">
        <v>210</v>
      </c>
      <c r="Q173" t="s">
        <v>76</v>
      </c>
      <c r="R173" t="s">
        <v>79</v>
      </c>
      <c r="S173">
        <v>24</v>
      </c>
      <c r="T173">
        <v>83.96</v>
      </c>
      <c r="U173">
        <v>73.7</v>
      </c>
      <c r="V173">
        <f t="shared" si="4"/>
        <v>1.1392130257801898</v>
      </c>
      <c r="W173">
        <v>23</v>
      </c>
      <c r="X173">
        <v>68.03</v>
      </c>
      <c r="Y173">
        <v>71.22</v>
      </c>
    </row>
    <row r="174" spans="1:25" x14ac:dyDescent="0.25">
      <c r="A174" t="s">
        <v>190</v>
      </c>
      <c r="B174" s="1" t="s">
        <v>210</v>
      </c>
      <c r="C174" t="s">
        <v>76</v>
      </c>
      <c r="D174" t="s">
        <v>81</v>
      </c>
      <c r="E174">
        <v>35</v>
      </c>
      <c r="F174">
        <v>80.150000000000006</v>
      </c>
      <c r="G174">
        <v>100.44</v>
      </c>
      <c r="H174">
        <f t="shared" si="5"/>
        <v>0.79798884906411793</v>
      </c>
      <c r="I174">
        <v>34.5</v>
      </c>
      <c r="J174">
        <v>77.959999999999994</v>
      </c>
      <c r="K174">
        <v>99.24</v>
      </c>
      <c r="O174" t="s">
        <v>190</v>
      </c>
      <c r="P174" s="1" t="s">
        <v>210</v>
      </c>
      <c r="Q174" t="s">
        <v>76</v>
      </c>
      <c r="R174" t="s">
        <v>79</v>
      </c>
      <c r="S174">
        <v>24.5</v>
      </c>
      <c r="T174">
        <v>59.8</v>
      </c>
      <c r="U174">
        <v>74.930000000000007</v>
      </c>
      <c r="V174">
        <f t="shared" si="4"/>
        <v>0.79807820632590409</v>
      </c>
      <c r="W174">
        <v>24</v>
      </c>
      <c r="X174">
        <v>52.57</v>
      </c>
      <c r="Y174">
        <v>73.7</v>
      </c>
    </row>
    <row r="175" spans="1:25" x14ac:dyDescent="0.25">
      <c r="A175" t="s">
        <v>191</v>
      </c>
      <c r="B175" s="1" t="s">
        <v>210</v>
      </c>
      <c r="C175" t="s">
        <v>76</v>
      </c>
      <c r="D175" t="s">
        <v>81</v>
      </c>
      <c r="E175">
        <v>22</v>
      </c>
      <c r="F175">
        <v>69.709999999999994</v>
      </c>
      <c r="G175">
        <v>68.72</v>
      </c>
      <c r="H175">
        <f t="shared" si="5"/>
        <v>1.0144062863795109</v>
      </c>
      <c r="I175">
        <v>21.5</v>
      </c>
      <c r="J175">
        <v>59.39</v>
      </c>
      <c r="K175">
        <v>67.47</v>
      </c>
      <c r="O175" t="s">
        <v>191</v>
      </c>
      <c r="P175" s="1" t="s">
        <v>210</v>
      </c>
      <c r="Q175" t="s">
        <v>76</v>
      </c>
      <c r="R175" t="s">
        <v>79</v>
      </c>
      <c r="S175">
        <v>24</v>
      </c>
      <c r="T175">
        <v>79.75</v>
      </c>
      <c r="U175">
        <v>73.7</v>
      </c>
      <c r="V175">
        <f t="shared" si="4"/>
        <v>1.0820895522388059</v>
      </c>
      <c r="W175">
        <v>23.5</v>
      </c>
      <c r="X175">
        <v>67.19</v>
      </c>
      <c r="Y175">
        <v>72.459999999999994</v>
      </c>
    </row>
    <row r="176" spans="1:25" x14ac:dyDescent="0.25">
      <c r="A176" s="2" t="s">
        <v>192</v>
      </c>
      <c r="B176" s="1" t="s">
        <v>210</v>
      </c>
      <c r="C176" t="s">
        <v>76</v>
      </c>
      <c r="D176" t="s">
        <v>81</v>
      </c>
      <c r="E176">
        <v>15.5</v>
      </c>
      <c r="F176">
        <v>29.99</v>
      </c>
      <c r="G176">
        <v>52.21</v>
      </c>
      <c r="H176">
        <f t="shared" si="5"/>
        <v>0.57441103236927793</v>
      </c>
      <c r="I176">
        <v>15</v>
      </c>
      <c r="J176">
        <v>28.01</v>
      </c>
      <c r="K176">
        <v>50.91</v>
      </c>
      <c r="O176" t="s">
        <v>192</v>
      </c>
      <c r="P176" s="1" t="s">
        <v>210</v>
      </c>
      <c r="Q176" t="s">
        <v>76</v>
      </c>
      <c r="R176" t="s">
        <v>79</v>
      </c>
      <c r="S176">
        <v>24</v>
      </c>
      <c r="T176">
        <v>89.41</v>
      </c>
      <c r="U176">
        <v>73.7</v>
      </c>
      <c r="V176">
        <f t="shared" si="4"/>
        <v>1.2131614654002714</v>
      </c>
      <c r="W176">
        <v>27</v>
      </c>
      <c r="X176">
        <v>83.19</v>
      </c>
      <c r="Y176">
        <v>81.08</v>
      </c>
    </row>
    <row r="177" spans="1:25" x14ac:dyDescent="0.25">
      <c r="A177" t="s">
        <v>193</v>
      </c>
      <c r="B177" s="1" t="s">
        <v>210</v>
      </c>
      <c r="C177" t="s">
        <v>76</v>
      </c>
      <c r="D177" t="s">
        <v>81</v>
      </c>
      <c r="E177">
        <v>23</v>
      </c>
      <c r="F177">
        <v>84.53</v>
      </c>
      <c r="G177">
        <v>71.22</v>
      </c>
      <c r="H177">
        <f t="shared" si="5"/>
        <v>1.186885706262286</v>
      </c>
      <c r="I177">
        <v>33.5</v>
      </c>
      <c r="J177">
        <v>96.9</v>
      </c>
      <c r="K177">
        <v>96.84</v>
      </c>
      <c r="O177" t="s">
        <v>193</v>
      </c>
      <c r="P177" s="1" t="s">
        <v>210</v>
      </c>
      <c r="Q177" t="s">
        <v>76</v>
      </c>
      <c r="R177" t="s">
        <v>79</v>
      </c>
      <c r="S177">
        <v>24</v>
      </c>
      <c r="T177">
        <v>84.1</v>
      </c>
      <c r="U177">
        <v>73.7</v>
      </c>
      <c r="V177">
        <f t="shared" si="4"/>
        <v>1.1411126187245588</v>
      </c>
      <c r="W177">
        <v>23.5</v>
      </c>
      <c r="X177">
        <v>63.22</v>
      </c>
      <c r="Y177">
        <v>72.459999999999994</v>
      </c>
    </row>
    <row r="178" spans="1:25" x14ac:dyDescent="0.25">
      <c r="A178" t="s">
        <v>194</v>
      </c>
      <c r="B178" s="1" t="s">
        <v>210</v>
      </c>
      <c r="C178" t="s">
        <v>77</v>
      </c>
      <c r="D178" t="s">
        <v>81</v>
      </c>
      <c r="E178">
        <v>15.5</v>
      </c>
      <c r="F178">
        <v>18.78</v>
      </c>
      <c r="G178">
        <v>52.21</v>
      </c>
      <c r="H178">
        <f t="shared" si="5"/>
        <v>0.35970120666538979</v>
      </c>
      <c r="I178">
        <v>15</v>
      </c>
      <c r="J178">
        <v>10.11</v>
      </c>
      <c r="K178">
        <v>50.91</v>
      </c>
      <c r="O178" t="s">
        <v>194</v>
      </c>
      <c r="P178" s="1" t="s">
        <v>210</v>
      </c>
      <c r="Q178" t="s">
        <v>77</v>
      </c>
      <c r="R178" t="s">
        <v>79</v>
      </c>
      <c r="S178">
        <v>24</v>
      </c>
      <c r="T178">
        <v>89.3</v>
      </c>
      <c r="U178">
        <v>73.7</v>
      </c>
      <c r="V178">
        <f t="shared" si="4"/>
        <v>1.2116689280868385</v>
      </c>
      <c r="W178">
        <v>23.5</v>
      </c>
      <c r="X178">
        <v>59.53</v>
      </c>
      <c r="Y178">
        <v>72.459999999999994</v>
      </c>
    </row>
    <row r="179" spans="1:25" x14ac:dyDescent="0.25">
      <c r="A179" t="s">
        <v>195</v>
      </c>
      <c r="B179" s="1" t="s">
        <v>210</v>
      </c>
      <c r="C179" t="s">
        <v>77</v>
      </c>
      <c r="D179" t="s">
        <v>81</v>
      </c>
      <c r="E179">
        <v>15</v>
      </c>
      <c r="F179">
        <v>11.01</v>
      </c>
      <c r="G179">
        <v>50.91</v>
      </c>
      <c r="H179">
        <f t="shared" si="5"/>
        <v>0.21626399528579848</v>
      </c>
      <c r="I179">
        <v>15</v>
      </c>
      <c r="J179">
        <v>11.01</v>
      </c>
      <c r="K179">
        <v>50.91</v>
      </c>
      <c r="O179" t="s">
        <v>195</v>
      </c>
      <c r="P179" s="1" t="s">
        <v>210</v>
      </c>
      <c r="Q179" t="s">
        <v>77</v>
      </c>
      <c r="R179" t="s">
        <v>79</v>
      </c>
      <c r="S179">
        <v>23</v>
      </c>
      <c r="T179">
        <v>63.23</v>
      </c>
      <c r="U179">
        <v>71.22</v>
      </c>
      <c r="V179">
        <f t="shared" si="4"/>
        <v>0.88781241224375174</v>
      </c>
      <c r="W179">
        <v>22.5</v>
      </c>
      <c r="X179">
        <v>51.85</v>
      </c>
      <c r="Y179">
        <v>69.97</v>
      </c>
    </row>
    <row r="180" spans="1:25" x14ac:dyDescent="0.25">
      <c r="A180" s="2" t="s">
        <v>196</v>
      </c>
      <c r="B180" s="1" t="s">
        <v>210</v>
      </c>
      <c r="C180" t="s">
        <v>77</v>
      </c>
      <c r="D180" t="s">
        <v>81</v>
      </c>
      <c r="E180">
        <v>15</v>
      </c>
      <c r="F180">
        <v>14.45</v>
      </c>
      <c r="G180">
        <v>50.91</v>
      </c>
      <c r="H180">
        <f t="shared" si="5"/>
        <v>0.28383421724612062</v>
      </c>
      <c r="I180">
        <v>15</v>
      </c>
      <c r="J180">
        <v>14.45</v>
      </c>
      <c r="K180">
        <v>50.91</v>
      </c>
      <c r="O180" t="s">
        <v>196</v>
      </c>
      <c r="P180" s="1" t="s">
        <v>210</v>
      </c>
      <c r="Q180" t="s">
        <v>77</v>
      </c>
      <c r="R180" t="s">
        <v>79</v>
      </c>
      <c r="S180">
        <v>24</v>
      </c>
      <c r="T180">
        <v>79.459999999999994</v>
      </c>
      <c r="U180">
        <v>73.7</v>
      </c>
      <c r="V180">
        <f t="shared" si="4"/>
        <v>1.0781546811397555</v>
      </c>
      <c r="W180">
        <v>22.5</v>
      </c>
      <c r="X180">
        <v>72.36</v>
      </c>
      <c r="Y180">
        <v>69.97</v>
      </c>
    </row>
    <row r="181" spans="1:25" x14ac:dyDescent="0.25">
      <c r="A181" s="2" t="s">
        <v>197</v>
      </c>
      <c r="B181" s="1" t="s">
        <v>210</v>
      </c>
      <c r="C181" t="s">
        <v>77</v>
      </c>
      <c r="D181" t="s">
        <v>81</v>
      </c>
      <c r="E181">
        <v>23</v>
      </c>
      <c r="F181">
        <v>48.21</v>
      </c>
      <c r="G181">
        <v>71.22</v>
      </c>
      <c r="H181">
        <f t="shared" si="5"/>
        <v>0.67691659646166813</v>
      </c>
      <c r="I181">
        <v>22.5</v>
      </c>
      <c r="J181">
        <v>39.75</v>
      </c>
      <c r="K181">
        <v>69.97</v>
      </c>
      <c r="O181" t="s">
        <v>197</v>
      </c>
      <c r="P181" s="1" t="s">
        <v>210</v>
      </c>
      <c r="Q181" t="s">
        <v>77</v>
      </c>
      <c r="R181" t="s">
        <v>79</v>
      </c>
      <c r="S181">
        <v>21</v>
      </c>
      <c r="T181">
        <v>70.63</v>
      </c>
      <c r="U181">
        <v>66.22</v>
      </c>
      <c r="V181">
        <f t="shared" si="4"/>
        <v>1.0665961945031712</v>
      </c>
      <c r="W181">
        <v>20.5</v>
      </c>
      <c r="X181">
        <v>54.61</v>
      </c>
      <c r="Y181">
        <v>64.97</v>
      </c>
    </row>
    <row r="182" spans="1:25" x14ac:dyDescent="0.25">
      <c r="A182" t="s">
        <v>198</v>
      </c>
      <c r="B182" s="1" t="s">
        <v>210</v>
      </c>
      <c r="C182" t="s">
        <v>77</v>
      </c>
      <c r="D182" t="s">
        <v>81</v>
      </c>
      <c r="E182">
        <v>17.5</v>
      </c>
      <c r="F182">
        <v>45.96</v>
      </c>
      <c r="G182">
        <v>57.36</v>
      </c>
      <c r="H182">
        <f t="shared" si="5"/>
        <v>0.80125523012552302</v>
      </c>
      <c r="I182">
        <v>17</v>
      </c>
      <c r="J182">
        <v>31.02</v>
      </c>
      <c r="K182">
        <v>56.08</v>
      </c>
      <c r="O182" t="s">
        <v>198</v>
      </c>
      <c r="P182" s="1" t="s">
        <v>210</v>
      </c>
      <c r="Q182" t="s">
        <v>77</v>
      </c>
      <c r="R182" t="s">
        <v>79</v>
      </c>
      <c r="S182">
        <v>24</v>
      </c>
      <c r="T182">
        <v>120.13</v>
      </c>
      <c r="U182">
        <v>73.7</v>
      </c>
      <c r="V182">
        <f t="shared" si="4"/>
        <v>1.6299864314789687</v>
      </c>
      <c r="W182">
        <v>21.5</v>
      </c>
      <c r="X182">
        <v>62.14</v>
      </c>
      <c r="Y182">
        <v>67.47</v>
      </c>
    </row>
    <row r="183" spans="1:25" x14ac:dyDescent="0.25">
      <c r="A183" s="2" t="s">
        <v>199</v>
      </c>
      <c r="B183" s="1" t="s">
        <v>210</v>
      </c>
      <c r="C183" t="s">
        <v>77</v>
      </c>
      <c r="D183" t="s">
        <v>81</v>
      </c>
      <c r="E183">
        <v>15.5</v>
      </c>
      <c r="F183">
        <v>8.84</v>
      </c>
      <c r="G183">
        <v>52.21</v>
      </c>
      <c r="H183">
        <f t="shared" si="5"/>
        <v>0.16931622294579582</v>
      </c>
      <c r="I183">
        <v>15</v>
      </c>
      <c r="J183">
        <v>5.86</v>
      </c>
      <c r="K183">
        <v>50.91</v>
      </c>
      <c r="O183" t="s">
        <v>199</v>
      </c>
      <c r="P183" s="1" t="s">
        <v>210</v>
      </c>
      <c r="Q183" t="s">
        <v>77</v>
      </c>
      <c r="R183" t="s">
        <v>79</v>
      </c>
      <c r="S183">
        <v>20</v>
      </c>
      <c r="T183">
        <v>67.59</v>
      </c>
      <c r="U183">
        <v>63.71</v>
      </c>
      <c r="V183">
        <f t="shared" si="4"/>
        <v>1.0609009574635067</v>
      </c>
      <c r="W183">
        <v>19.5</v>
      </c>
      <c r="X183">
        <v>47.55</v>
      </c>
      <c r="Y183">
        <v>62.44</v>
      </c>
    </row>
    <row r="184" spans="1:25" x14ac:dyDescent="0.25">
      <c r="A184" t="s">
        <v>200</v>
      </c>
      <c r="B184" s="1" t="s">
        <v>210</v>
      </c>
      <c r="C184" t="s">
        <v>77</v>
      </c>
      <c r="D184" t="s">
        <v>81</v>
      </c>
      <c r="E184">
        <v>17</v>
      </c>
      <c r="F184">
        <v>41.75</v>
      </c>
      <c r="G184">
        <v>56.08</v>
      </c>
      <c r="H184">
        <f t="shared" si="5"/>
        <v>0.744472182596291</v>
      </c>
      <c r="I184">
        <v>16.5</v>
      </c>
      <c r="J184">
        <v>25.65</v>
      </c>
      <c r="K184">
        <v>54.79</v>
      </c>
      <c r="O184" t="s">
        <v>200</v>
      </c>
      <c r="P184" s="1" t="s">
        <v>210</v>
      </c>
      <c r="Q184" t="s">
        <v>77</v>
      </c>
      <c r="R184" t="s">
        <v>79</v>
      </c>
      <c r="S184">
        <v>25</v>
      </c>
      <c r="T184">
        <v>119.86</v>
      </c>
      <c r="U184">
        <v>76.17</v>
      </c>
      <c r="V184">
        <f t="shared" si="4"/>
        <v>1.5735854010765393</v>
      </c>
      <c r="W184">
        <v>27.5</v>
      </c>
      <c r="X184">
        <v>82.4</v>
      </c>
      <c r="Y184">
        <v>82.3</v>
      </c>
    </row>
    <row r="185" spans="1:25" x14ac:dyDescent="0.25">
      <c r="A185" t="s">
        <v>201</v>
      </c>
      <c r="B185" s="1" t="s">
        <v>210</v>
      </c>
      <c r="C185" t="s">
        <v>77</v>
      </c>
      <c r="D185" t="s">
        <v>81</v>
      </c>
      <c r="E185">
        <v>29</v>
      </c>
      <c r="F185">
        <v>76.430000000000007</v>
      </c>
      <c r="G185">
        <v>85.96</v>
      </c>
      <c r="H185">
        <f t="shared" si="5"/>
        <v>0.88913448115402527</v>
      </c>
      <c r="I185">
        <v>28.5</v>
      </c>
      <c r="J185">
        <v>69.72</v>
      </c>
      <c r="K185">
        <v>84.74</v>
      </c>
      <c r="O185" t="s">
        <v>201</v>
      </c>
      <c r="P185" s="1" t="s">
        <v>210</v>
      </c>
      <c r="Q185" t="s">
        <v>77</v>
      </c>
      <c r="R185" t="s">
        <v>79</v>
      </c>
      <c r="S185">
        <v>24</v>
      </c>
      <c r="T185">
        <v>81.5</v>
      </c>
      <c r="U185">
        <v>73.7</v>
      </c>
      <c r="V185">
        <f t="shared" si="4"/>
        <v>1.1058344640434192</v>
      </c>
      <c r="W185">
        <v>23.5</v>
      </c>
      <c r="X185">
        <v>56.08</v>
      </c>
      <c r="Y185">
        <v>72.459999999999994</v>
      </c>
    </row>
    <row r="186" spans="1:25" x14ac:dyDescent="0.25">
      <c r="A186" t="s">
        <v>202</v>
      </c>
      <c r="B186" s="1" t="s">
        <v>210</v>
      </c>
      <c r="C186" t="s">
        <v>77</v>
      </c>
      <c r="D186" t="s">
        <v>81</v>
      </c>
      <c r="E186">
        <v>15.5</v>
      </c>
      <c r="F186">
        <v>22.07</v>
      </c>
      <c r="G186">
        <v>52.21</v>
      </c>
      <c r="H186">
        <f t="shared" si="5"/>
        <v>0.42271595479793145</v>
      </c>
      <c r="I186">
        <v>15</v>
      </c>
      <c r="J186">
        <v>17.86</v>
      </c>
      <c r="K186">
        <v>50.91</v>
      </c>
      <c r="O186" t="s">
        <v>202</v>
      </c>
      <c r="P186" s="1" t="s">
        <v>210</v>
      </c>
      <c r="Q186" t="s">
        <v>77</v>
      </c>
      <c r="R186" t="s">
        <v>79</v>
      </c>
      <c r="S186">
        <v>24</v>
      </c>
      <c r="T186">
        <v>85.73</v>
      </c>
      <c r="U186">
        <v>73.7</v>
      </c>
      <c r="V186">
        <f t="shared" si="4"/>
        <v>1.1632293080054275</v>
      </c>
      <c r="W186">
        <v>21.5</v>
      </c>
      <c r="X186">
        <v>56.41</v>
      </c>
      <c r="Y186">
        <v>67.47</v>
      </c>
    </row>
    <row r="187" spans="1:25" x14ac:dyDescent="0.25">
      <c r="A187" t="s">
        <v>203</v>
      </c>
      <c r="B187" s="1" t="s">
        <v>210</v>
      </c>
      <c r="C187" t="s">
        <v>77</v>
      </c>
      <c r="D187" t="s">
        <v>81</v>
      </c>
      <c r="E187">
        <v>17</v>
      </c>
      <c r="F187">
        <v>41.94</v>
      </c>
      <c r="G187">
        <v>56.08</v>
      </c>
      <c r="H187">
        <f t="shared" si="5"/>
        <v>0.74786019971469331</v>
      </c>
      <c r="I187">
        <v>16.5</v>
      </c>
      <c r="J187">
        <v>25.73</v>
      </c>
      <c r="K187">
        <v>54.79</v>
      </c>
      <c r="O187" t="s">
        <v>203</v>
      </c>
      <c r="P187" s="1" t="s">
        <v>210</v>
      </c>
      <c r="Q187" t="s">
        <v>77</v>
      </c>
      <c r="R187" t="s">
        <v>79</v>
      </c>
      <c r="S187">
        <v>24</v>
      </c>
      <c r="T187">
        <v>90.16</v>
      </c>
      <c r="U187">
        <v>73.7</v>
      </c>
      <c r="V187">
        <f t="shared" si="4"/>
        <v>1.223337856173677</v>
      </c>
      <c r="W187">
        <v>23</v>
      </c>
      <c r="X187">
        <v>67.19</v>
      </c>
      <c r="Y187">
        <v>71.22</v>
      </c>
    </row>
    <row r="188" spans="1:25" x14ac:dyDescent="0.25">
      <c r="A188" s="2" t="s">
        <v>204</v>
      </c>
      <c r="B188" s="1" t="s">
        <v>210</v>
      </c>
      <c r="C188" t="s">
        <v>77</v>
      </c>
      <c r="D188" t="s">
        <v>81</v>
      </c>
      <c r="E188">
        <v>17.5</v>
      </c>
      <c r="F188">
        <v>21.39</v>
      </c>
      <c r="G188">
        <v>57.36</v>
      </c>
      <c r="H188">
        <f t="shared" si="5"/>
        <v>0.372907949790795</v>
      </c>
      <c r="I188">
        <v>17</v>
      </c>
      <c r="J188">
        <v>13.83</v>
      </c>
      <c r="K188">
        <v>56.08</v>
      </c>
      <c r="O188" t="s">
        <v>204</v>
      </c>
      <c r="P188" s="1" t="s">
        <v>210</v>
      </c>
      <c r="Q188" t="s">
        <v>77</v>
      </c>
      <c r="R188" t="s">
        <v>79</v>
      </c>
      <c r="S188">
        <v>23</v>
      </c>
      <c r="T188">
        <v>73.510000000000005</v>
      </c>
      <c r="U188">
        <v>71.22</v>
      </c>
      <c r="V188">
        <f t="shared" si="4"/>
        <v>1.0321538893569222</v>
      </c>
      <c r="W188">
        <v>22.5</v>
      </c>
      <c r="X188">
        <v>54.4</v>
      </c>
      <c r="Y188">
        <v>69.97</v>
      </c>
    </row>
    <row r="189" spans="1:25" x14ac:dyDescent="0.25">
      <c r="A189" t="s">
        <v>205</v>
      </c>
      <c r="B189" s="1" t="s">
        <v>210</v>
      </c>
      <c r="C189" t="s">
        <v>77</v>
      </c>
      <c r="D189" t="s">
        <v>81</v>
      </c>
      <c r="E189">
        <v>22</v>
      </c>
      <c r="F189">
        <v>48.47</v>
      </c>
      <c r="G189">
        <v>68.72</v>
      </c>
      <c r="H189">
        <f t="shared" si="5"/>
        <v>0.70532596041909201</v>
      </c>
      <c r="I189">
        <v>21.5</v>
      </c>
      <c r="J189">
        <v>33.22</v>
      </c>
      <c r="K189">
        <v>67.47</v>
      </c>
      <c r="O189" t="s">
        <v>205</v>
      </c>
      <c r="P189" s="1" t="s">
        <v>210</v>
      </c>
      <c r="Q189" t="s">
        <v>77</v>
      </c>
      <c r="R189" t="s">
        <v>79</v>
      </c>
      <c r="S189">
        <v>22.5</v>
      </c>
      <c r="T189">
        <v>70.739999999999995</v>
      </c>
      <c r="U189">
        <v>69.97</v>
      </c>
      <c r="V189">
        <f t="shared" si="4"/>
        <v>1.0110047163069886</v>
      </c>
      <c r="W189">
        <v>22</v>
      </c>
      <c r="X189">
        <v>60.64</v>
      </c>
      <c r="Y189">
        <v>68.72</v>
      </c>
    </row>
    <row r="190" spans="1:25" x14ac:dyDescent="0.25">
      <c r="A190" s="2" t="s">
        <v>206</v>
      </c>
      <c r="B190" s="1" t="s">
        <v>210</v>
      </c>
      <c r="C190" t="s">
        <v>77</v>
      </c>
      <c r="D190" t="s">
        <v>81</v>
      </c>
      <c r="E190">
        <v>0</v>
      </c>
      <c r="F190">
        <v>0</v>
      </c>
      <c r="G190">
        <v>0</v>
      </c>
      <c r="H190" t="e">
        <f t="shared" si="5"/>
        <v>#DIV/0!</v>
      </c>
      <c r="I190">
        <v>0</v>
      </c>
      <c r="J190">
        <v>0</v>
      </c>
      <c r="K190">
        <v>0</v>
      </c>
      <c r="O190" t="s">
        <v>206</v>
      </c>
      <c r="P190" s="1" t="s">
        <v>210</v>
      </c>
      <c r="Q190" t="s">
        <v>77</v>
      </c>
      <c r="R190" t="s">
        <v>79</v>
      </c>
      <c r="S190">
        <v>0</v>
      </c>
      <c r="T190">
        <v>0</v>
      </c>
      <c r="U190">
        <v>0</v>
      </c>
      <c r="V190" t="e">
        <f t="shared" si="4"/>
        <v>#DIV/0!</v>
      </c>
      <c r="W190">
        <v>0</v>
      </c>
      <c r="X190">
        <v>0</v>
      </c>
      <c r="Y190">
        <v>0</v>
      </c>
    </row>
    <row r="191" spans="1:25" x14ac:dyDescent="0.25">
      <c r="A191" s="2" t="s">
        <v>207</v>
      </c>
      <c r="B191" s="1" t="s">
        <v>210</v>
      </c>
      <c r="C191" t="s">
        <v>77</v>
      </c>
      <c r="D191" t="s">
        <v>81</v>
      </c>
      <c r="E191">
        <v>15</v>
      </c>
      <c r="F191">
        <v>16.079999999999998</v>
      </c>
      <c r="G191">
        <v>50.91</v>
      </c>
      <c r="H191">
        <f t="shared" si="5"/>
        <v>0.31585150265173834</v>
      </c>
      <c r="I191">
        <v>15</v>
      </c>
      <c r="J191">
        <v>16.079999999999998</v>
      </c>
      <c r="K191">
        <v>50.91</v>
      </c>
      <c r="O191" t="s">
        <v>207</v>
      </c>
      <c r="P191" s="1" t="s">
        <v>210</v>
      </c>
      <c r="Q191" t="s">
        <v>77</v>
      </c>
      <c r="R191" t="s">
        <v>79</v>
      </c>
      <c r="S191">
        <v>17.5</v>
      </c>
      <c r="T191">
        <v>39.99</v>
      </c>
      <c r="U191">
        <v>57.36</v>
      </c>
      <c r="V191">
        <f t="shared" si="4"/>
        <v>0.69717573221757323</v>
      </c>
      <c r="W191">
        <v>17</v>
      </c>
      <c r="X191">
        <v>25.79</v>
      </c>
      <c r="Y191">
        <v>56.08</v>
      </c>
    </row>
    <row r="192" spans="1:25" x14ac:dyDescent="0.25">
      <c r="A192" t="s">
        <v>208</v>
      </c>
      <c r="B192" s="1" t="s">
        <v>210</v>
      </c>
      <c r="C192" t="s">
        <v>77</v>
      </c>
      <c r="D192" t="s">
        <v>81</v>
      </c>
      <c r="E192">
        <v>23.5</v>
      </c>
      <c r="F192">
        <v>64.290000000000006</v>
      </c>
      <c r="G192">
        <v>72.459999999999994</v>
      </c>
      <c r="H192">
        <f t="shared" si="5"/>
        <v>0.8872481369031191</v>
      </c>
      <c r="I192">
        <v>23</v>
      </c>
      <c r="J192">
        <v>45.97</v>
      </c>
      <c r="K192">
        <v>71.22</v>
      </c>
      <c r="O192" t="s">
        <v>208</v>
      </c>
      <c r="P192" s="1" t="s">
        <v>210</v>
      </c>
      <c r="Q192" t="s">
        <v>77</v>
      </c>
      <c r="R192" t="s">
        <v>79</v>
      </c>
      <c r="S192">
        <v>24</v>
      </c>
      <c r="T192">
        <v>115.61</v>
      </c>
      <c r="U192">
        <v>73.7</v>
      </c>
      <c r="V192">
        <f t="shared" si="4"/>
        <v>1.5686567164179104</v>
      </c>
      <c r="W192">
        <v>21.5</v>
      </c>
      <c r="X192">
        <v>66.84</v>
      </c>
      <c r="Y192">
        <v>67.47</v>
      </c>
    </row>
    <row r="193" spans="1:25" x14ac:dyDescent="0.25">
      <c r="A193" t="s">
        <v>209</v>
      </c>
      <c r="B193" s="1" t="s">
        <v>210</v>
      </c>
      <c r="C193" t="s">
        <v>77</v>
      </c>
      <c r="D193" t="s">
        <v>81</v>
      </c>
      <c r="E193">
        <v>15.5</v>
      </c>
      <c r="F193">
        <v>26.68</v>
      </c>
      <c r="G193">
        <v>52.21</v>
      </c>
      <c r="H193">
        <f t="shared" si="5"/>
        <v>0.51101321585903081</v>
      </c>
      <c r="I193">
        <v>15</v>
      </c>
      <c r="J193">
        <v>19.16</v>
      </c>
      <c r="K193">
        <v>50.91</v>
      </c>
      <c r="O193" t="s">
        <v>209</v>
      </c>
      <c r="P193" s="1" t="s">
        <v>210</v>
      </c>
      <c r="Q193" t="s">
        <v>77</v>
      </c>
      <c r="R193" t="s">
        <v>79</v>
      </c>
      <c r="S193">
        <v>24</v>
      </c>
      <c r="T193">
        <v>135.83000000000001</v>
      </c>
      <c r="U193">
        <v>73.7</v>
      </c>
      <c r="V193">
        <f t="shared" si="4"/>
        <v>1.8430122116689283</v>
      </c>
      <c r="W193">
        <v>22</v>
      </c>
      <c r="X193">
        <v>61.24</v>
      </c>
      <c r="Y193">
        <v>68.72</v>
      </c>
    </row>
    <row r="194" spans="1:25" x14ac:dyDescent="0.25">
      <c r="A194" t="s">
        <v>211</v>
      </c>
      <c r="B194" s="1" t="s">
        <v>275</v>
      </c>
      <c r="C194" t="s">
        <v>76</v>
      </c>
      <c r="D194" t="s">
        <v>80</v>
      </c>
      <c r="E194">
        <v>23.5</v>
      </c>
      <c r="F194">
        <v>84.53</v>
      </c>
      <c r="G194">
        <v>72.459999999999994</v>
      </c>
      <c r="H194">
        <f t="shared" si="5"/>
        <v>1.166574661882418</v>
      </c>
      <c r="I194">
        <v>23</v>
      </c>
      <c r="J194">
        <v>69.290000000000006</v>
      </c>
      <c r="K194">
        <v>71.22</v>
      </c>
      <c r="O194" t="s">
        <v>211</v>
      </c>
      <c r="P194" s="1" t="s">
        <v>275</v>
      </c>
      <c r="Q194" t="s">
        <v>76</v>
      </c>
      <c r="R194" t="s">
        <v>78</v>
      </c>
      <c r="S194">
        <v>24</v>
      </c>
      <c r="T194">
        <v>109.33</v>
      </c>
      <c r="U194">
        <v>73.7</v>
      </c>
      <c r="V194">
        <f t="shared" ref="V194:V257" si="6">T194/U194</f>
        <v>1.4834464043419266</v>
      </c>
      <c r="W194">
        <v>23</v>
      </c>
      <c r="X194">
        <v>50.51</v>
      </c>
      <c r="Y194">
        <v>71.22</v>
      </c>
    </row>
    <row r="195" spans="1:25" x14ac:dyDescent="0.25">
      <c r="A195" t="s">
        <v>212</v>
      </c>
      <c r="B195" s="1" t="s">
        <v>275</v>
      </c>
      <c r="C195" t="s">
        <v>76</v>
      </c>
      <c r="D195" t="s">
        <v>80</v>
      </c>
      <c r="E195">
        <v>23</v>
      </c>
      <c r="F195">
        <v>148.79</v>
      </c>
      <c r="G195">
        <v>71.22</v>
      </c>
      <c r="H195">
        <f t="shared" ref="H195:H258" si="7">F195/G195</f>
        <v>2.0891603482167929</v>
      </c>
      <c r="I195">
        <v>22</v>
      </c>
      <c r="J195">
        <v>61.12</v>
      </c>
      <c r="K195">
        <v>68.72</v>
      </c>
      <c r="O195" t="s">
        <v>212</v>
      </c>
      <c r="P195" s="1" t="s">
        <v>275</v>
      </c>
      <c r="Q195" t="s">
        <v>76</v>
      </c>
      <c r="R195" t="s">
        <v>78</v>
      </c>
      <c r="S195">
        <v>24</v>
      </c>
      <c r="T195">
        <v>170.86</v>
      </c>
      <c r="U195">
        <v>73.7</v>
      </c>
      <c r="V195">
        <f t="shared" si="6"/>
        <v>2.3183175033921302</v>
      </c>
      <c r="W195">
        <v>22.5</v>
      </c>
      <c r="X195">
        <v>60.32</v>
      </c>
      <c r="Y195">
        <v>69.97</v>
      </c>
    </row>
    <row r="196" spans="1:25" x14ac:dyDescent="0.25">
      <c r="A196" t="s">
        <v>213</v>
      </c>
      <c r="B196" s="1" t="s">
        <v>275</v>
      </c>
      <c r="C196" t="s">
        <v>76</v>
      </c>
      <c r="D196" t="s">
        <v>80</v>
      </c>
      <c r="E196">
        <v>23.5</v>
      </c>
      <c r="F196">
        <v>89.94</v>
      </c>
      <c r="G196">
        <v>72.459999999999994</v>
      </c>
      <c r="H196">
        <f t="shared" si="7"/>
        <v>1.2412365443003037</v>
      </c>
      <c r="I196">
        <v>23</v>
      </c>
      <c r="J196">
        <v>58.33</v>
      </c>
      <c r="K196">
        <v>71.22</v>
      </c>
      <c r="O196" t="s">
        <v>213</v>
      </c>
      <c r="P196" s="1" t="s">
        <v>275</v>
      </c>
      <c r="Q196" t="s">
        <v>76</v>
      </c>
      <c r="R196" t="s">
        <v>78</v>
      </c>
      <c r="S196">
        <v>24</v>
      </c>
      <c r="T196">
        <v>177.01</v>
      </c>
      <c r="U196">
        <v>73.7</v>
      </c>
      <c r="V196">
        <f t="shared" si="6"/>
        <v>2.4017639077340567</v>
      </c>
      <c r="W196">
        <v>23</v>
      </c>
      <c r="X196">
        <v>58.01</v>
      </c>
      <c r="Y196">
        <v>71.22</v>
      </c>
    </row>
    <row r="197" spans="1:25" x14ac:dyDescent="0.25">
      <c r="A197" t="s">
        <v>214</v>
      </c>
      <c r="B197" s="1" t="s">
        <v>275</v>
      </c>
      <c r="C197" t="s">
        <v>76</v>
      </c>
      <c r="D197" t="s">
        <v>80</v>
      </c>
      <c r="E197">
        <v>23</v>
      </c>
      <c r="F197">
        <v>89.54</v>
      </c>
      <c r="G197">
        <v>71.22</v>
      </c>
      <c r="H197">
        <f t="shared" si="7"/>
        <v>1.2572311148553779</v>
      </c>
      <c r="I197">
        <v>22</v>
      </c>
      <c r="J197">
        <v>52.88</v>
      </c>
      <c r="K197">
        <v>68.72</v>
      </c>
      <c r="O197" t="s">
        <v>214</v>
      </c>
      <c r="P197" s="1" t="s">
        <v>275</v>
      </c>
      <c r="Q197" t="s">
        <v>76</v>
      </c>
      <c r="R197" t="s">
        <v>78</v>
      </c>
      <c r="S197">
        <v>24</v>
      </c>
      <c r="T197">
        <v>140.56</v>
      </c>
      <c r="U197">
        <v>73.7</v>
      </c>
      <c r="V197">
        <f t="shared" si="6"/>
        <v>1.9071913161465399</v>
      </c>
      <c r="W197">
        <v>23</v>
      </c>
      <c r="X197">
        <v>71.040000000000006</v>
      </c>
      <c r="Y197">
        <v>71.22</v>
      </c>
    </row>
    <row r="198" spans="1:25" x14ac:dyDescent="0.25">
      <c r="A198" t="s">
        <v>215</v>
      </c>
      <c r="B198" s="1" t="s">
        <v>275</v>
      </c>
      <c r="C198" t="s">
        <v>76</v>
      </c>
      <c r="D198" t="s">
        <v>80</v>
      </c>
      <c r="E198">
        <v>24.5</v>
      </c>
      <c r="F198">
        <v>75.98</v>
      </c>
      <c r="G198">
        <v>74.930000000000007</v>
      </c>
      <c r="H198">
        <f t="shared" si="7"/>
        <v>1.0140130788736152</v>
      </c>
      <c r="I198">
        <v>24</v>
      </c>
      <c r="J198">
        <v>73.42</v>
      </c>
      <c r="K198">
        <v>73.7</v>
      </c>
      <c r="O198" t="s">
        <v>215</v>
      </c>
      <c r="P198" s="1" t="s">
        <v>275</v>
      </c>
      <c r="Q198" t="s">
        <v>76</v>
      </c>
      <c r="R198" t="s">
        <v>78</v>
      </c>
      <c r="S198">
        <v>24</v>
      </c>
      <c r="T198">
        <v>160.63</v>
      </c>
      <c r="U198">
        <v>73.7</v>
      </c>
      <c r="V198">
        <f t="shared" si="6"/>
        <v>2.1795115332428763</v>
      </c>
      <c r="W198">
        <v>22.5</v>
      </c>
      <c r="X198">
        <v>43.06</v>
      </c>
      <c r="Y198">
        <v>69.97</v>
      </c>
    </row>
    <row r="199" spans="1:25" x14ac:dyDescent="0.25">
      <c r="A199" t="s">
        <v>216</v>
      </c>
      <c r="B199" s="1" t="s">
        <v>275</v>
      </c>
      <c r="C199" t="s">
        <v>76</v>
      </c>
      <c r="D199" t="s">
        <v>80</v>
      </c>
      <c r="E199">
        <v>23.5</v>
      </c>
      <c r="F199">
        <v>157.88999999999999</v>
      </c>
      <c r="G199">
        <v>72.459999999999994</v>
      </c>
      <c r="H199">
        <f t="shared" si="7"/>
        <v>2.1789953077560034</v>
      </c>
      <c r="I199">
        <v>22</v>
      </c>
      <c r="J199">
        <v>64.12</v>
      </c>
      <c r="K199">
        <v>68.72</v>
      </c>
      <c r="O199" t="s">
        <v>216</v>
      </c>
      <c r="P199" s="1" t="s">
        <v>275</v>
      </c>
      <c r="Q199" t="s">
        <v>76</v>
      </c>
      <c r="R199" t="s">
        <v>78</v>
      </c>
      <c r="S199">
        <v>24</v>
      </c>
      <c r="T199">
        <v>109.67</v>
      </c>
      <c r="U199">
        <v>73.7</v>
      </c>
      <c r="V199">
        <f t="shared" si="6"/>
        <v>1.4880597014925372</v>
      </c>
      <c r="W199">
        <v>23</v>
      </c>
      <c r="X199">
        <v>58.54</v>
      </c>
      <c r="Y199">
        <v>71.22</v>
      </c>
    </row>
    <row r="200" spans="1:25" x14ac:dyDescent="0.25">
      <c r="A200" t="s">
        <v>217</v>
      </c>
      <c r="B200" s="1" t="s">
        <v>275</v>
      </c>
      <c r="C200" t="s">
        <v>76</v>
      </c>
      <c r="D200" t="s">
        <v>80</v>
      </c>
      <c r="E200">
        <v>23</v>
      </c>
      <c r="F200">
        <v>70.25</v>
      </c>
      <c r="G200">
        <v>71.22</v>
      </c>
      <c r="H200">
        <f t="shared" si="7"/>
        <v>0.98638023027239541</v>
      </c>
      <c r="I200">
        <v>22.5</v>
      </c>
      <c r="J200">
        <v>48.51</v>
      </c>
      <c r="K200">
        <v>69.97</v>
      </c>
      <c r="O200" t="s">
        <v>217</v>
      </c>
      <c r="P200" s="1" t="s">
        <v>275</v>
      </c>
      <c r="Q200" t="s">
        <v>76</v>
      </c>
      <c r="R200" t="s">
        <v>78</v>
      </c>
      <c r="S200">
        <v>24</v>
      </c>
      <c r="T200">
        <v>124.27</v>
      </c>
      <c r="U200">
        <v>73.7</v>
      </c>
      <c r="V200">
        <f t="shared" si="6"/>
        <v>1.6861601085481681</v>
      </c>
      <c r="W200">
        <v>23.5</v>
      </c>
      <c r="X200">
        <v>64.72</v>
      </c>
      <c r="Y200">
        <v>72.459999999999994</v>
      </c>
    </row>
    <row r="201" spans="1:25" x14ac:dyDescent="0.25">
      <c r="A201" s="2" t="s">
        <v>218</v>
      </c>
      <c r="B201" s="1" t="s">
        <v>275</v>
      </c>
      <c r="C201" t="s">
        <v>76</v>
      </c>
      <c r="D201" t="s">
        <v>80</v>
      </c>
      <c r="E201">
        <v>15</v>
      </c>
      <c r="F201">
        <v>0.71</v>
      </c>
      <c r="G201">
        <v>50.91</v>
      </c>
      <c r="H201">
        <f t="shared" si="7"/>
        <v>1.3946179532508348E-2</v>
      </c>
      <c r="I201">
        <v>15</v>
      </c>
      <c r="J201">
        <v>0.71</v>
      </c>
      <c r="K201">
        <v>50.91</v>
      </c>
      <c r="O201" t="s">
        <v>218</v>
      </c>
      <c r="P201" s="1" t="s">
        <v>275</v>
      </c>
      <c r="Q201" t="s">
        <v>76</v>
      </c>
      <c r="R201" t="s">
        <v>78</v>
      </c>
      <c r="S201">
        <v>30.5</v>
      </c>
      <c r="T201">
        <v>41.25</v>
      </c>
      <c r="U201">
        <v>89.6</v>
      </c>
      <c r="V201">
        <f t="shared" si="6"/>
        <v>0.4603794642857143</v>
      </c>
      <c r="W201">
        <v>30</v>
      </c>
      <c r="X201">
        <v>3.81</v>
      </c>
      <c r="Y201">
        <v>88.39</v>
      </c>
    </row>
    <row r="202" spans="1:25" x14ac:dyDescent="0.25">
      <c r="A202" t="s">
        <v>219</v>
      </c>
      <c r="B202" s="1" t="s">
        <v>275</v>
      </c>
      <c r="C202" t="s">
        <v>76</v>
      </c>
      <c r="D202" t="s">
        <v>80</v>
      </c>
      <c r="E202">
        <v>23.5</v>
      </c>
      <c r="F202">
        <v>78.42</v>
      </c>
      <c r="G202">
        <v>72.459999999999994</v>
      </c>
      <c r="H202">
        <f t="shared" si="7"/>
        <v>1.0822522771184102</v>
      </c>
      <c r="I202">
        <v>23</v>
      </c>
      <c r="J202">
        <v>60.25</v>
      </c>
      <c r="K202">
        <v>71.22</v>
      </c>
      <c r="O202" t="s">
        <v>219</v>
      </c>
      <c r="P202" s="1" t="s">
        <v>275</v>
      </c>
      <c r="Q202" t="s">
        <v>76</v>
      </c>
      <c r="R202" t="s">
        <v>78</v>
      </c>
      <c r="S202">
        <v>24</v>
      </c>
      <c r="T202">
        <v>160.19</v>
      </c>
      <c r="U202">
        <v>73.7</v>
      </c>
      <c r="V202">
        <f t="shared" si="6"/>
        <v>2.1735413839891451</v>
      </c>
      <c r="W202">
        <v>23</v>
      </c>
      <c r="X202">
        <v>57.09</v>
      </c>
      <c r="Y202">
        <v>71.22</v>
      </c>
    </row>
    <row r="203" spans="1:25" x14ac:dyDescent="0.25">
      <c r="A203" t="s">
        <v>220</v>
      </c>
      <c r="B203" s="1" t="s">
        <v>275</v>
      </c>
      <c r="C203" t="s">
        <v>76</v>
      </c>
      <c r="D203" t="s">
        <v>80</v>
      </c>
      <c r="E203">
        <v>23</v>
      </c>
      <c r="F203">
        <v>91.45</v>
      </c>
      <c r="G203">
        <v>71.22</v>
      </c>
      <c r="H203">
        <f t="shared" si="7"/>
        <v>1.2840494243190115</v>
      </c>
      <c r="I203">
        <v>22.5</v>
      </c>
      <c r="J203">
        <v>66.58</v>
      </c>
      <c r="K203">
        <v>69.97</v>
      </c>
      <c r="O203" t="s">
        <v>220</v>
      </c>
      <c r="P203" s="1" t="s">
        <v>275</v>
      </c>
      <c r="Q203" t="s">
        <v>76</v>
      </c>
      <c r="R203" t="s">
        <v>78</v>
      </c>
      <c r="S203">
        <v>24</v>
      </c>
      <c r="T203">
        <v>110.23</v>
      </c>
      <c r="U203">
        <v>73.7</v>
      </c>
      <c r="V203">
        <f t="shared" si="6"/>
        <v>1.4956580732700135</v>
      </c>
      <c r="W203">
        <v>23</v>
      </c>
      <c r="X203">
        <v>56.62</v>
      </c>
      <c r="Y203">
        <v>71.22</v>
      </c>
    </row>
    <row r="204" spans="1:25" x14ac:dyDescent="0.25">
      <c r="A204" s="2" t="s">
        <v>221</v>
      </c>
      <c r="B204" s="1" t="s">
        <v>275</v>
      </c>
      <c r="C204" t="s">
        <v>76</v>
      </c>
      <c r="D204" t="s">
        <v>80</v>
      </c>
      <c r="E204">
        <v>24.5</v>
      </c>
      <c r="F204">
        <v>52.54</v>
      </c>
      <c r="G204">
        <v>74.930000000000007</v>
      </c>
      <c r="H204">
        <f t="shared" si="7"/>
        <v>0.70118777525690634</v>
      </c>
      <c r="I204">
        <v>24</v>
      </c>
      <c r="J204">
        <v>47.34</v>
      </c>
      <c r="K204">
        <v>73.7</v>
      </c>
      <c r="O204" t="s">
        <v>221</v>
      </c>
      <c r="P204" s="1" t="s">
        <v>275</v>
      </c>
      <c r="Q204" t="s">
        <v>76</v>
      </c>
      <c r="R204" t="s">
        <v>78</v>
      </c>
      <c r="S204">
        <v>24</v>
      </c>
      <c r="T204">
        <v>161.19999999999999</v>
      </c>
      <c r="U204">
        <v>73.7</v>
      </c>
      <c r="V204">
        <f t="shared" si="6"/>
        <v>2.1872455902306647</v>
      </c>
      <c r="W204">
        <v>23</v>
      </c>
      <c r="X204">
        <v>55.42</v>
      </c>
      <c r="Y204">
        <v>71.22</v>
      </c>
    </row>
    <row r="205" spans="1:25" x14ac:dyDescent="0.25">
      <c r="A205" t="s">
        <v>222</v>
      </c>
      <c r="B205" s="1" t="s">
        <v>275</v>
      </c>
      <c r="C205" t="s">
        <v>76</v>
      </c>
      <c r="D205" t="s">
        <v>80</v>
      </c>
      <c r="E205">
        <v>24.5</v>
      </c>
      <c r="F205">
        <v>85.03</v>
      </c>
      <c r="G205">
        <v>74.930000000000007</v>
      </c>
      <c r="H205">
        <f t="shared" si="7"/>
        <v>1.1347924729747765</v>
      </c>
      <c r="I205">
        <v>23</v>
      </c>
      <c r="J205">
        <v>64.75</v>
      </c>
      <c r="K205">
        <v>71.22</v>
      </c>
      <c r="O205" t="s">
        <v>222</v>
      </c>
      <c r="P205" s="1" t="s">
        <v>275</v>
      </c>
      <c r="Q205" t="s">
        <v>76</v>
      </c>
      <c r="R205" t="s">
        <v>78</v>
      </c>
      <c r="S205">
        <v>24</v>
      </c>
      <c r="T205">
        <v>110.32</v>
      </c>
      <c r="U205">
        <v>73.7</v>
      </c>
      <c r="V205">
        <f t="shared" si="6"/>
        <v>1.4968792401628221</v>
      </c>
      <c r="W205">
        <v>22.5</v>
      </c>
      <c r="X205">
        <v>65.06</v>
      </c>
      <c r="Y205">
        <v>69.97</v>
      </c>
    </row>
    <row r="206" spans="1:25" x14ac:dyDescent="0.25">
      <c r="A206" t="s">
        <v>223</v>
      </c>
      <c r="B206" s="1" t="s">
        <v>275</v>
      </c>
      <c r="C206" t="s">
        <v>76</v>
      </c>
      <c r="D206" t="s">
        <v>80</v>
      </c>
      <c r="E206">
        <v>23.5</v>
      </c>
      <c r="F206">
        <v>80.959999999999994</v>
      </c>
      <c r="G206">
        <v>72.459999999999994</v>
      </c>
      <c r="H206">
        <f t="shared" si="7"/>
        <v>1.1173060999171958</v>
      </c>
      <c r="I206">
        <v>22.5</v>
      </c>
      <c r="J206">
        <v>48.06</v>
      </c>
      <c r="K206">
        <v>69.97</v>
      </c>
      <c r="O206" t="s">
        <v>223</v>
      </c>
      <c r="P206" s="1" t="s">
        <v>275</v>
      </c>
      <c r="Q206" t="s">
        <v>76</v>
      </c>
      <c r="R206" t="s">
        <v>78</v>
      </c>
      <c r="S206">
        <v>24</v>
      </c>
      <c r="T206">
        <v>131.30000000000001</v>
      </c>
      <c r="U206">
        <v>73.7</v>
      </c>
      <c r="V206">
        <f t="shared" si="6"/>
        <v>1.7815468113975577</v>
      </c>
      <c r="W206">
        <v>23</v>
      </c>
      <c r="X206">
        <v>58.96</v>
      </c>
      <c r="Y206">
        <v>71.22</v>
      </c>
    </row>
    <row r="207" spans="1:25" x14ac:dyDescent="0.25">
      <c r="A207" t="s">
        <v>224</v>
      </c>
      <c r="B207" s="1" t="s">
        <v>275</v>
      </c>
      <c r="C207" t="s">
        <v>76</v>
      </c>
      <c r="D207" t="s">
        <v>80</v>
      </c>
      <c r="E207">
        <v>24</v>
      </c>
      <c r="F207">
        <v>137.65</v>
      </c>
      <c r="G207">
        <v>73.7</v>
      </c>
      <c r="H207">
        <f t="shared" si="7"/>
        <v>1.8677069199457259</v>
      </c>
      <c r="I207">
        <v>22.5</v>
      </c>
      <c r="J207">
        <v>66.510000000000005</v>
      </c>
      <c r="K207">
        <v>69.97</v>
      </c>
      <c r="O207" t="s">
        <v>224</v>
      </c>
      <c r="P207" s="1" t="s">
        <v>275</v>
      </c>
      <c r="Q207" t="s">
        <v>76</v>
      </c>
      <c r="R207" t="s">
        <v>78</v>
      </c>
      <c r="S207">
        <v>24</v>
      </c>
      <c r="T207">
        <v>153.63999999999999</v>
      </c>
      <c r="U207">
        <v>73.7</v>
      </c>
      <c r="V207">
        <f t="shared" si="6"/>
        <v>2.0846675712347351</v>
      </c>
      <c r="W207">
        <v>23</v>
      </c>
      <c r="X207">
        <v>66.47</v>
      </c>
      <c r="Y207">
        <v>71.22</v>
      </c>
    </row>
    <row r="208" spans="1:25" x14ac:dyDescent="0.25">
      <c r="A208" t="s">
        <v>225</v>
      </c>
      <c r="B208" s="1" t="s">
        <v>275</v>
      </c>
      <c r="C208" t="s">
        <v>76</v>
      </c>
      <c r="D208" t="s">
        <v>80</v>
      </c>
      <c r="E208">
        <v>23</v>
      </c>
      <c r="F208">
        <v>79.47</v>
      </c>
      <c r="G208">
        <v>71.22</v>
      </c>
      <c r="H208">
        <f t="shared" si="7"/>
        <v>1.1158382476832351</v>
      </c>
      <c r="I208">
        <v>22.5</v>
      </c>
      <c r="J208">
        <v>56.33</v>
      </c>
      <c r="K208">
        <v>69.97</v>
      </c>
      <c r="O208" t="s">
        <v>225</v>
      </c>
      <c r="P208" s="1" t="s">
        <v>275</v>
      </c>
      <c r="Q208" t="s">
        <v>76</v>
      </c>
      <c r="R208" t="s">
        <v>78</v>
      </c>
      <c r="S208">
        <v>24</v>
      </c>
      <c r="T208">
        <v>132.69</v>
      </c>
      <c r="U208">
        <v>73.7</v>
      </c>
      <c r="V208">
        <f t="shared" si="6"/>
        <v>1.8004070556309362</v>
      </c>
      <c r="W208">
        <v>23.5</v>
      </c>
      <c r="X208">
        <v>68.63</v>
      </c>
      <c r="Y208">
        <v>72.459999999999994</v>
      </c>
    </row>
    <row r="209" spans="1:25" x14ac:dyDescent="0.25">
      <c r="A209" t="s">
        <v>226</v>
      </c>
      <c r="B209" s="1" t="s">
        <v>275</v>
      </c>
      <c r="C209" t="s">
        <v>76</v>
      </c>
      <c r="D209" t="s">
        <v>80</v>
      </c>
      <c r="E209">
        <v>23</v>
      </c>
      <c r="F209">
        <v>84</v>
      </c>
      <c r="G209">
        <v>71.22</v>
      </c>
      <c r="H209">
        <f t="shared" si="7"/>
        <v>1.1794439764111204</v>
      </c>
      <c r="I209">
        <v>21.5</v>
      </c>
      <c r="J209">
        <v>57.07</v>
      </c>
      <c r="K209">
        <v>67.47</v>
      </c>
      <c r="O209" t="s">
        <v>226</v>
      </c>
      <c r="P209" s="1" t="s">
        <v>275</v>
      </c>
      <c r="Q209" t="s">
        <v>76</v>
      </c>
      <c r="R209" t="s">
        <v>78</v>
      </c>
      <c r="S209">
        <v>24</v>
      </c>
      <c r="T209">
        <v>128.41</v>
      </c>
      <c r="U209">
        <v>73.7</v>
      </c>
      <c r="V209">
        <f t="shared" si="6"/>
        <v>1.7423337856173675</v>
      </c>
      <c r="W209">
        <v>23</v>
      </c>
      <c r="X209">
        <v>67.03</v>
      </c>
      <c r="Y209">
        <v>71.22</v>
      </c>
    </row>
    <row r="210" spans="1:25" x14ac:dyDescent="0.25">
      <c r="A210" t="s">
        <v>227</v>
      </c>
      <c r="B210" s="1" t="s">
        <v>275</v>
      </c>
      <c r="C210" t="s">
        <v>77</v>
      </c>
      <c r="D210" t="s">
        <v>80</v>
      </c>
      <c r="E210">
        <v>24</v>
      </c>
      <c r="F210">
        <v>136.13</v>
      </c>
      <c r="G210">
        <v>73.7</v>
      </c>
      <c r="H210">
        <f t="shared" si="7"/>
        <v>1.8470827679782902</v>
      </c>
      <c r="I210">
        <v>22</v>
      </c>
      <c r="J210">
        <v>64.23</v>
      </c>
      <c r="K210">
        <v>68.72</v>
      </c>
      <c r="O210" t="s">
        <v>227</v>
      </c>
      <c r="P210" s="1" t="s">
        <v>275</v>
      </c>
      <c r="Q210" t="s">
        <v>77</v>
      </c>
      <c r="R210" t="s">
        <v>78</v>
      </c>
      <c r="S210">
        <v>24</v>
      </c>
      <c r="T210">
        <v>91.29</v>
      </c>
      <c r="U210">
        <v>73.7</v>
      </c>
      <c r="V210">
        <f t="shared" si="6"/>
        <v>1.2386702849389417</v>
      </c>
      <c r="W210">
        <v>23</v>
      </c>
      <c r="X210">
        <v>66.37</v>
      </c>
      <c r="Y210">
        <v>71.22</v>
      </c>
    </row>
    <row r="211" spans="1:25" x14ac:dyDescent="0.25">
      <c r="A211" s="2" t="s">
        <v>228</v>
      </c>
      <c r="B211" s="1" t="s">
        <v>275</v>
      </c>
      <c r="C211" t="s">
        <v>77</v>
      </c>
      <c r="D211" t="s">
        <v>80</v>
      </c>
      <c r="E211">
        <v>16</v>
      </c>
      <c r="F211">
        <v>30</v>
      </c>
      <c r="G211">
        <v>53.5</v>
      </c>
      <c r="H211">
        <f t="shared" si="7"/>
        <v>0.56074766355140182</v>
      </c>
      <c r="I211">
        <v>15.5</v>
      </c>
      <c r="J211">
        <v>23.72</v>
      </c>
      <c r="K211">
        <v>52.21</v>
      </c>
      <c r="O211" t="s">
        <v>228</v>
      </c>
      <c r="P211" s="1" t="s">
        <v>275</v>
      </c>
      <c r="Q211" t="s">
        <v>77</v>
      </c>
      <c r="R211" t="s">
        <v>78</v>
      </c>
      <c r="S211">
        <v>24</v>
      </c>
      <c r="T211">
        <v>155.29</v>
      </c>
      <c r="U211">
        <v>73.7</v>
      </c>
      <c r="V211">
        <f t="shared" si="6"/>
        <v>2.1070556309362276</v>
      </c>
      <c r="W211">
        <v>22</v>
      </c>
      <c r="X211">
        <v>64.94</v>
      </c>
      <c r="Y211">
        <v>68.72</v>
      </c>
    </row>
    <row r="212" spans="1:25" x14ac:dyDescent="0.25">
      <c r="A212" t="s">
        <v>229</v>
      </c>
      <c r="B212" s="1" t="s">
        <v>275</v>
      </c>
      <c r="C212" t="s">
        <v>77</v>
      </c>
      <c r="D212" t="s">
        <v>80</v>
      </c>
      <c r="E212">
        <v>24</v>
      </c>
      <c r="F212">
        <v>125.26</v>
      </c>
      <c r="G212">
        <v>73.7</v>
      </c>
      <c r="H212">
        <f t="shared" si="7"/>
        <v>1.6995929443690638</v>
      </c>
      <c r="I212">
        <v>22</v>
      </c>
      <c r="J212">
        <v>48.33</v>
      </c>
      <c r="K212">
        <v>68.72</v>
      </c>
      <c r="O212" t="s">
        <v>229</v>
      </c>
      <c r="P212" s="1" t="s">
        <v>275</v>
      </c>
      <c r="Q212" t="s">
        <v>77</v>
      </c>
      <c r="R212" t="s">
        <v>78</v>
      </c>
      <c r="S212">
        <v>24</v>
      </c>
      <c r="T212">
        <v>129.72</v>
      </c>
      <c r="U212">
        <v>73.7</v>
      </c>
      <c r="V212">
        <f t="shared" si="6"/>
        <v>1.7601085481682497</v>
      </c>
      <c r="W212">
        <v>22.5</v>
      </c>
      <c r="X212">
        <v>61.67</v>
      </c>
      <c r="Y212">
        <v>69.97</v>
      </c>
    </row>
    <row r="213" spans="1:25" x14ac:dyDescent="0.25">
      <c r="A213" t="s">
        <v>230</v>
      </c>
      <c r="B213" s="1" t="s">
        <v>275</v>
      </c>
      <c r="C213" t="s">
        <v>77</v>
      </c>
      <c r="D213" t="s">
        <v>80</v>
      </c>
      <c r="E213">
        <v>23.5</v>
      </c>
      <c r="F213">
        <v>94.91</v>
      </c>
      <c r="G213">
        <v>72.459999999999994</v>
      </c>
      <c r="H213">
        <f t="shared" si="7"/>
        <v>1.3098261109577698</v>
      </c>
      <c r="I213">
        <v>22.5</v>
      </c>
      <c r="J213">
        <v>46.27</v>
      </c>
      <c r="K213">
        <v>69.97</v>
      </c>
      <c r="O213" t="s">
        <v>230</v>
      </c>
      <c r="P213" s="1" t="s">
        <v>275</v>
      </c>
      <c r="Q213" t="s">
        <v>77</v>
      </c>
      <c r="R213" t="s">
        <v>78</v>
      </c>
      <c r="S213">
        <v>25.5</v>
      </c>
      <c r="T213">
        <v>65.34</v>
      </c>
      <c r="U213">
        <v>77.400000000000006</v>
      </c>
      <c r="V213">
        <f t="shared" si="6"/>
        <v>0.84418604651162787</v>
      </c>
      <c r="W213">
        <v>25</v>
      </c>
      <c r="X213">
        <v>61.47</v>
      </c>
      <c r="Y213">
        <v>76.17</v>
      </c>
    </row>
    <row r="214" spans="1:25" x14ac:dyDescent="0.25">
      <c r="A214" t="s">
        <v>231</v>
      </c>
      <c r="B214" s="1" t="s">
        <v>275</v>
      </c>
      <c r="C214" t="s">
        <v>77</v>
      </c>
      <c r="D214" t="s">
        <v>80</v>
      </c>
      <c r="E214">
        <v>23.5</v>
      </c>
      <c r="F214">
        <v>92.82</v>
      </c>
      <c r="G214">
        <v>72.459999999999994</v>
      </c>
      <c r="H214">
        <f t="shared" si="7"/>
        <v>1.2809826110957769</v>
      </c>
      <c r="I214">
        <v>23</v>
      </c>
      <c r="J214">
        <v>69.37</v>
      </c>
      <c r="K214">
        <v>71.22</v>
      </c>
      <c r="O214" t="s">
        <v>231</v>
      </c>
      <c r="P214" s="1" t="s">
        <v>275</v>
      </c>
      <c r="Q214" t="s">
        <v>77</v>
      </c>
      <c r="R214" t="s">
        <v>78</v>
      </c>
      <c r="S214">
        <v>24</v>
      </c>
      <c r="T214">
        <v>104.16</v>
      </c>
      <c r="U214">
        <v>73.7</v>
      </c>
      <c r="V214">
        <f t="shared" si="6"/>
        <v>1.4132971506105834</v>
      </c>
      <c r="W214">
        <v>22.5</v>
      </c>
      <c r="X214">
        <v>67.3</v>
      </c>
      <c r="Y214">
        <v>69.97</v>
      </c>
    </row>
    <row r="215" spans="1:25" x14ac:dyDescent="0.25">
      <c r="A215" t="s">
        <v>232</v>
      </c>
      <c r="B215" s="1" t="s">
        <v>275</v>
      </c>
      <c r="C215" t="s">
        <v>77</v>
      </c>
      <c r="D215" t="s">
        <v>80</v>
      </c>
      <c r="E215">
        <v>24.5</v>
      </c>
      <c r="F215">
        <v>126.21</v>
      </c>
      <c r="G215">
        <v>74.930000000000007</v>
      </c>
      <c r="H215">
        <f t="shared" si="7"/>
        <v>1.6843720806085678</v>
      </c>
      <c r="I215">
        <v>22</v>
      </c>
      <c r="J215">
        <v>49.54</v>
      </c>
      <c r="K215">
        <v>68.72</v>
      </c>
      <c r="O215" t="s">
        <v>232</v>
      </c>
      <c r="P215" s="1" t="s">
        <v>275</v>
      </c>
      <c r="Q215" t="s">
        <v>77</v>
      </c>
      <c r="R215" t="s">
        <v>78</v>
      </c>
      <c r="S215">
        <v>24</v>
      </c>
      <c r="T215">
        <v>160.12</v>
      </c>
      <c r="U215">
        <v>73.7</v>
      </c>
      <c r="V215">
        <f t="shared" si="6"/>
        <v>2.1725915875169606</v>
      </c>
      <c r="W215">
        <v>22.5</v>
      </c>
      <c r="X215">
        <v>54.86</v>
      </c>
      <c r="Y215">
        <v>69.97</v>
      </c>
    </row>
    <row r="216" spans="1:25" x14ac:dyDescent="0.25">
      <c r="A216" t="s">
        <v>233</v>
      </c>
      <c r="B216" s="1" t="s">
        <v>275</v>
      </c>
      <c r="C216" t="s">
        <v>77</v>
      </c>
      <c r="D216" t="s">
        <v>80</v>
      </c>
      <c r="E216">
        <v>23.5</v>
      </c>
      <c r="F216">
        <v>99.81</v>
      </c>
      <c r="G216">
        <v>72.459999999999994</v>
      </c>
      <c r="H216">
        <f t="shared" si="7"/>
        <v>1.377449627380624</v>
      </c>
      <c r="I216">
        <v>22.5</v>
      </c>
      <c r="J216">
        <v>53.36</v>
      </c>
      <c r="K216">
        <v>69.97</v>
      </c>
      <c r="O216" t="s">
        <v>233</v>
      </c>
      <c r="P216" s="1" t="s">
        <v>275</v>
      </c>
      <c r="Q216" t="s">
        <v>77</v>
      </c>
      <c r="R216" t="s">
        <v>78</v>
      </c>
      <c r="S216">
        <v>24</v>
      </c>
      <c r="T216">
        <v>121.02</v>
      </c>
      <c r="U216">
        <v>73.7</v>
      </c>
      <c r="V216">
        <f t="shared" si="6"/>
        <v>1.6420624151967433</v>
      </c>
      <c r="W216">
        <v>23</v>
      </c>
      <c r="X216">
        <v>62.63</v>
      </c>
      <c r="Y216">
        <v>71.22</v>
      </c>
    </row>
    <row r="217" spans="1:25" x14ac:dyDescent="0.25">
      <c r="A217" t="s">
        <v>234</v>
      </c>
      <c r="B217" s="1" t="s">
        <v>275</v>
      </c>
      <c r="C217" t="s">
        <v>77</v>
      </c>
      <c r="D217" t="s">
        <v>80</v>
      </c>
      <c r="E217">
        <v>24</v>
      </c>
      <c r="F217">
        <v>167.07</v>
      </c>
      <c r="G217">
        <v>73.7</v>
      </c>
      <c r="H217">
        <f t="shared" si="7"/>
        <v>2.2668928086838531</v>
      </c>
      <c r="I217">
        <v>21.5</v>
      </c>
      <c r="J217">
        <v>54.86</v>
      </c>
      <c r="K217">
        <v>67.47</v>
      </c>
      <c r="O217" t="s">
        <v>234</v>
      </c>
      <c r="P217" s="1" t="s">
        <v>275</v>
      </c>
      <c r="Q217" t="s">
        <v>77</v>
      </c>
      <c r="R217" t="s">
        <v>78</v>
      </c>
      <c r="S217">
        <v>24</v>
      </c>
      <c r="T217">
        <v>175.86</v>
      </c>
      <c r="U217">
        <v>73.7</v>
      </c>
      <c r="V217">
        <f t="shared" si="6"/>
        <v>2.3861601085481685</v>
      </c>
      <c r="W217">
        <v>22</v>
      </c>
      <c r="X217">
        <v>48.93</v>
      </c>
      <c r="Y217">
        <v>68.72</v>
      </c>
    </row>
    <row r="218" spans="1:25" x14ac:dyDescent="0.25">
      <c r="A218" t="s">
        <v>235</v>
      </c>
      <c r="B218" s="1" t="s">
        <v>275</v>
      </c>
      <c r="C218" t="s">
        <v>77</v>
      </c>
      <c r="D218" t="s">
        <v>80</v>
      </c>
      <c r="E218">
        <v>24</v>
      </c>
      <c r="F218">
        <v>113.64</v>
      </c>
      <c r="G218">
        <v>73.7</v>
      </c>
      <c r="H218">
        <f t="shared" si="7"/>
        <v>1.5419267299864314</v>
      </c>
      <c r="I218">
        <v>22.5</v>
      </c>
      <c r="J218">
        <v>58.79</v>
      </c>
      <c r="K218">
        <v>69.97</v>
      </c>
      <c r="O218" t="s">
        <v>235</v>
      </c>
      <c r="P218" s="1" t="s">
        <v>275</v>
      </c>
      <c r="Q218" t="s">
        <v>77</v>
      </c>
      <c r="R218" t="s">
        <v>78</v>
      </c>
      <c r="S218">
        <v>24</v>
      </c>
      <c r="T218">
        <v>123.02</v>
      </c>
      <c r="U218">
        <v>73.7</v>
      </c>
      <c r="V218">
        <f t="shared" si="6"/>
        <v>1.6691994572591586</v>
      </c>
      <c r="W218">
        <v>22.5</v>
      </c>
      <c r="X218">
        <v>57.76</v>
      </c>
      <c r="Y218">
        <v>69.97</v>
      </c>
    </row>
    <row r="219" spans="1:25" x14ac:dyDescent="0.25">
      <c r="A219" t="s">
        <v>236</v>
      </c>
      <c r="B219" s="1" t="s">
        <v>275</v>
      </c>
      <c r="C219" t="s">
        <v>77</v>
      </c>
      <c r="D219" t="s">
        <v>80</v>
      </c>
      <c r="E219">
        <v>24</v>
      </c>
      <c r="F219">
        <v>79.44</v>
      </c>
      <c r="G219">
        <v>73.7</v>
      </c>
      <c r="H219">
        <f t="shared" si="7"/>
        <v>1.0778833107191315</v>
      </c>
      <c r="I219">
        <v>23.5</v>
      </c>
      <c r="J219">
        <v>69.34</v>
      </c>
      <c r="K219">
        <v>72.459999999999994</v>
      </c>
      <c r="O219" t="s">
        <v>236</v>
      </c>
      <c r="P219" s="1" t="s">
        <v>275</v>
      </c>
      <c r="Q219" t="s">
        <v>77</v>
      </c>
      <c r="R219" t="s">
        <v>78</v>
      </c>
      <c r="S219">
        <v>24</v>
      </c>
      <c r="T219">
        <v>95.62</v>
      </c>
      <c r="U219">
        <v>73.7</v>
      </c>
      <c r="V219">
        <f t="shared" si="6"/>
        <v>1.2974219810040706</v>
      </c>
      <c r="W219">
        <v>23</v>
      </c>
      <c r="X219">
        <v>60.98</v>
      </c>
      <c r="Y219">
        <v>71.22</v>
      </c>
    </row>
    <row r="220" spans="1:25" x14ac:dyDescent="0.25">
      <c r="A220" t="s">
        <v>237</v>
      </c>
      <c r="B220" s="1" t="s">
        <v>275</v>
      </c>
      <c r="C220" t="s">
        <v>77</v>
      </c>
      <c r="D220" t="s">
        <v>80</v>
      </c>
      <c r="E220">
        <v>24</v>
      </c>
      <c r="F220">
        <v>160.99</v>
      </c>
      <c r="G220">
        <v>73.7</v>
      </c>
      <c r="H220">
        <f t="shared" si="7"/>
        <v>2.1843962008141111</v>
      </c>
      <c r="I220">
        <v>22</v>
      </c>
      <c r="J220">
        <v>45.78</v>
      </c>
      <c r="K220">
        <v>68.72</v>
      </c>
      <c r="O220" t="s">
        <v>237</v>
      </c>
      <c r="P220" s="1" t="s">
        <v>275</v>
      </c>
      <c r="Q220" t="s">
        <v>77</v>
      </c>
      <c r="R220" t="s">
        <v>78</v>
      </c>
      <c r="S220">
        <v>24</v>
      </c>
      <c r="T220">
        <v>100.78</v>
      </c>
      <c r="U220">
        <v>73.7</v>
      </c>
      <c r="V220">
        <f t="shared" si="6"/>
        <v>1.3674355495251018</v>
      </c>
      <c r="W220">
        <v>23.5</v>
      </c>
      <c r="X220">
        <v>65.55</v>
      </c>
      <c r="Y220">
        <v>72.459999999999994</v>
      </c>
    </row>
    <row r="221" spans="1:25" x14ac:dyDescent="0.25">
      <c r="A221" t="s">
        <v>238</v>
      </c>
      <c r="B221" s="1" t="s">
        <v>275</v>
      </c>
      <c r="C221" t="s">
        <v>77</v>
      </c>
      <c r="D221" t="s">
        <v>80</v>
      </c>
      <c r="E221">
        <v>23.5</v>
      </c>
      <c r="F221">
        <v>146.52000000000001</v>
      </c>
      <c r="G221">
        <v>72.459999999999994</v>
      </c>
      <c r="H221">
        <f t="shared" si="7"/>
        <v>2.0220811482197076</v>
      </c>
      <c r="I221">
        <v>21.5</v>
      </c>
      <c r="J221">
        <v>48.67</v>
      </c>
      <c r="K221">
        <v>67.47</v>
      </c>
      <c r="O221" t="s">
        <v>238</v>
      </c>
      <c r="P221" s="1" t="s">
        <v>275</v>
      </c>
      <c r="Q221" t="s">
        <v>77</v>
      </c>
      <c r="R221" t="s">
        <v>78</v>
      </c>
      <c r="S221">
        <v>24</v>
      </c>
      <c r="T221">
        <v>148.74</v>
      </c>
      <c r="U221">
        <v>73.7</v>
      </c>
      <c r="V221">
        <f t="shared" si="6"/>
        <v>2.0181818181818181</v>
      </c>
      <c r="W221">
        <v>22.5</v>
      </c>
      <c r="X221">
        <v>59.23</v>
      </c>
      <c r="Y221">
        <v>69.97</v>
      </c>
    </row>
    <row r="222" spans="1:25" x14ac:dyDescent="0.25">
      <c r="A222" t="s">
        <v>239</v>
      </c>
      <c r="B222" s="1" t="s">
        <v>275</v>
      </c>
      <c r="C222" t="s">
        <v>77</v>
      </c>
      <c r="D222" t="s">
        <v>80</v>
      </c>
      <c r="E222">
        <v>24</v>
      </c>
      <c r="F222">
        <v>185.86</v>
      </c>
      <c r="G222">
        <v>73.7</v>
      </c>
      <c r="H222">
        <f t="shared" si="7"/>
        <v>2.5218453188602443</v>
      </c>
      <c r="I222">
        <v>22</v>
      </c>
      <c r="J222">
        <v>64.13</v>
      </c>
      <c r="K222">
        <v>68.72</v>
      </c>
      <c r="O222" t="s">
        <v>239</v>
      </c>
      <c r="P222" s="1" t="s">
        <v>275</v>
      </c>
      <c r="Q222" t="s">
        <v>77</v>
      </c>
      <c r="R222" t="s">
        <v>78</v>
      </c>
      <c r="S222">
        <v>24</v>
      </c>
      <c r="T222">
        <v>116.65</v>
      </c>
      <c r="U222">
        <v>73.7</v>
      </c>
      <c r="V222">
        <f t="shared" si="6"/>
        <v>1.5827679782903663</v>
      </c>
      <c r="W222">
        <v>22.5</v>
      </c>
      <c r="X222">
        <v>56.11</v>
      </c>
      <c r="Y222">
        <v>69.97</v>
      </c>
    </row>
    <row r="223" spans="1:25" x14ac:dyDescent="0.25">
      <c r="A223" t="s">
        <v>240</v>
      </c>
      <c r="B223" s="1" t="s">
        <v>275</v>
      </c>
      <c r="C223" t="s">
        <v>77</v>
      </c>
      <c r="D223" t="s">
        <v>80</v>
      </c>
      <c r="E223">
        <v>24.5</v>
      </c>
      <c r="F223">
        <v>97.78</v>
      </c>
      <c r="G223">
        <v>74.930000000000007</v>
      </c>
      <c r="H223">
        <f t="shared" si="7"/>
        <v>1.3049512878686773</v>
      </c>
      <c r="I223">
        <v>22.5</v>
      </c>
      <c r="J223">
        <v>40.31</v>
      </c>
      <c r="K223">
        <v>69.97</v>
      </c>
      <c r="O223" t="s">
        <v>240</v>
      </c>
      <c r="P223" s="1" t="s">
        <v>275</v>
      </c>
      <c r="Q223" t="s">
        <v>77</v>
      </c>
      <c r="R223" t="s">
        <v>78</v>
      </c>
      <c r="S223">
        <v>24</v>
      </c>
      <c r="T223">
        <v>122.14</v>
      </c>
      <c r="U223">
        <v>73.7</v>
      </c>
      <c r="V223">
        <f t="shared" si="6"/>
        <v>1.657259158751696</v>
      </c>
      <c r="W223">
        <v>22</v>
      </c>
      <c r="X223">
        <v>67.709999999999994</v>
      </c>
      <c r="Y223">
        <v>68.72</v>
      </c>
    </row>
    <row r="224" spans="1:25" x14ac:dyDescent="0.25">
      <c r="A224" t="s">
        <v>241</v>
      </c>
      <c r="B224" s="1" t="s">
        <v>275</v>
      </c>
      <c r="C224" t="s">
        <v>77</v>
      </c>
      <c r="D224" t="s">
        <v>80</v>
      </c>
      <c r="E224">
        <v>24</v>
      </c>
      <c r="F224">
        <v>209.7</v>
      </c>
      <c r="G224">
        <v>73.7</v>
      </c>
      <c r="H224">
        <f t="shared" si="7"/>
        <v>2.845318860244233</v>
      </c>
      <c r="I224">
        <v>22</v>
      </c>
      <c r="J224">
        <v>62.01</v>
      </c>
      <c r="K224">
        <v>68.72</v>
      </c>
      <c r="O224" t="s">
        <v>241</v>
      </c>
      <c r="P224" s="1" t="s">
        <v>275</v>
      </c>
      <c r="Q224" t="s">
        <v>77</v>
      </c>
      <c r="R224" t="s">
        <v>78</v>
      </c>
      <c r="S224">
        <v>24</v>
      </c>
      <c r="T224">
        <v>172.65</v>
      </c>
      <c r="U224">
        <v>73.7</v>
      </c>
      <c r="V224">
        <f t="shared" si="6"/>
        <v>2.3426051560379917</v>
      </c>
      <c r="W224">
        <v>35</v>
      </c>
      <c r="X224">
        <v>101.74</v>
      </c>
      <c r="Y224">
        <v>100.44</v>
      </c>
    </row>
    <row r="225" spans="1:25" x14ac:dyDescent="0.25">
      <c r="A225" t="s">
        <v>242</v>
      </c>
      <c r="B225" s="1" t="s">
        <v>275</v>
      </c>
      <c r="C225" t="s">
        <v>77</v>
      </c>
      <c r="D225" t="s">
        <v>80</v>
      </c>
      <c r="E225">
        <v>24</v>
      </c>
      <c r="F225">
        <v>122</v>
      </c>
      <c r="G225">
        <v>73.7</v>
      </c>
      <c r="H225">
        <f t="shared" si="7"/>
        <v>1.655359565807327</v>
      </c>
      <c r="I225">
        <v>22</v>
      </c>
      <c r="J225">
        <v>60.4</v>
      </c>
      <c r="K225">
        <v>68.72</v>
      </c>
      <c r="O225" t="s">
        <v>242</v>
      </c>
      <c r="P225" s="1" t="s">
        <v>275</v>
      </c>
      <c r="Q225" t="s">
        <v>77</v>
      </c>
      <c r="R225" t="s">
        <v>78</v>
      </c>
      <c r="S225">
        <v>24</v>
      </c>
      <c r="T225">
        <v>144.9</v>
      </c>
      <c r="U225">
        <v>73.7</v>
      </c>
      <c r="V225">
        <f t="shared" si="6"/>
        <v>1.966078697421981</v>
      </c>
      <c r="W225">
        <v>22.5</v>
      </c>
      <c r="X225">
        <v>58.22</v>
      </c>
      <c r="Y225">
        <v>69.97</v>
      </c>
    </row>
    <row r="226" spans="1:25" x14ac:dyDescent="0.25">
      <c r="A226" s="2" t="s">
        <v>243</v>
      </c>
      <c r="B226" s="1" t="s">
        <v>275</v>
      </c>
      <c r="C226" t="s">
        <v>76</v>
      </c>
      <c r="D226" t="s">
        <v>81</v>
      </c>
      <c r="E226">
        <v>0</v>
      </c>
      <c r="F226">
        <v>0</v>
      </c>
      <c r="G226">
        <v>0</v>
      </c>
      <c r="H226" t="e">
        <f t="shared" si="7"/>
        <v>#DIV/0!</v>
      </c>
      <c r="I226">
        <v>0</v>
      </c>
      <c r="J226">
        <v>0</v>
      </c>
      <c r="K226">
        <v>0</v>
      </c>
      <c r="O226" t="s">
        <v>243</v>
      </c>
      <c r="P226" s="1" t="s">
        <v>275</v>
      </c>
      <c r="Q226" t="s">
        <v>76</v>
      </c>
      <c r="R226" t="s">
        <v>79</v>
      </c>
      <c r="S226">
        <v>24</v>
      </c>
      <c r="T226">
        <v>80.959999999999994</v>
      </c>
      <c r="U226">
        <v>73.7</v>
      </c>
      <c r="V226">
        <f t="shared" si="6"/>
        <v>1.098507462686567</v>
      </c>
      <c r="W226">
        <v>22.5</v>
      </c>
      <c r="X226">
        <v>66.540000000000006</v>
      </c>
      <c r="Y226">
        <v>69.97</v>
      </c>
    </row>
    <row r="227" spans="1:25" x14ac:dyDescent="0.25">
      <c r="A227" t="s">
        <v>244</v>
      </c>
      <c r="B227" s="1" t="s">
        <v>275</v>
      </c>
      <c r="C227" t="s">
        <v>76</v>
      </c>
      <c r="D227" t="s">
        <v>81</v>
      </c>
      <c r="E227">
        <v>23</v>
      </c>
      <c r="F227">
        <v>125.32</v>
      </c>
      <c r="G227">
        <v>71.22</v>
      </c>
      <c r="H227">
        <f t="shared" si="7"/>
        <v>1.7596180848076381</v>
      </c>
      <c r="I227">
        <v>21.5</v>
      </c>
      <c r="J227">
        <v>54.91</v>
      </c>
      <c r="K227">
        <v>67.47</v>
      </c>
      <c r="O227" t="s">
        <v>244</v>
      </c>
      <c r="P227" s="1" t="s">
        <v>275</v>
      </c>
      <c r="Q227" t="s">
        <v>76</v>
      </c>
      <c r="R227" t="s">
        <v>79</v>
      </c>
      <c r="S227">
        <v>24</v>
      </c>
      <c r="T227">
        <v>157.33000000000001</v>
      </c>
      <c r="U227">
        <v>73.7</v>
      </c>
      <c r="V227">
        <f t="shared" si="6"/>
        <v>2.1347354138398917</v>
      </c>
      <c r="W227">
        <v>22.5</v>
      </c>
      <c r="X227">
        <v>66.86</v>
      </c>
      <c r="Y227">
        <v>69.97</v>
      </c>
    </row>
    <row r="228" spans="1:25" x14ac:dyDescent="0.25">
      <c r="A228" t="s">
        <v>245</v>
      </c>
      <c r="B228" s="1" t="s">
        <v>275</v>
      </c>
      <c r="C228" t="s">
        <v>76</v>
      </c>
      <c r="D228" t="s">
        <v>81</v>
      </c>
      <c r="E228">
        <v>23.5</v>
      </c>
      <c r="F228">
        <v>115.65</v>
      </c>
      <c r="G228">
        <v>72.459999999999994</v>
      </c>
      <c r="H228">
        <f t="shared" si="7"/>
        <v>1.5960529947557276</v>
      </c>
      <c r="I228">
        <v>21.5</v>
      </c>
      <c r="J228">
        <v>64.62</v>
      </c>
      <c r="K228">
        <v>67.47</v>
      </c>
      <c r="O228" t="s">
        <v>245</v>
      </c>
      <c r="P228" s="1" t="s">
        <v>275</v>
      </c>
      <c r="Q228" t="s">
        <v>76</v>
      </c>
      <c r="R228" t="s">
        <v>79</v>
      </c>
      <c r="S228">
        <v>24</v>
      </c>
      <c r="T228">
        <v>131.25</v>
      </c>
      <c r="U228">
        <v>73.7</v>
      </c>
      <c r="V228">
        <f t="shared" si="6"/>
        <v>1.7808683853459972</v>
      </c>
      <c r="W228">
        <v>22</v>
      </c>
      <c r="X228">
        <v>61.72</v>
      </c>
      <c r="Y228">
        <v>68.72</v>
      </c>
    </row>
    <row r="229" spans="1:25" x14ac:dyDescent="0.25">
      <c r="A229" t="s">
        <v>246</v>
      </c>
      <c r="B229" s="1" t="s">
        <v>275</v>
      </c>
      <c r="C229" t="s">
        <v>76</v>
      </c>
      <c r="D229" t="s">
        <v>81</v>
      </c>
      <c r="E229">
        <v>23.5</v>
      </c>
      <c r="F229">
        <v>142.31</v>
      </c>
      <c r="G229">
        <v>72.459999999999994</v>
      </c>
      <c r="H229">
        <f t="shared" si="7"/>
        <v>1.9639801269666024</v>
      </c>
      <c r="I229">
        <v>22</v>
      </c>
      <c r="J229">
        <v>63.07</v>
      </c>
      <c r="K229">
        <v>68.72</v>
      </c>
      <c r="O229" t="s">
        <v>246</v>
      </c>
      <c r="P229" s="1" t="s">
        <v>275</v>
      </c>
      <c r="Q229" t="s">
        <v>76</v>
      </c>
      <c r="R229" t="s">
        <v>79</v>
      </c>
      <c r="S229">
        <v>24</v>
      </c>
      <c r="T229">
        <v>121.09</v>
      </c>
      <c r="U229">
        <v>73.7</v>
      </c>
      <c r="V229">
        <f t="shared" si="6"/>
        <v>1.6430122116689281</v>
      </c>
      <c r="W229">
        <v>23</v>
      </c>
      <c r="X229">
        <v>53.61</v>
      </c>
      <c r="Y229">
        <v>71.22</v>
      </c>
    </row>
    <row r="230" spans="1:25" x14ac:dyDescent="0.25">
      <c r="A230" t="s">
        <v>247</v>
      </c>
      <c r="B230" s="1" t="s">
        <v>275</v>
      </c>
      <c r="C230" t="s">
        <v>76</v>
      </c>
      <c r="D230" t="s">
        <v>81</v>
      </c>
      <c r="E230">
        <v>23</v>
      </c>
      <c r="F230">
        <v>89.63</v>
      </c>
      <c r="G230">
        <v>71.22</v>
      </c>
      <c r="H230">
        <f t="shared" si="7"/>
        <v>1.2584948048301039</v>
      </c>
      <c r="I230">
        <v>22.5</v>
      </c>
      <c r="J230">
        <v>68.72</v>
      </c>
      <c r="K230">
        <v>69.97</v>
      </c>
      <c r="O230" t="s">
        <v>247</v>
      </c>
      <c r="P230" s="1" t="s">
        <v>275</v>
      </c>
      <c r="Q230" t="s">
        <v>76</v>
      </c>
      <c r="R230" t="s">
        <v>79</v>
      </c>
      <c r="S230">
        <v>24</v>
      </c>
      <c r="T230">
        <v>116.99</v>
      </c>
      <c r="U230">
        <v>73.7</v>
      </c>
      <c r="V230">
        <f t="shared" si="6"/>
        <v>1.5873812754409768</v>
      </c>
      <c r="W230">
        <v>23</v>
      </c>
      <c r="X230">
        <v>63.73</v>
      </c>
      <c r="Y230">
        <v>71.22</v>
      </c>
    </row>
    <row r="231" spans="1:25" x14ac:dyDescent="0.25">
      <c r="A231" s="2" t="s">
        <v>248</v>
      </c>
      <c r="B231" s="1" t="s">
        <v>275</v>
      </c>
      <c r="C231" t="s">
        <v>76</v>
      </c>
      <c r="D231" t="s">
        <v>81</v>
      </c>
      <c r="E231">
        <v>23.5</v>
      </c>
      <c r="F231">
        <v>125.64</v>
      </c>
      <c r="G231">
        <v>72.459999999999994</v>
      </c>
      <c r="H231">
        <f t="shared" si="7"/>
        <v>1.7339221639525257</v>
      </c>
      <c r="I231">
        <v>21.5</v>
      </c>
      <c r="J231">
        <v>56.62</v>
      </c>
      <c r="K231">
        <v>67.47</v>
      </c>
      <c r="O231" t="s">
        <v>248</v>
      </c>
      <c r="P231" s="1" t="s">
        <v>275</v>
      </c>
      <c r="Q231" t="s">
        <v>76</v>
      </c>
      <c r="R231" t="s">
        <v>79</v>
      </c>
      <c r="S231">
        <v>24</v>
      </c>
      <c r="T231">
        <v>136.09</v>
      </c>
      <c r="U231">
        <v>73.7</v>
      </c>
      <c r="V231">
        <f t="shared" si="6"/>
        <v>1.846540027137042</v>
      </c>
      <c r="W231">
        <v>23</v>
      </c>
      <c r="X231">
        <v>67.94</v>
      </c>
      <c r="Y231">
        <v>71.22</v>
      </c>
    </row>
    <row r="232" spans="1:25" x14ac:dyDescent="0.25">
      <c r="A232" t="s">
        <v>249</v>
      </c>
      <c r="B232" s="1" t="s">
        <v>275</v>
      </c>
      <c r="C232" t="s">
        <v>76</v>
      </c>
      <c r="D232" t="s">
        <v>81</v>
      </c>
      <c r="E232">
        <v>24</v>
      </c>
      <c r="F232">
        <v>100.43</v>
      </c>
      <c r="G232">
        <v>73.7</v>
      </c>
      <c r="H232">
        <f t="shared" si="7"/>
        <v>1.3626865671641792</v>
      </c>
      <c r="I232">
        <v>22</v>
      </c>
      <c r="J232">
        <v>62.18</v>
      </c>
      <c r="K232">
        <v>68.72</v>
      </c>
      <c r="O232" t="s">
        <v>249</v>
      </c>
      <c r="P232" s="1" t="s">
        <v>275</v>
      </c>
      <c r="Q232" t="s">
        <v>76</v>
      </c>
      <c r="R232" t="s">
        <v>79</v>
      </c>
      <c r="S232">
        <v>24</v>
      </c>
      <c r="T232">
        <v>133.03</v>
      </c>
      <c r="U232">
        <v>73.7</v>
      </c>
      <c r="V232">
        <f t="shared" si="6"/>
        <v>1.8050203527815467</v>
      </c>
      <c r="W232">
        <v>22.5</v>
      </c>
      <c r="X232">
        <v>52.46</v>
      </c>
      <c r="Y232">
        <v>69.97</v>
      </c>
    </row>
    <row r="233" spans="1:25" x14ac:dyDescent="0.25">
      <c r="A233" s="2" t="s">
        <v>250</v>
      </c>
      <c r="B233" s="1" t="s">
        <v>275</v>
      </c>
      <c r="C233" t="s">
        <v>76</v>
      </c>
      <c r="D233" t="s">
        <v>81</v>
      </c>
      <c r="E233">
        <v>0</v>
      </c>
      <c r="F233">
        <v>0</v>
      </c>
      <c r="G233">
        <v>0</v>
      </c>
      <c r="H233" t="e">
        <f t="shared" si="7"/>
        <v>#DIV/0!</v>
      </c>
      <c r="I233">
        <v>0</v>
      </c>
      <c r="J233">
        <v>0</v>
      </c>
      <c r="K233">
        <v>0</v>
      </c>
      <c r="O233" t="s">
        <v>250</v>
      </c>
      <c r="P233" s="1" t="s">
        <v>275</v>
      </c>
      <c r="Q233" t="s">
        <v>76</v>
      </c>
      <c r="R233" t="s">
        <v>79</v>
      </c>
      <c r="S233">
        <v>0</v>
      </c>
      <c r="T233">
        <v>0</v>
      </c>
      <c r="U233">
        <v>0</v>
      </c>
      <c r="V233" t="e">
        <f t="shared" si="6"/>
        <v>#DIV/0!</v>
      </c>
      <c r="W233">
        <v>0</v>
      </c>
      <c r="X233">
        <v>0</v>
      </c>
      <c r="Y233">
        <v>0</v>
      </c>
    </row>
    <row r="234" spans="1:25" x14ac:dyDescent="0.25">
      <c r="A234" t="s">
        <v>251</v>
      </c>
      <c r="B234" s="1" t="s">
        <v>275</v>
      </c>
      <c r="C234" t="s">
        <v>76</v>
      </c>
      <c r="D234" t="s">
        <v>81</v>
      </c>
      <c r="E234">
        <v>25</v>
      </c>
      <c r="F234">
        <v>70.17</v>
      </c>
      <c r="G234">
        <v>76.17</v>
      </c>
      <c r="H234">
        <f t="shared" si="7"/>
        <v>0.92122883024812918</v>
      </c>
      <c r="I234">
        <v>24.5</v>
      </c>
      <c r="J234">
        <v>52.22</v>
      </c>
      <c r="K234">
        <v>74.930000000000007</v>
      </c>
      <c r="O234" t="s">
        <v>251</v>
      </c>
      <c r="P234" s="1" t="s">
        <v>275</v>
      </c>
      <c r="Q234" t="s">
        <v>76</v>
      </c>
      <c r="R234" t="s">
        <v>79</v>
      </c>
      <c r="S234">
        <v>24</v>
      </c>
      <c r="T234">
        <v>95.9</v>
      </c>
      <c r="U234">
        <v>73.7</v>
      </c>
      <c r="V234">
        <f t="shared" si="6"/>
        <v>1.3012211668928086</v>
      </c>
      <c r="W234">
        <v>23.5</v>
      </c>
      <c r="X234">
        <v>64</v>
      </c>
      <c r="Y234">
        <v>72.459999999999994</v>
      </c>
    </row>
    <row r="235" spans="1:25" x14ac:dyDescent="0.25">
      <c r="A235" s="2" t="s">
        <v>252</v>
      </c>
      <c r="B235" s="1" t="s">
        <v>275</v>
      </c>
      <c r="C235" t="s">
        <v>76</v>
      </c>
      <c r="D235" t="s">
        <v>81</v>
      </c>
      <c r="E235">
        <v>23</v>
      </c>
      <c r="F235">
        <v>56.53</v>
      </c>
      <c r="G235">
        <v>71.22</v>
      </c>
      <c r="H235">
        <f t="shared" si="7"/>
        <v>0.79373771412524574</v>
      </c>
      <c r="I235">
        <v>22.5</v>
      </c>
      <c r="J235">
        <v>53.18</v>
      </c>
      <c r="K235">
        <v>69.97</v>
      </c>
      <c r="O235" t="s">
        <v>252</v>
      </c>
      <c r="P235" s="1" t="s">
        <v>275</v>
      </c>
      <c r="Q235" t="s">
        <v>76</v>
      </c>
      <c r="R235" t="s">
        <v>79</v>
      </c>
      <c r="S235">
        <v>24</v>
      </c>
      <c r="T235">
        <v>136.08000000000001</v>
      </c>
      <c r="U235">
        <v>73.7</v>
      </c>
      <c r="V235">
        <f t="shared" si="6"/>
        <v>1.84640434192673</v>
      </c>
      <c r="W235">
        <v>23</v>
      </c>
      <c r="X235">
        <v>63.06</v>
      </c>
      <c r="Y235">
        <v>71.22</v>
      </c>
    </row>
    <row r="236" spans="1:25" x14ac:dyDescent="0.25">
      <c r="A236" t="s">
        <v>253</v>
      </c>
      <c r="B236" s="1" t="s">
        <v>275</v>
      </c>
      <c r="C236" t="s">
        <v>76</v>
      </c>
      <c r="D236" t="s">
        <v>81</v>
      </c>
      <c r="E236">
        <v>23</v>
      </c>
      <c r="F236">
        <v>98.5</v>
      </c>
      <c r="G236">
        <v>71.22</v>
      </c>
      <c r="H236">
        <f t="shared" si="7"/>
        <v>1.3830384723392306</v>
      </c>
      <c r="I236">
        <v>24.5</v>
      </c>
      <c r="J236">
        <v>76</v>
      </c>
      <c r="K236">
        <v>74.930000000000007</v>
      </c>
      <c r="O236" t="s">
        <v>253</v>
      </c>
      <c r="P236" s="1" t="s">
        <v>275</v>
      </c>
      <c r="Q236" t="s">
        <v>76</v>
      </c>
      <c r="R236" t="s">
        <v>79</v>
      </c>
      <c r="S236">
        <v>24</v>
      </c>
      <c r="T236">
        <v>128.08000000000001</v>
      </c>
      <c r="U236">
        <v>73.7</v>
      </c>
      <c r="V236">
        <f t="shared" si="6"/>
        <v>1.7378561736770692</v>
      </c>
      <c r="W236">
        <v>23</v>
      </c>
      <c r="X236">
        <v>58.38</v>
      </c>
      <c r="Y236">
        <v>71.22</v>
      </c>
    </row>
    <row r="237" spans="1:25" x14ac:dyDescent="0.25">
      <c r="A237" t="s">
        <v>254</v>
      </c>
      <c r="B237" s="1" t="s">
        <v>275</v>
      </c>
      <c r="C237" t="s">
        <v>76</v>
      </c>
      <c r="D237" t="s">
        <v>81</v>
      </c>
      <c r="E237">
        <v>23.5</v>
      </c>
      <c r="F237">
        <v>116.47</v>
      </c>
      <c r="G237">
        <v>72.459999999999994</v>
      </c>
      <c r="H237">
        <f t="shared" si="7"/>
        <v>1.6073695832183275</v>
      </c>
      <c r="I237">
        <v>22</v>
      </c>
      <c r="J237">
        <v>50.57</v>
      </c>
      <c r="K237">
        <v>68.72</v>
      </c>
      <c r="O237" t="s">
        <v>254</v>
      </c>
      <c r="P237" s="1" t="s">
        <v>275</v>
      </c>
      <c r="Q237" t="s">
        <v>76</v>
      </c>
      <c r="R237" t="s">
        <v>79</v>
      </c>
      <c r="S237">
        <v>24</v>
      </c>
      <c r="T237">
        <v>164.63</v>
      </c>
      <c r="U237">
        <v>73.7</v>
      </c>
      <c r="V237">
        <f t="shared" si="6"/>
        <v>2.2337856173677069</v>
      </c>
      <c r="W237">
        <v>23</v>
      </c>
      <c r="X237">
        <v>65.319999999999993</v>
      </c>
      <c r="Y237">
        <v>71.22</v>
      </c>
    </row>
    <row r="238" spans="1:25" x14ac:dyDescent="0.25">
      <c r="A238" t="s">
        <v>255</v>
      </c>
      <c r="B238" s="1" t="s">
        <v>275</v>
      </c>
      <c r="C238" t="s">
        <v>76</v>
      </c>
      <c r="D238" t="s">
        <v>81</v>
      </c>
      <c r="E238">
        <v>23</v>
      </c>
      <c r="F238">
        <v>81.069999999999993</v>
      </c>
      <c r="G238">
        <v>71.22</v>
      </c>
      <c r="H238">
        <f t="shared" si="7"/>
        <v>1.1383038472339231</v>
      </c>
      <c r="I238">
        <v>22.5</v>
      </c>
      <c r="J238">
        <v>69.2</v>
      </c>
      <c r="K238">
        <v>69.97</v>
      </c>
      <c r="O238" t="s">
        <v>255</v>
      </c>
      <c r="P238" s="1" t="s">
        <v>275</v>
      </c>
      <c r="Q238" t="s">
        <v>76</v>
      </c>
      <c r="R238" t="s">
        <v>79</v>
      </c>
      <c r="S238">
        <v>24.5</v>
      </c>
      <c r="T238">
        <v>114.01</v>
      </c>
      <c r="U238">
        <v>74.930000000000007</v>
      </c>
      <c r="V238">
        <f t="shared" si="6"/>
        <v>1.5215534498865608</v>
      </c>
      <c r="W238">
        <v>23</v>
      </c>
      <c r="X238">
        <v>68.209999999999994</v>
      </c>
      <c r="Y238">
        <v>71.22</v>
      </c>
    </row>
    <row r="239" spans="1:25" x14ac:dyDescent="0.25">
      <c r="A239" t="s">
        <v>256</v>
      </c>
      <c r="B239" s="1" t="s">
        <v>275</v>
      </c>
      <c r="C239" t="s">
        <v>76</v>
      </c>
      <c r="D239" t="s">
        <v>81</v>
      </c>
      <c r="E239">
        <v>23.5</v>
      </c>
      <c r="F239">
        <v>79.900000000000006</v>
      </c>
      <c r="G239">
        <v>72.459999999999994</v>
      </c>
      <c r="H239">
        <f t="shared" si="7"/>
        <v>1.1026773392216398</v>
      </c>
      <c r="I239">
        <v>23</v>
      </c>
      <c r="J239">
        <v>70.19</v>
      </c>
      <c r="K239">
        <v>71.22</v>
      </c>
      <c r="O239" t="s">
        <v>256</v>
      </c>
      <c r="P239" s="1" t="s">
        <v>275</v>
      </c>
      <c r="Q239" t="s">
        <v>76</v>
      </c>
      <c r="R239" t="s">
        <v>79</v>
      </c>
      <c r="S239">
        <v>24.5</v>
      </c>
      <c r="T239">
        <v>110.02</v>
      </c>
      <c r="U239">
        <v>74.930000000000007</v>
      </c>
      <c r="V239">
        <f t="shared" si="6"/>
        <v>1.4683037501668221</v>
      </c>
      <c r="W239">
        <v>23.5</v>
      </c>
      <c r="X239">
        <v>64.400000000000006</v>
      </c>
      <c r="Y239">
        <v>72.459999999999994</v>
      </c>
    </row>
    <row r="240" spans="1:25" x14ac:dyDescent="0.25">
      <c r="A240" s="2" t="s">
        <v>257</v>
      </c>
      <c r="B240" s="1" t="s">
        <v>275</v>
      </c>
      <c r="C240" t="s">
        <v>76</v>
      </c>
      <c r="D240" t="s">
        <v>81</v>
      </c>
      <c r="E240">
        <v>18</v>
      </c>
      <c r="F240">
        <v>38.36</v>
      </c>
      <c r="G240">
        <v>58.64</v>
      </c>
      <c r="H240">
        <f t="shared" si="7"/>
        <v>0.65416098226466579</v>
      </c>
      <c r="I240">
        <v>17.5</v>
      </c>
      <c r="J240">
        <v>31.35</v>
      </c>
      <c r="K240">
        <v>57.36</v>
      </c>
      <c r="O240" t="s">
        <v>257</v>
      </c>
      <c r="P240" s="1" t="s">
        <v>275</v>
      </c>
      <c r="Q240" t="s">
        <v>76</v>
      </c>
      <c r="R240" t="s">
        <v>79</v>
      </c>
      <c r="S240">
        <v>24</v>
      </c>
      <c r="T240">
        <v>139.11000000000001</v>
      </c>
      <c r="U240">
        <v>73.7</v>
      </c>
      <c r="V240">
        <f t="shared" si="6"/>
        <v>1.8875169606512892</v>
      </c>
      <c r="W240">
        <v>22.5</v>
      </c>
      <c r="X240">
        <v>60.72</v>
      </c>
      <c r="Y240">
        <v>69.97</v>
      </c>
    </row>
    <row r="241" spans="1:25" x14ac:dyDescent="0.25">
      <c r="A241" t="s">
        <v>258</v>
      </c>
      <c r="B241" s="1" t="s">
        <v>275</v>
      </c>
      <c r="C241" t="s">
        <v>76</v>
      </c>
      <c r="D241" t="s">
        <v>81</v>
      </c>
      <c r="E241">
        <v>23.5</v>
      </c>
      <c r="F241">
        <v>75</v>
      </c>
      <c r="G241">
        <v>72.459999999999994</v>
      </c>
      <c r="H241">
        <f t="shared" si="7"/>
        <v>1.0350538227987855</v>
      </c>
      <c r="I241">
        <v>23</v>
      </c>
      <c r="J241">
        <v>66.459999999999994</v>
      </c>
      <c r="K241">
        <v>71.22</v>
      </c>
      <c r="O241" t="s">
        <v>258</v>
      </c>
      <c r="P241" s="1" t="s">
        <v>275</v>
      </c>
      <c r="Q241" t="s">
        <v>76</v>
      </c>
      <c r="R241" t="s">
        <v>79</v>
      </c>
      <c r="S241">
        <v>24</v>
      </c>
      <c r="T241">
        <v>135.80000000000001</v>
      </c>
      <c r="U241">
        <v>73.7</v>
      </c>
      <c r="V241">
        <f t="shared" si="6"/>
        <v>1.8426051560379919</v>
      </c>
      <c r="W241">
        <v>22.5</v>
      </c>
      <c r="X241">
        <v>62.52</v>
      </c>
      <c r="Y241">
        <v>69.97</v>
      </c>
    </row>
    <row r="242" spans="1:25" x14ac:dyDescent="0.25">
      <c r="A242" t="s">
        <v>259</v>
      </c>
      <c r="B242" s="1" t="s">
        <v>275</v>
      </c>
      <c r="C242" t="s">
        <v>77</v>
      </c>
      <c r="D242" t="s">
        <v>81</v>
      </c>
      <c r="E242">
        <v>24</v>
      </c>
      <c r="F242">
        <v>110.36</v>
      </c>
      <c r="G242">
        <v>73.7</v>
      </c>
      <c r="H242">
        <f t="shared" si="7"/>
        <v>1.4974219810040705</v>
      </c>
      <c r="I242">
        <v>23</v>
      </c>
      <c r="J242">
        <v>68.67</v>
      </c>
      <c r="K242">
        <v>71.22</v>
      </c>
      <c r="O242" t="s">
        <v>259</v>
      </c>
      <c r="P242" s="1" t="s">
        <v>275</v>
      </c>
      <c r="Q242" t="s">
        <v>77</v>
      </c>
      <c r="R242" t="s">
        <v>79</v>
      </c>
      <c r="S242">
        <v>24</v>
      </c>
      <c r="T242">
        <v>155.9</v>
      </c>
      <c r="U242">
        <v>73.7</v>
      </c>
      <c r="V242">
        <f t="shared" si="6"/>
        <v>2.1153324287652646</v>
      </c>
      <c r="W242">
        <v>22</v>
      </c>
      <c r="X242">
        <v>59.04</v>
      </c>
      <c r="Y242">
        <v>68.72</v>
      </c>
    </row>
    <row r="243" spans="1:25" x14ac:dyDescent="0.25">
      <c r="A243" t="s">
        <v>260</v>
      </c>
      <c r="B243" s="1" t="s">
        <v>275</v>
      </c>
      <c r="C243" t="s">
        <v>77</v>
      </c>
      <c r="D243" t="s">
        <v>81</v>
      </c>
      <c r="E243">
        <v>24</v>
      </c>
      <c r="F243">
        <v>163.66999999999999</v>
      </c>
      <c r="G243">
        <v>73.7</v>
      </c>
      <c r="H243">
        <f t="shared" si="7"/>
        <v>2.2207598371777473</v>
      </c>
      <c r="I243">
        <v>22.5</v>
      </c>
      <c r="J243">
        <v>68.2</v>
      </c>
      <c r="K243">
        <v>69.97</v>
      </c>
      <c r="O243" t="s">
        <v>260</v>
      </c>
      <c r="P243" s="1" t="s">
        <v>275</v>
      </c>
      <c r="Q243" t="s">
        <v>77</v>
      </c>
      <c r="R243" t="s">
        <v>79</v>
      </c>
      <c r="S243">
        <v>24</v>
      </c>
      <c r="T243">
        <v>146.85</v>
      </c>
      <c r="U243">
        <v>73.7</v>
      </c>
      <c r="V243">
        <f t="shared" si="6"/>
        <v>1.9925373134328357</v>
      </c>
      <c r="W243">
        <v>22</v>
      </c>
      <c r="X243">
        <v>62.04</v>
      </c>
      <c r="Y243">
        <v>68.72</v>
      </c>
    </row>
    <row r="244" spans="1:25" x14ac:dyDescent="0.25">
      <c r="A244" t="s">
        <v>261</v>
      </c>
      <c r="B244" s="1" t="s">
        <v>275</v>
      </c>
      <c r="C244" t="s">
        <v>77</v>
      </c>
      <c r="D244" t="s">
        <v>81</v>
      </c>
      <c r="E244">
        <v>24</v>
      </c>
      <c r="F244">
        <v>86.2</v>
      </c>
      <c r="G244">
        <v>73.7</v>
      </c>
      <c r="H244">
        <f t="shared" si="7"/>
        <v>1.169606512890095</v>
      </c>
      <c r="I244">
        <v>23</v>
      </c>
      <c r="J244">
        <v>60.93</v>
      </c>
      <c r="K244">
        <v>71.22</v>
      </c>
      <c r="O244" t="s">
        <v>261</v>
      </c>
      <c r="P244" s="1" t="s">
        <v>275</v>
      </c>
      <c r="Q244" t="s">
        <v>77</v>
      </c>
      <c r="R244" t="s">
        <v>79</v>
      </c>
      <c r="S244">
        <v>24</v>
      </c>
      <c r="T244">
        <v>114.51</v>
      </c>
      <c r="U244">
        <v>73.7</v>
      </c>
      <c r="V244">
        <f t="shared" si="6"/>
        <v>1.5537313432835822</v>
      </c>
      <c r="W244">
        <v>23</v>
      </c>
      <c r="X244">
        <v>66.290000000000006</v>
      </c>
      <c r="Y244">
        <v>71.22</v>
      </c>
    </row>
    <row r="245" spans="1:25" x14ac:dyDescent="0.25">
      <c r="A245" s="2" t="s">
        <v>262</v>
      </c>
      <c r="B245" s="1" t="s">
        <v>275</v>
      </c>
      <c r="C245" t="s">
        <v>77</v>
      </c>
      <c r="D245" t="s">
        <v>81</v>
      </c>
      <c r="E245">
        <v>25</v>
      </c>
      <c r="F245">
        <v>106.73</v>
      </c>
      <c r="G245">
        <v>76.17</v>
      </c>
      <c r="H245">
        <f t="shared" si="7"/>
        <v>1.4012078246028621</v>
      </c>
      <c r="I245">
        <v>24</v>
      </c>
      <c r="J245">
        <v>65.239999999999995</v>
      </c>
      <c r="K245">
        <v>73.7</v>
      </c>
      <c r="O245" t="s">
        <v>262</v>
      </c>
      <c r="P245" s="1" t="s">
        <v>275</v>
      </c>
      <c r="Q245" t="s">
        <v>77</v>
      </c>
      <c r="R245" t="s">
        <v>79</v>
      </c>
      <c r="S245">
        <v>24</v>
      </c>
      <c r="T245">
        <v>124.01</v>
      </c>
      <c r="U245">
        <v>73.7</v>
      </c>
      <c r="V245">
        <f t="shared" si="6"/>
        <v>1.6826322930800544</v>
      </c>
      <c r="W245">
        <v>23</v>
      </c>
      <c r="X245">
        <v>60.9</v>
      </c>
      <c r="Y245">
        <v>71.22</v>
      </c>
    </row>
    <row r="246" spans="1:25" x14ac:dyDescent="0.25">
      <c r="A246" t="s">
        <v>263</v>
      </c>
      <c r="B246" s="1" t="s">
        <v>275</v>
      </c>
      <c r="C246" t="s">
        <v>77</v>
      </c>
      <c r="D246" t="s">
        <v>81</v>
      </c>
      <c r="E246">
        <v>24</v>
      </c>
      <c r="F246">
        <v>115.11</v>
      </c>
      <c r="G246">
        <v>73.7</v>
      </c>
      <c r="H246">
        <f t="shared" si="7"/>
        <v>1.5618724559023065</v>
      </c>
      <c r="I246">
        <v>22.5</v>
      </c>
      <c r="J246">
        <v>61.18</v>
      </c>
      <c r="K246">
        <v>69.97</v>
      </c>
      <c r="O246" t="s">
        <v>263</v>
      </c>
      <c r="P246" s="1" t="s">
        <v>275</v>
      </c>
      <c r="Q246" t="s">
        <v>77</v>
      </c>
      <c r="R246" t="s">
        <v>79</v>
      </c>
      <c r="S246">
        <v>24</v>
      </c>
      <c r="T246">
        <v>120.7</v>
      </c>
      <c r="U246">
        <v>73.7</v>
      </c>
      <c r="V246">
        <f t="shared" si="6"/>
        <v>1.6377204884667571</v>
      </c>
      <c r="W246">
        <v>22</v>
      </c>
      <c r="X246">
        <v>60.09</v>
      </c>
      <c r="Y246">
        <v>68.72</v>
      </c>
    </row>
    <row r="247" spans="1:25" x14ac:dyDescent="0.25">
      <c r="A247" t="s">
        <v>264</v>
      </c>
      <c r="B247" s="1" t="s">
        <v>275</v>
      </c>
      <c r="C247" t="s">
        <v>77</v>
      </c>
      <c r="D247" t="s">
        <v>81</v>
      </c>
      <c r="E247">
        <v>24.5</v>
      </c>
      <c r="F247">
        <v>109.83</v>
      </c>
      <c r="G247">
        <v>74.930000000000007</v>
      </c>
      <c r="H247">
        <f t="shared" si="7"/>
        <v>1.465768050180168</v>
      </c>
      <c r="I247">
        <v>23.5</v>
      </c>
      <c r="J247">
        <v>68.5</v>
      </c>
      <c r="K247">
        <v>72.459999999999994</v>
      </c>
      <c r="O247" t="s">
        <v>264</v>
      </c>
      <c r="P247" s="1" t="s">
        <v>275</v>
      </c>
      <c r="Q247" t="s">
        <v>77</v>
      </c>
      <c r="R247" t="s">
        <v>79</v>
      </c>
      <c r="S247">
        <v>24</v>
      </c>
      <c r="T247">
        <v>131.13</v>
      </c>
      <c r="U247">
        <v>73.7</v>
      </c>
      <c r="V247">
        <f t="shared" si="6"/>
        <v>1.7792401628222523</v>
      </c>
      <c r="W247">
        <v>22</v>
      </c>
      <c r="X247">
        <v>63.28</v>
      </c>
      <c r="Y247">
        <v>68.72</v>
      </c>
    </row>
    <row r="248" spans="1:25" x14ac:dyDescent="0.25">
      <c r="A248" t="s">
        <v>265</v>
      </c>
      <c r="B248" s="1" t="s">
        <v>275</v>
      </c>
      <c r="C248" t="s">
        <v>77</v>
      </c>
      <c r="D248" t="s">
        <v>81</v>
      </c>
      <c r="E248">
        <v>23.5</v>
      </c>
      <c r="F248">
        <v>86.73</v>
      </c>
      <c r="G248">
        <v>72.459999999999994</v>
      </c>
      <c r="H248">
        <f t="shared" si="7"/>
        <v>1.1969362406845157</v>
      </c>
      <c r="I248">
        <v>22</v>
      </c>
      <c r="J248">
        <v>65.95</v>
      </c>
      <c r="K248">
        <v>68.72</v>
      </c>
      <c r="O248" t="s">
        <v>265</v>
      </c>
      <c r="P248" s="1" t="s">
        <v>275</v>
      </c>
      <c r="Q248" t="s">
        <v>77</v>
      </c>
      <c r="R248" t="s">
        <v>79</v>
      </c>
      <c r="S248">
        <v>24</v>
      </c>
      <c r="T248">
        <v>127.75</v>
      </c>
      <c r="U248">
        <v>73.7</v>
      </c>
      <c r="V248">
        <f t="shared" si="6"/>
        <v>1.7333785617367705</v>
      </c>
      <c r="W248">
        <v>23</v>
      </c>
      <c r="X248">
        <v>60.66</v>
      </c>
      <c r="Y248">
        <v>71.22</v>
      </c>
    </row>
    <row r="249" spans="1:25" x14ac:dyDescent="0.25">
      <c r="A249" t="s">
        <v>266</v>
      </c>
      <c r="B249" s="1" t="s">
        <v>275</v>
      </c>
      <c r="C249" t="s">
        <v>77</v>
      </c>
      <c r="D249" t="s">
        <v>81</v>
      </c>
      <c r="E249">
        <v>24.5</v>
      </c>
      <c r="F249">
        <v>150.66</v>
      </c>
      <c r="G249">
        <v>74.930000000000007</v>
      </c>
      <c r="H249">
        <f t="shared" si="7"/>
        <v>2.0106766315227542</v>
      </c>
      <c r="I249">
        <v>22.5</v>
      </c>
      <c r="J249">
        <v>55.39</v>
      </c>
      <c r="K249">
        <v>69.97</v>
      </c>
      <c r="O249" t="s">
        <v>266</v>
      </c>
      <c r="P249" s="1" t="s">
        <v>275</v>
      </c>
      <c r="Q249" t="s">
        <v>77</v>
      </c>
      <c r="R249" t="s">
        <v>79</v>
      </c>
      <c r="S249">
        <v>24</v>
      </c>
      <c r="T249">
        <v>137.12</v>
      </c>
      <c r="U249">
        <v>73.7</v>
      </c>
      <c r="V249">
        <f t="shared" si="6"/>
        <v>1.8605156037991859</v>
      </c>
      <c r="W249">
        <v>22.5</v>
      </c>
      <c r="X249">
        <v>53.95</v>
      </c>
      <c r="Y249">
        <v>69.97</v>
      </c>
    </row>
    <row r="250" spans="1:25" x14ac:dyDescent="0.25">
      <c r="A250" t="s">
        <v>267</v>
      </c>
      <c r="B250" s="1" t="s">
        <v>275</v>
      </c>
      <c r="C250" t="s">
        <v>77</v>
      </c>
      <c r="D250" t="s">
        <v>81</v>
      </c>
      <c r="E250">
        <v>24.5</v>
      </c>
      <c r="F250">
        <v>106.06</v>
      </c>
      <c r="G250">
        <v>74.930000000000007</v>
      </c>
      <c r="H250">
        <f t="shared" si="7"/>
        <v>1.4154544241291871</v>
      </c>
      <c r="I250">
        <v>24</v>
      </c>
      <c r="J250">
        <v>69.099999999999994</v>
      </c>
      <c r="K250">
        <v>73.7</v>
      </c>
      <c r="O250" t="s">
        <v>267</v>
      </c>
      <c r="P250" s="1" t="s">
        <v>275</v>
      </c>
      <c r="Q250" t="s">
        <v>77</v>
      </c>
      <c r="R250" t="s">
        <v>79</v>
      </c>
      <c r="S250">
        <v>24</v>
      </c>
      <c r="T250">
        <v>104.81</v>
      </c>
      <c r="U250">
        <v>73.7</v>
      </c>
      <c r="V250">
        <f t="shared" si="6"/>
        <v>1.4221166892808683</v>
      </c>
      <c r="W250">
        <v>22.5</v>
      </c>
      <c r="X250">
        <v>59.95</v>
      </c>
      <c r="Y250">
        <v>69.97</v>
      </c>
    </row>
    <row r="251" spans="1:25" x14ac:dyDescent="0.25">
      <c r="A251" t="s">
        <v>268</v>
      </c>
      <c r="B251" s="1" t="s">
        <v>275</v>
      </c>
      <c r="C251" t="s">
        <v>77</v>
      </c>
      <c r="D251" t="s">
        <v>81</v>
      </c>
      <c r="E251">
        <v>24</v>
      </c>
      <c r="F251">
        <v>136.13999999999999</v>
      </c>
      <c r="G251">
        <v>73.7</v>
      </c>
      <c r="H251">
        <f t="shared" si="7"/>
        <v>1.8472184531886022</v>
      </c>
      <c r="I251">
        <v>22.5</v>
      </c>
      <c r="J251">
        <v>59.52</v>
      </c>
      <c r="K251">
        <v>69.97</v>
      </c>
      <c r="O251" t="s">
        <v>268</v>
      </c>
      <c r="P251" s="1" t="s">
        <v>275</v>
      </c>
      <c r="Q251" t="s">
        <v>77</v>
      </c>
      <c r="R251" t="s">
        <v>79</v>
      </c>
      <c r="S251">
        <v>24</v>
      </c>
      <c r="T251">
        <v>162.38</v>
      </c>
      <c r="U251">
        <v>73.7</v>
      </c>
      <c r="V251">
        <f t="shared" si="6"/>
        <v>2.2032564450474896</v>
      </c>
      <c r="W251">
        <v>22.5</v>
      </c>
      <c r="X251">
        <v>65.84</v>
      </c>
      <c r="Y251">
        <v>69.97</v>
      </c>
    </row>
    <row r="252" spans="1:25" x14ac:dyDescent="0.25">
      <c r="A252" t="s">
        <v>269</v>
      </c>
      <c r="B252" s="1" t="s">
        <v>275</v>
      </c>
      <c r="C252" t="s">
        <v>77</v>
      </c>
      <c r="D252" t="s">
        <v>81</v>
      </c>
      <c r="E252">
        <v>24</v>
      </c>
      <c r="F252">
        <v>140.58000000000001</v>
      </c>
      <c r="G252">
        <v>73.7</v>
      </c>
      <c r="H252">
        <f t="shared" si="7"/>
        <v>1.9074626865671642</v>
      </c>
      <c r="I252">
        <v>22.5</v>
      </c>
      <c r="J252">
        <v>63.49</v>
      </c>
      <c r="K252">
        <v>69.97</v>
      </c>
      <c r="O252" t="s">
        <v>269</v>
      </c>
      <c r="P252" s="1" t="s">
        <v>275</v>
      </c>
      <c r="Q252" t="s">
        <v>77</v>
      </c>
      <c r="R252" t="s">
        <v>79</v>
      </c>
      <c r="S252">
        <v>24</v>
      </c>
      <c r="T252">
        <v>156.19999999999999</v>
      </c>
      <c r="U252">
        <v>73.7</v>
      </c>
      <c r="V252">
        <f t="shared" si="6"/>
        <v>2.1194029850746268</v>
      </c>
      <c r="W252">
        <v>21.5</v>
      </c>
      <c r="X252">
        <v>43.67</v>
      </c>
      <c r="Y252">
        <v>67.47</v>
      </c>
    </row>
    <row r="253" spans="1:25" x14ac:dyDescent="0.25">
      <c r="A253" t="s">
        <v>270</v>
      </c>
      <c r="B253" s="1" t="s">
        <v>275</v>
      </c>
      <c r="C253" t="s">
        <v>77</v>
      </c>
      <c r="D253" t="s">
        <v>81</v>
      </c>
      <c r="E253">
        <v>24</v>
      </c>
      <c r="F253">
        <v>165.12</v>
      </c>
      <c r="G253">
        <v>73.7</v>
      </c>
      <c r="H253">
        <f t="shared" si="7"/>
        <v>2.2404341926729985</v>
      </c>
      <c r="I253">
        <v>22</v>
      </c>
      <c r="J253">
        <v>61.48</v>
      </c>
      <c r="K253">
        <v>68.72</v>
      </c>
      <c r="O253" t="s">
        <v>270</v>
      </c>
      <c r="P253" s="1" t="s">
        <v>275</v>
      </c>
      <c r="Q253" t="s">
        <v>77</v>
      </c>
      <c r="R253" t="s">
        <v>79</v>
      </c>
      <c r="S253">
        <v>24</v>
      </c>
      <c r="T253">
        <v>153.65</v>
      </c>
      <c r="U253">
        <v>73.7</v>
      </c>
      <c r="V253">
        <f t="shared" si="6"/>
        <v>2.0848032564450474</v>
      </c>
      <c r="W253">
        <v>21.5</v>
      </c>
      <c r="X253">
        <v>48.99</v>
      </c>
      <c r="Y253">
        <v>67.47</v>
      </c>
    </row>
    <row r="254" spans="1:25" x14ac:dyDescent="0.25">
      <c r="A254" t="s">
        <v>271</v>
      </c>
      <c r="B254" s="1" t="s">
        <v>275</v>
      </c>
      <c r="C254" t="s">
        <v>77</v>
      </c>
      <c r="D254" t="s">
        <v>81</v>
      </c>
      <c r="E254">
        <v>24</v>
      </c>
      <c r="F254">
        <v>92.67</v>
      </c>
      <c r="G254">
        <v>73.7</v>
      </c>
      <c r="H254">
        <f t="shared" si="7"/>
        <v>1.2573948439620082</v>
      </c>
      <c r="I254">
        <v>23.5</v>
      </c>
      <c r="J254">
        <v>69.540000000000006</v>
      </c>
      <c r="K254">
        <v>72.459999999999994</v>
      </c>
      <c r="O254" t="s">
        <v>271</v>
      </c>
      <c r="P254" s="1" t="s">
        <v>275</v>
      </c>
      <c r="Q254" t="s">
        <v>77</v>
      </c>
      <c r="R254" t="s">
        <v>79</v>
      </c>
      <c r="S254">
        <v>24</v>
      </c>
      <c r="T254">
        <v>165.9</v>
      </c>
      <c r="U254">
        <v>73.7</v>
      </c>
      <c r="V254">
        <f t="shared" si="6"/>
        <v>2.2510176390773404</v>
      </c>
      <c r="W254">
        <v>21.5</v>
      </c>
      <c r="X254">
        <v>55.87</v>
      </c>
      <c r="Y254">
        <v>67.47</v>
      </c>
    </row>
    <row r="255" spans="1:25" x14ac:dyDescent="0.25">
      <c r="A255" t="s">
        <v>272</v>
      </c>
      <c r="B255" s="1" t="s">
        <v>275</v>
      </c>
      <c r="C255" t="s">
        <v>77</v>
      </c>
      <c r="D255" t="s">
        <v>81</v>
      </c>
      <c r="E255">
        <v>23.5</v>
      </c>
      <c r="F255">
        <v>50</v>
      </c>
      <c r="G255">
        <v>72.459999999999994</v>
      </c>
      <c r="H255">
        <f t="shared" si="7"/>
        <v>0.69003588186585707</v>
      </c>
      <c r="I255">
        <v>23</v>
      </c>
      <c r="J255">
        <v>43.6</v>
      </c>
      <c r="K255">
        <v>71.22</v>
      </c>
      <c r="O255" t="s">
        <v>272</v>
      </c>
      <c r="P255" s="1" t="s">
        <v>275</v>
      </c>
      <c r="Q255" t="s">
        <v>77</v>
      </c>
      <c r="R255" t="s">
        <v>79</v>
      </c>
      <c r="S255">
        <v>24</v>
      </c>
      <c r="T255">
        <v>97.32</v>
      </c>
      <c r="U255">
        <v>73.7</v>
      </c>
      <c r="V255">
        <f t="shared" si="6"/>
        <v>1.3204884667571233</v>
      </c>
      <c r="W255">
        <v>23</v>
      </c>
      <c r="X255">
        <v>56.03</v>
      </c>
      <c r="Y255">
        <v>71.22</v>
      </c>
    </row>
    <row r="256" spans="1:25" x14ac:dyDescent="0.25">
      <c r="A256" s="2" t="s">
        <v>273</v>
      </c>
      <c r="B256" s="1" t="s">
        <v>275</v>
      </c>
      <c r="C256" t="s">
        <v>77</v>
      </c>
      <c r="D256" t="s">
        <v>81</v>
      </c>
      <c r="E256">
        <v>25</v>
      </c>
      <c r="F256">
        <v>73.61</v>
      </c>
      <c r="G256">
        <v>76.17</v>
      </c>
      <c r="H256">
        <f t="shared" si="7"/>
        <v>0.96639096757253506</v>
      </c>
      <c r="I256">
        <v>24.5</v>
      </c>
      <c r="J256">
        <v>63.97</v>
      </c>
      <c r="K256">
        <v>74.930000000000007</v>
      </c>
      <c r="O256" t="s">
        <v>273</v>
      </c>
      <c r="P256" s="1" t="s">
        <v>275</v>
      </c>
      <c r="Q256" t="s">
        <v>77</v>
      </c>
      <c r="R256" t="s">
        <v>79</v>
      </c>
      <c r="S256">
        <v>24</v>
      </c>
      <c r="T256">
        <v>124.45</v>
      </c>
      <c r="U256">
        <v>73.7</v>
      </c>
      <c r="V256">
        <f t="shared" si="6"/>
        <v>1.6886024423337855</v>
      </c>
      <c r="W256">
        <v>22.5</v>
      </c>
      <c r="X256">
        <v>63.22</v>
      </c>
      <c r="Y256">
        <v>69.97</v>
      </c>
    </row>
    <row r="257" spans="1:25" x14ac:dyDescent="0.25">
      <c r="A257" t="s">
        <v>274</v>
      </c>
      <c r="B257" s="1" t="s">
        <v>275</v>
      </c>
      <c r="C257" t="s">
        <v>77</v>
      </c>
      <c r="D257" t="s">
        <v>81</v>
      </c>
      <c r="E257">
        <v>24.5</v>
      </c>
      <c r="F257">
        <v>115.86</v>
      </c>
      <c r="G257">
        <v>74.930000000000007</v>
      </c>
      <c r="H257">
        <f t="shared" si="7"/>
        <v>1.5462431602829305</v>
      </c>
      <c r="I257">
        <v>23</v>
      </c>
      <c r="J257">
        <v>59.03</v>
      </c>
      <c r="K257">
        <v>71.22</v>
      </c>
      <c r="O257" t="s">
        <v>274</v>
      </c>
      <c r="P257" s="1" t="s">
        <v>275</v>
      </c>
      <c r="Q257" t="s">
        <v>77</v>
      </c>
      <c r="R257" t="s">
        <v>79</v>
      </c>
      <c r="S257">
        <v>24</v>
      </c>
      <c r="T257">
        <v>123.62</v>
      </c>
      <c r="U257">
        <v>73.7</v>
      </c>
      <c r="V257">
        <f t="shared" si="6"/>
        <v>1.6773405698778834</v>
      </c>
      <c r="W257">
        <v>22</v>
      </c>
      <c r="X257">
        <v>61.14</v>
      </c>
      <c r="Y257">
        <v>68.72</v>
      </c>
    </row>
    <row r="258" spans="1:25" x14ac:dyDescent="0.25">
      <c r="A258" t="s">
        <v>276</v>
      </c>
      <c r="B258" s="1" t="s">
        <v>340</v>
      </c>
      <c r="C258" t="s">
        <v>76</v>
      </c>
      <c r="D258" t="s">
        <v>80</v>
      </c>
      <c r="E258">
        <v>23.5</v>
      </c>
      <c r="F258">
        <v>75.63</v>
      </c>
      <c r="G258">
        <v>72.459999999999994</v>
      </c>
      <c r="H258">
        <f t="shared" si="7"/>
        <v>1.0437482749102953</v>
      </c>
      <c r="I258">
        <v>23</v>
      </c>
      <c r="J258">
        <v>68.14</v>
      </c>
      <c r="K258">
        <v>71.22</v>
      </c>
      <c r="O258" t="s">
        <v>276</v>
      </c>
      <c r="P258" s="1" t="s">
        <v>340</v>
      </c>
      <c r="Q258" t="s">
        <v>76</v>
      </c>
      <c r="R258" t="s">
        <v>78</v>
      </c>
      <c r="S258">
        <v>24</v>
      </c>
      <c r="T258">
        <v>104.77</v>
      </c>
      <c r="U258">
        <v>73.7</v>
      </c>
      <c r="V258">
        <f t="shared" ref="V258:V321" si="8">T258/U258</f>
        <v>1.4215739484396199</v>
      </c>
      <c r="W258">
        <v>22.5</v>
      </c>
      <c r="X258">
        <v>54.76</v>
      </c>
      <c r="Y258">
        <v>69.97</v>
      </c>
    </row>
    <row r="259" spans="1:25" x14ac:dyDescent="0.25">
      <c r="A259" t="s">
        <v>277</v>
      </c>
      <c r="B259" s="1" t="s">
        <v>340</v>
      </c>
      <c r="C259" t="s">
        <v>76</v>
      </c>
      <c r="D259" t="s">
        <v>80</v>
      </c>
      <c r="E259">
        <v>24</v>
      </c>
      <c r="F259">
        <v>124.46</v>
      </c>
      <c r="G259">
        <v>73.7</v>
      </c>
      <c r="H259">
        <f t="shared" ref="H259:H322" si="9">F259/G259</f>
        <v>1.6887381275440976</v>
      </c>
      <c r="I259">
        <v>22.5</v>
      </c>
      <c r="J259">
        <v>56.95</v>
      </c>
      <c r="K259">
        <v>69.97</v>
      </c>
      <c r="O259" t="s">
        <v>277</v>
      </c>
      <c r="P259" s="1" t="s">
        <v>340</v>
      </c>
      <c r="Q259" t="s">
        <v>76</v>
      </c>
      <c r="R259" t="s">
        <v>78</v>
      </c>
      <c r="S259">
        <v>24</v>
      </c>
      <c r="T259">
        <v>181.11</v>
      </c>
      <c r="U259">
        <v>73.7</v>
      </c>
      <c r="V259">
        <f t="shared" si="8"/>
        <v>2.4573948439620081</v>
      </c>
      <c r="W259">
        <v>22.5</v>
      </c>
      <c r="X259">
        <v>46.29</v>
      </c>
      <c r="Y259">
        <v>69.97</v>
      </c>
    </row>
    <row r="260" spans="1:25" x14ac:dyDescent="0.25">
      <c r="A260" t="s">
        <v>278</v>
      </c>
      <c r="B260" s="1" t="s">
        <v>340</v>
      </c>
      <c r="C260" t="s">
        <v>76</v>
      </c>
      <c r="D260" t="s">
        <v>80</v>
      </c>
      <c r="E260">
        <v>24</v>
      </c>
      <c r="F260">
        <v>66.72</v>
      </c>
      <c r="G260">
        <v>73.7</v>
      </c>
      <c r="H260">
        <f t="shared" si="9"/>
        <v>0.90529172320217088</v>
      </c>
      <c r="I260">
        <v>23.5</v>
      </c>
      <c r="J260">
        <v>45.45</v>
      </c>
      <c r="K260">
        <v>72.459999999999994</v>
      </c>
      <c r="O260" t="s">
        <v>278</v>
      </c>
      <c r="P260" s="1" t="s">
        <v>340</v>
      </c>
      <c r="Q260" t="s">
        <v>76</v>
      </c>
      <c r="R260" t="s">
        <v>78</v>
      </c>
      <c r="S260">
        <v>31.5</v>
      </c>
      <c r="T260">
        <v>88.66</v>
      </c>
      <c r="U260">
        <v>92.02</v>
      </c>
      <c r="V260">
        <f t="shared" si="8"/>
        <v>0.96348619865246687</v>
      </c>
      <c r="W260">
        <v>31</v>
      </c>
      <c r="X260">
        <v>73.45</v>
      </c>
      <c r="Y260">
        <v>90.81</v>
      </c>
    </row>
    <row r="261" spans="1:25" x14ac:dyDescent="0.25">
      <c r="A261" t="s">
        <v>279</v>
      </c>
      <c r="B261" s="1" t="s">
        <v>340</v>
      </c>
      <c r="C261" t="s">
        <v>76</v>
      </c>
      <c r="D261" t="s">
        <v>80</v>
      </c>
      <c r="E261">
        <v>23.5</v>
      </c>
      <c r="F261">
        <v>174.37</v>
      </c>
      <c r="G261">
        <v>72.459999999999994</v>
      </c>
      <c r="H261">
        <f t="shared" si="9"/>
        <v>2.4064311344189901</v>
      </c>
      <c r="I261">
        <v>22</v>
      </c>
      <c r="J261">
        <v>44.27</v>
      </c>
      <c r="K261">
        <v>68.72</v>
      </c>
      <c r="O261" t="s">
        <v>279</v>
      </c>
      <c r="P261" s="1" t="s">
        <v>340</v>
      </c>
      <c r="Q261" t="s">
        <v>76</v>
      </c>
      <c r="R261" t="s">
        <v>78</v>
      </c>
      <c r="S261">
        <v>24</v>
      </c>
      <c r="T261">
        <v>145.49</v>
      </c>
      <c r="U261">
        <v>73.7</v>
      </c>
      <c r="V261">
        <f t="shared" si="8"/>
        <v>1.9740841248303935</v>
      </c>
      <c r="W261">
        <v>22.5</v>
      </c>
      <c r="X261">
        <v>62.87</v>
      </c>
      <c r="Y261">
        <v>69.97</v>
      </c>
    </row>
    <row r="262" spans="1:25" x14ac:dyDescent="0.25">
      <c r="A262" t="s">
        <v>280</v>
      </c>
      <c r="B262" s="1" t="s">
        <v>340</v>
      </c>
      <c r="C262" t="s">
        <v>76</v>
      </c>
      <c r="D262" t="s">
        <v>80</v>
      </c>
      <c r="E262">
        <v>23.5</v>
      </c>
      <c r="F262">
        <v>99</v>
      </c>
      <c r="G262">
        <v>72.459999999999994</v>
      </c>
      <c r="H262">
        <f t="shared" si="9"/>
        <v>1.366271046094397</v>
      </c>
      <c r="I262">
        <v>21.5</v>
      </c>
      <c r="J262">
        <v>63.69</v>
      </c>
      <c r="K262">
        <v>67.47</v>
      </c>
      <c r="O262" t="s">
        <v>280</v>
      </c>
      <c r="P262" s="1" t="s">
        <v>340</v>
      </c>
      <c r="Q262" t="s">
        <v>76</v>
      </c>
      <c r="R262" t="s">
        <v>78</v>
      </c>
      <c r="S262">
        <v>24.5</v>
      </c>
      <c r="T262">
        <v>107.32</v>
      </c>
      <c r="U262">
        <v>74.930000000000007</v>
      </c>
      <c r="V262">
        <f t="shared" si="8"/>
        <v>1.4322701187775255</v>
      </c>
      <c r="W262">
        <v>23</v>
      </c>
      <c r="X262">
        <v>61.31</v>
      </c>
      <c r="Y262">
        <v>71.22</v>
      </c>
    </row>
    <row r="263" spans="1:25" x14ac:dyDescent="0.25">
      <c r="A263" t="s">
        <v>281</v>
      </c>
      <c r="B263" s="1" t="s">
        <v>340</v>
      </c>
      <c r="C263" t="s">
        <v>76</v>
      </c>
      <c r="D263" t="s">
        <v>80</v>
      </c>
      <c r="E263">
        <v>24.5</v>
      </c>
      <c r="F263">
        <v>77.349999999999994</v>
      </c>
      <c r="G263">
        <v>74.930000000000007</v>
      </c>
      <c r="H263">
        <f t="shared" si="9"/>
        <v>1.0322968103563324</v>
      </c>
      <c r="I263">
        <v>24</v>
      </c>
      <c r="J263">
        <v>48.64</v>
      </c>
      <c r="K263">
        <v>73.7</v>
      </c>
      <c r="O263" t="s">
        <v>281</v>
      </c>
      <c r="P263" s="1" t="s">
        <v>340</v>
      </c>
      <c r="Q263" t="s">
        <v>76</v>
      </c>
      <c r="R263" t="s">
        <v>78</v>
      </c>
      <c r="S263">
        <v>24</v>
      </c>
      <c r="T263">
        <v>153.32</v>
      </c>
      <c r="U263">
        <v>73.7</v>
      </c>
      <c r="V263">
        <f t="shared" si="8"/>
        <v>2.0803256445047489</v>
      </c>
      <c r="W263">
        <v>22</v>
      </c>
      <c r="X263">
        <v>48.44</v>
      </c>
      <c r="Y263">
        <v>68.72</v>
      </c>
    </row>
    <row r="264" spans="1:25" x14ac:dyDescent="0.25">
      <c r="A264" t="s">
        <v>282</v>
      </c>
      <c r="B264" s="1" t="s">
        <v>340</v>
      </c>
      <c r="C264" t="s">
        <v>76</v>
      </c>
      <c r="D264" t="s">
        <v>80</v>
      </c>
      <c r="E264">
        <v>23.5</v>
      </c>
      <c r="F264">
        <v>132.04</v>
      </c>
      <c r="G264">
        <v>72.459999999999994</v>
      </c>
      <c r="H264">
        <f t="shared" si="9"/>
        <v>1.8222467568313552</v>
      </c>
      <c r="I264">
        <v>22</v>
      </c>
      <c r="J264">
        <v>51.94</v>
      </c>
      <c r="K264">
        <v>68.72</v>
      </c>
      <c r="O264" t="s">
        <v>282</v>
      </c>
      <c r="P264" s="1" t="s">
        <v>340</v>
      </c>
      <c r="Q264" t="s">
        <v>76</v>
      </c>
      <c r="R264" t="s">
        <v>78</v>
      </c>
      <c r="S264">
        <v>24</v>
      </c>
      <c r="T264">
        <v>156.41</v>
      </c>
      <c r="U264">
        <v>73.7</v>
      </c>
      <c r="V264">
        <f t="shared" si="8"/>
        <v>2.1222523744911803</v>
      </c>
      <c r="W264">
        <v>23</v>
      </c>
      <c r="X264">
        <v>67.69</v>
      </c>
      <c r="Y264">
        <v>71.22</v>
      </c>
    </row>
    <row r="265" spans="1:25" x14ac:dyDescent="0.25">
      <c r="A265" t="s">
        <v>283</v>
      </c>
      <c r="B265" s="1" t="s">
        <v>340</v>
      </c>
      <c r="C265" t="s">
        <v>76</v>
      </c>
      <c r="D265" t="s">
        <v>80</v>
      </c>
      <c r="E265">
        <v>25</v>
      </c>
      <c r="F265">
        <v>189.3</v>
      </c>
      <c r="G265">
        <v>76.17</v>
      </c>
      <c r="H265">
        <f t="shared" si="9"/>
        <v>2.4852304056715244</v>
      </c>
      <c r="I265">
        <v>23</v>
      </c>
      <c r="J265">
        <v>69.650000000000006</v>
      </c>
      <c r="K265">
        <v>71.22</v>
      </c>
      <c r="O265" t="s">
        <v>283</v>
      </c>
      <c r="P265" s="1" t="s">
        <v>340</v>
      </c>
      <c r="Q265" t="s">
        <v>76</v>
      </c>
      <c r="R265" t="s">
        <v>78</v>
      </c>
      <c r="S265">
        <v>24</v>
      </c>
      <c r="T265">
        <v>190.59</v>
      </c>
      <c r="U265">
        <v>73.7</v>
      </c>
      <c r="V265">
        <f t="shared" si="8"/>
        <v>2.586024423337856</v>
      </c>
      <c r="W265">
        <v>22.5</v>
      </c>
      <c r="X265">
        <v>48.13</v>
      </c>
      <c r="Y265">
        <v>69.97</v>
      </c>
    </row>
    <row r="266" spans="1:25" x14ac:dyDescent="0.25">
      <c r="A266" t="s">
        <v>284</v>
      </c>
      <c r="B266" s="1" t="s">
        <v>340</v>
      </c>
      <c r="C266" t="s">
        <v>76</v>
      </c>
      <c r="D266" t="s">
        <v>80</v>
      </c>
      <c r="E266">
        <v>24</v>
      </c>
      <c r="F266">
        <v>146.82</v>
      </c>
      <c r="G266">
        <v>73.7</v>
      </c>
      <c r="H266">
        <f t="shared" si="9"/>
        <v>1.9921302578018993</v>
      </c>
      <c r="I266">
        <v>23</v>
      </c>
      <c r="J266">
        <v>70.650000000000006</v>
      </c>
      <c r="K266">
        <v>71.22</v>
      </c>
      <c r="O266" t="s">
        <v>284</v>
      </c>
      <c r="P266" s="1" t="s">
        <v>340</v>
      </c>
      <c r="Q266" t="s">
        <v>76</v>
      </c>
      <c r="R266" t="s">
        <v>78</v>
      </c>
      <c r="S266">
        <v>24</v>
      </c>
      <c r="T266">
        <v>158.96</v>
      </c>
      <c r="U266">
        <v>73.7</v>
      </c>
      <c r="V266">
        <f t="shared" si="8"/>
        <v>2.1568521031207597</v>
      </c>
      <c r="W266">
        <v>26.5</v>
      </c>
      <c r="X266">
        <v>85.42</v>
      </c>
      <c r="Y266">
        <v>79.86</v>
      </c>
    </row>
    <row r="267" spans="1:25" x14ac:dyDescent="0.25">
      <c r="A267" s="2" t="s">
        <v>285</v>
      </c>
      <c r="B267" s="1" t="s">
        <v>340</v>
      </c>
      <c r="C267" t="s">
        <v>76</v>
      </c>
      <c r="D267" t="s">
        <v>80</v>
      </c>
      <c r="E267">
        <v>15</v>
      </c>
      <c r="F267">
        <v>25.44</v>
      </c>
      <c r="G267">
        <v>50.91</v>
      </c>
      <c r="H267">
        <f t="shared" si="9"/>
        <v>0.49970536240424285</v>
      </c>
      <c r="I267">
        <v>15</v>
      </c>
      <c r="J267">
        <v>25.44</v>
      </c>
      <c r="K267">
        <v>50.91</v>
      </c>
      <c r="O267" t="s">
        <v>285</v>
      </c>
      <c r="P267" s="1" t="s">
        <v>340</v>
      </c>
      <c r="Q267" t="s">
        <v>76</v>
      </c>
      <c r="R267" t="s">
        <v>78</v>
      </c>
      <c r="S267">
        <v>24</v>
      </c>
      <c r="T267">
        <v>134.72</v>
      </c>
      <c r="U267">
        <v>73.7</v>
      </c>
      <c r="V267">
        <f t="shared" si="8"/>
        <v>1.8279511533242876</v>
      </c>
      <c r="W267">
        <v>23</v>
      </c>
      <c r="X267">
        <v>63.09</v>
      </c>
      <c r="Y267">
        <v>71.22</v>
      </c>
    </row>
    <row r="268" spans="1:25" x14ac:dyDescent="0.25">
      <c r="A268" t="s">
        <v>286</v>
      </c>
      <c r="B268" s="1" t="s">
        <v>340</v>
      </c>
      <c r="C268" t="s">
        <v>76</v>
      </c>
      <c r="D268" t="s">
        <v>80</v>
      </c>
      <c r="E268">
        <v>24</v>
      </c>
      <c r="F268">
        <v>153.15</v>
      </c>
      <c r="G268">
        <v>73.7</v>
      </c>
      <c r="H268">
        <f t="shared" si="9"/>
        <v>2.0780189959294435</v>
      </c>
      <c r="I268">
        <v>22.5</v>
      </c>
      <c r="J268">
        <v>49.17</v>
      </c>
      <c r="K268">
        <v>69.97</v>
      </c>
      <c r="O268" t="s">
        <v>286</v>
      </c>
      <c r="P268" s="1" t="s">
        <v>340</v>
      </c>
      <c r="Q268" t="s">
        <v>76</v>
      </c>
      <c r="R268" t="s">
        <v>78</v>
      </c>
      <c r="S268">
        <v>24</v>
      </c>
      <c r="T268">
        <v>164.61</v>
      </c>
      <c r="U268">
        <v>73.7</v>
      </c>
      <c r="V268">
        <f t="shared" si="8"/>
        <v>2.2335142469470828</v>
      </c>
      <c r="W268">
        <v>23</v>
      </c>
      <c r="X268">
        <v>64.709999999999994</v>
      </c>
      <c r="Y268">
        <v>71.22</v>
      </c>
    </row>
    <row r="269" spans="1:25" x14ac:dyDescent="0.25">
      <c r="A269" t="s">
        <v>287</v>
      </c>
      <c r="B269" s="1" t="s">
        <v>340</v>
      </c>
      <c r="C269" t="s">
        <v>76</v>
      </c>
      <c r="D269" t="s">
        <v>80</v>
      </c>
      <c r="E269">
        <v>24.5</v>
      </c>
      <c r="F269">
        <v>178.28</v>
      </c>
      <c r="G269">
        <v>74.930000000000007</v>
      </c>
      <c r="H269">
        <f t="shared" si="9"/>
        <v>2.3792873348458561</v>
      </c>
      <c r="I269">
        <v>23</v>
      </c>
      <c r="J269">
        <v>53.01</v>
      </c>
      <c r="K269">
        <v>71.22</v>
      </c>
      <c r="O269" t="s">
        <v>287</v>
      </c>
      <c r="P269" s="1" t="s">
        <v>340</v>
      </c>
      <c r="Q269" t="s">
        <v>76</v>
      </c>
      <c r="R269" t="s">
        <v>78</v>
      </c>
      <c r="S269">
        <v>24</v>
      </c>
      <c r="T269">
        <v>151.02000000000001</v>
      </c>
      <c r="U269">
        <v>73.7</v>
      </c>
      <c r="V269">
        <f t="shared" si="8"/>
        <v>2.0491180461329717</v>
      </c>
      <c r="W269">
        <v>22.5</v>
      </c>
      <c r="X269">
        <v>57.38</v>
      </c>
      <c r="Y269">
        <v>69.97</v>
      </c>
    </row>
    <row r="270" spans="1:25" x14ac:dyDescent="0.25">
      <c r="A270" t="s">
        <v>288</v>
      </c>
      <c r="B270" s="1" t="s">
        <v>340</v>
      </c>
      <c r="C270" t="s">
        <v>76</v>
      </c>
      <c r="D270" t="s">
        <v>80</v>
      </c>
      <c r="E270">
        <v>24.5</v>
      </c>
      <c r="F270">
        <v>157.41</v>
      </c>
      <c r="G270">
        <v>74.930000000000007</v>
      </c>
      <c r="H270">
        <f t="shared" si="9"/>
        <v>2.100760709995996</v>
      </c>
      <c r="I270">
        <v>23</v>
      </c>
      <c r="J270">
        <v>40.869999999999997</v>
      </c>
      <c r="K270">
        <v>71.22</v>
      </c>
      <c r="O270" t="s">
        <v>288</v>
      </c>
      <c r="P270" s="1" t="s">
        <v>340</v>
      </c>
      <c r="Q270" t="s">
        <v>76</v>
      </c>
      <c r="R270" t="s">
        <v>78</v>
      </c>
      <c r="S270">
        <v>24</v>
      </c>
      <c r="T270">
        <v>138.37</v>
      </c>
      <c r="U270">
        <v>73.7</v>
      </c>
      <c r="V270">
        <f t="shared" si="8"/>
        <v>1.8774762550881954</v>
      </c>
      <c r="W270">
        <v>23</v>
      </c>
      <c r="X270">
        <v>70.69</v>
      </c>
      <c r="Y270">
        <v>71.22</v>
      </c>
    </row>
    <row r="271" spans="1:25" x14ac:dyDescent="0.25">
      <c r="A271" s="2" t="s">
        <v>289</v>
      </c>
      <c r="B271" s="1" t="s">
        <v>340</v>
      </c>
      <c r="C271" t="s">
        <v>76</v>
      </c>
      <c r="D271" t="s">
        <v>80</v>
      </c>
      <c r="E271">
        <v>15</v>
      </c>
      <c r="F271">
        <v>29.48</v>
      </c>
      <c r="G271">
        <v>50.91</v>
      </c>
      <c r="H271">
        <f t="shared" si="9"/>
        <v>0.57906108819485369</v>
      </c>
      <c r="I271">
        <v>15</v>
      </c>
      <c r="J271">
        <v>29.48</v>
      </c>
      <c r="K271">
        <v>50.91</v>
      </c>
      <c r="O271" t="s">
        <v>289</v>
      </c>
      <c r="P271" s="1" t="s">
        <v>340</v>
      </c>
      <c r="Q271" t="s">
        <v>76</v>
      </c>
      <c r="R271" t="s">
        <v>78</v>
      </c>
      <c r="S271">
        <v>24</v>
      </c>
      <c r="T271">
        <v>150.46</v>
      </c>
      <c r="U271">
        <v>73.7</v>
      </c>
      <c r="V271">
        <f t="shared" si="8"/>
        <v>2.0415196743554951</v>
      </c>
      <c r="W271">
        <v>23</v>
      </c>
      <c r="X271">
        <v>67.27</v>
      </c>
      <c r="Y271">
        <v>71.22</v>
      </c>
    </row>
    <row r="272" spans="1:25" x14ac:dyDescent="0.25">
      <c r="A272" t="s">
        <v>290</v>
      </c>
      <c r="B272" s="1" t="s">
        <v>340</v>
      </c>
      <c r="C272" t="s">
        <v>76</v>
      </c>
      <c r="D272" t="s">
        <v>80</v>
      </c>
      <c r="E272">
        <v>24</v>
      </c>
      <c r="F272">
        <v>132</v>
      </c>
      <c r="G272">
        <v>73.7</v>
      </c>
      <c r="H272">
        <f t="shared" si="9"/>
        <v>1.7910447761194028</v>
      </c>
      <c r="I272">
        <v>22</v>
      </c>
      <c r="J272">
        <v>53.51</v>
      </c>
      <c r="K272">
        <v>68.72</v>
      </c>
      <c r="O272" t="s">
        <v>290</v>
      </c>
      <c r="P272" s="1" t="s">
        <v>340</v>
      </c>
      <c r="Q272" t="s">
        <v>76</v>
      </c>
      <c r="R272" t="s">
        <v>78</v>
      </c>
      <c r="S272">
        <v>24</v>
      </c>
      <c r="T272">
        <v>138.34</v>
      </c>
      <c r="U272">
        <v>73.7</v>
      </c>
      <c r="V272">
        <f t="shared" si="8"/>
        <v>1.877069199457259</v>
      </c>
      <c r="W272">
        <v>22.5</v>
      </c>
      <c r="X272">
        <v>62.83</v>
      </c>
      <c r="Y272">
        <v>69.97</v>
      </c>
    </row>
    <row r="273" spans="1:25" x14ac:dyDescent="0.25">
      <c r="A273" t="s">
        <v>291</v>
      </c>
      <c r="B273" s="1" t="s">
        <v>340</v>
      </c>
      <c r="C273" t="s">
        <v>76</v>
      </c>
      <c r="D273" t="s">
        <v>80</v>
      </c>
      <c r="E273">
        <v>24</v>
      </c>
      <c r="F273">
        <v>180.64</v>
      </c>
      <c r="G273">
        <v>73.7</v>
      </c>
      <c r="H273">
        <f t="shared" si="9"/>
        <v>2.4510176390773402</v>
      </c>
      <c r="I273">
        <v>22</v>
      </c>
      <c r="J273">
        <v>43.33</v>
      </c>
      <c r="K273">
        <v>68.72</v>
      </c>
      <c r="O273" t="s">
        <v>291</v>
      </c>
      <c r="P273" s="1" t="s">
        <v>340</v>
      </c>
      <c r="Q273" t="s">
        <v>76</v>
      </c>
      <c r="R273" t="s">
        <v>78</v>
      </c>
      <c r="S273">
        <v>24</v>
      </c>
      <c r="T273">
        <v>147.94</v>
      </c>
      <c r="U273">
        <v>73.7</v>
      </c>
      <c r="V273">
        <f t="shared" si="8"/>
        <v>2.007327001356852</v>
      </c>
      <c r="W273">
        <v>22.5</v>
      </c>
      <c r="X273">
        <v>66.709999999999994</v>
      </c>
      <c r="Y273">
        <v>69.97</v>
      </c>
    </row>
    <row r="274" spans="1:25" x14ac:dyDescent="0.25">
      <c r="A274" s="2" t="s">
        <v>292</v>
      </c>
      <c r="B274" s="1" t="s">
        <v>340</v>
      </c>
      <c r="C274" t="s">
        <v>77</v>
      </c>
      <c r="D274" t="s">
        <v>80</v>
      </c>
      <c r="E274">
        <v>15</v>
      </c>
      <c r="F274">
        <v>23.65</v>
      </c>
      <c r="G274">
        <v>50.91</v>
      </c>
      <c r="H274">
        <f t="shared" si="9"/>
        <v>0.46454527597721468</v>
      </c>
      <c r="I274">
        <v>15</v>
      </c>
      <c r="J274">
        <v>23.65</v>
      </c>
      <c r="K274">
        <v>50.91</v>
      </c>
      <c r="O274" t="s">
        <v>292</v>
      </c>
      <c r="P274" s="1" t="s">
        <v>340</v>
      </c>
      <c r="Q274" t="s">
        <v>77</v>
      </c>
      <c r="R274" t="s">
        <v>78</v>
      </c>
      <c r="S274">
        <v>24</v>
      </c>
      <c r="T274">
        <v>182.17</v>
      </c>
      <c r="U274">
        <v>73.7</v>
      </c>
      <c r="V274">
        <f t="shared" si="8"/>
        <v>2.4717774762550881</v>
      </c>
      <c r="W274">
        <v>22</v>
      </c>
      <c r="X274">
        <v>54.53</v>
      </c>
      <c r="Y274">
        <v>68.72</v>
      </c>
    </row>
    <row r="275" spans="1:25" x14ac:dyDescent="0.25">
      <c r="A275" t="s">
        <v>293</v>
      </c>
      <c r="B275" s="1" t="s">
        <v>340</v>
      </c>
      <c r="C275" t="s">
        <v>77</v>
      </c>
      <c r="D275" t="s">
        <v>80</v>
      </c>
      <c r="E275">
        <v>24.5</v>
      </c>
      <c r="F275">
        <v>167.58</v>
      </c>
      <c r="G275">
        <v>74.930000000000007</v>
      </c>
      <c r="H275">
        <f t="shared" si="9"/>
        <v>2.2364873882290137</v>
      </c>
      <c r="I275">
        <v>22.5</v>
      </c>
      <c r="J275">
        <v>53.37</v>
      </c>
      <c r="K275">
        <v>69.97</v>
      </c>
      <c r="O275" t="s">
        <v>293</v>
      </c>
      <c r="P275" s="1" t="s">
        <v>340</v>
      </c>
      <c r="Q275" t="s">
        <v>77</v>
      </c>
      <c r="R275" t="s">
        <v>78</v>
      </c>
      <c r="S275">
        <v>24</v>
      </c>
      <c r="T275">
        <v>179.33</v>
      </c>
      <c r="U275">
        <v>73.7</v>
      </c>
      <c r="V275">
        <f t="shared" si="8"/>
        <v>2.4332428765264589</v>
      </c>
      <c r="W275">
        <v>22.5</v>
      </c>
      <c r="X275">
        <v>69.92</v>
      </c>
      <c r="Y275">
        <v>69.97</v>
      </c>
    </row>
    <row r="276" spans="1:25" x14ac:dyDescent="0.25">
      <c r="A276" t="s">
        <v>294</v>
      </c>
      <c r="B276" s="1" t="s">
        <v>340</v>
      </c>
      <c r="C276" t="s">
        <v>77</v>
      </c>
      <c r="D276" t="s">
        <v>80</v>
      </c>
      <c r="E276">
        <v>25</v>
      </c>
      <c r="F276">
        <v>108.48</v>
      </c>
      <c r="G276">
        <v>76.17</v>
      </c>
      <c r="H276">
        <f t="shared" si="9"/>
        <v>1.4241827491138244</v>
      </c>
      <c r="I276">
        <v>23</v>
      </c>
      <c r="J276">
        <v>57.3</v>
      </c>
      <c r="K276">
        <v>71.22</v>
      </c>
      <c r="O276" t="s">
        <v>294</v>
      </c>
      <c r="P276" s="1" t="s">
        <v>340</v>
      </c>
      <c r="Q276" t="s">
        <v>77</v>
      </c>
      <c r="R276" t="s">
        <v>78</v>
      </c>
      <c r="S276">
        <v>24</v>
      </c>
      <c r="T276">
        <v>195.2</v>
      </c>
      <c r="U276">
        <v>73.7</v>
      </c>
      <c r="V276">
        <f t="shared" si="8"/>
        <v>2.6485753052917231</v>
      </c>
      <c r="W276">
        <v>21.5</v>
      </c>
      <c r="X276">
        <v>50.25</v>
      </c>
      <c r="Y276">
        <v>67.47</v>
      </c>
    </row>
    <row r="277" spans="1:25" x14ac:dyDescent="0.25">
      <c r="A277" t="s">
        <v>295</v>
      </c>
      <c r="B277" s="1" t="s">
        <v>340</v>
      </c>
      <c r="C277" t="s">
        <v>77</v>
      </c>
      <c r="D277" t="s">
        <v>80</v>
      </c>
      <c r="E277">
        <v>24</v>
      </c>
      <c r="F277">
        <v>140.11000000000001</v>
      </c>
      <c r="G277">
        <v>73.7</v>
      </c>
      <c r="H277">
        <f t="shared" si="9"/>
        <v>1.9010854816824967</v>
      </c>
      <c r="I277">
        <v>22.5</v>
      </c>
      <c r="J277">
        <v>64.05</v>
      </c>
      <c r="K277">
        <v>69.97</v>
      </c>
      <c r="O277" t="s">
        <v>295</v>
      </c>
      <c r="P277" s="1" t="s">
        <v>340</v>
      </c>
      <c r="Q277" t="s">
        <v>77</v>
      </c>
      <c r="R277" t="s">
        <v>78</v>
      </c>
      <c r="S277">
        <v>24</v>
      </c>
      <c r="T277">
        <v>143.25</v>
      </c>
      <c r="U277">
        <v>73.7</v>
      </c>
      <c r="V277">
        <f t="shared" si="8"/>
        <v>1.9436906377204883</v>
      </c>
      <c r="W277">
        <v>21.5</v>
      </c>
      <c r="X277">
        <v>50.86</v>
      </c>
      <c r="Y277">
        <v>67.47</v>
      </c>
    </row>
    <row r="278" spans="1:25" x14ac:dyDescent="0.25">
      <c r="A278" s="2" t="s">
        <v>296</v>
      </c>
      <c r="B278" s="1" t="s">
        <v>340</v>
      </c>
      <c r="C278" t="s">
        <v>77</v>
      </c>
      <c r="D278" t="s">
        <v>80</v>
      </c>
      <c r="E278">
        <v>24.5</v>
      </c>
      <c r="F278">
        <v>104.88</v>
      </c>
      <c r="G278">
        <v>74.930000000000007</v>
      </c>
      <c r="H278">
        <f t="shared" si="9"/>
        <v>1.3997063926331241</v>
      </c>
      <c r="I278">
        <v>22.5</v>
      </c>
      <c r="J278">
        <v>66.510000000000005</v>
      </c>
      <c r="K278">
        <v>69.97</v>
      </c>
      <c r="O278" t="s">
        <v>296</v>
      </c>
      <c r="P278" s="1" t="s">
        <v>340</v>
      </c>
      <c r="Q278" t="s">
        <v>77</v>
      </c>
      <c r="R278" t="s">
        <v>78</v>
      </c>
      <c r="S278">
        <v>24</v>
      </c>
      <c r="T278">
        <v>156.34</v>
      </c>
      <c r="U278">
        <v>73.7</v>
      </c>
      <c r="V278">
        <f t="shared" si="8"/>
        <v>2.1213025780189958</v>
      </c>
      <c r="W278">
        <v>22</v>
      </c>
      <c r="X278">
        <v>63.72</v>
      </c>
      <c r="Y278">
        <v>68.72</v>
      </c>
    </row>
    <row r="279" spans="1:25" x14ac:dyDescent="0.25">
      <c r="A279" t="s">
        <v>297</v>
      </c>
      <c r="B279" s="1" t="s">
        <v>340</v>
      </c>
      <c r="C279" t="s">
        <v>77</v>
      </c>
      <c r="D279" t="s">
        <v>80</v>
      </c>
      <c r="E279">
        <v>25.5</v>
      </c>
      <c r="F279">
        <v>129.52000000000001</v>
      </c>
      <c r="G279">
        <v>77.400000000000006</v>
      </c>
      <c r="H279">
        <f t="shared" si="9"/>
        <v>1.6733850129198966</v>
      </c>
      <c r="I279">
        <v>22.5</v>
      </c>
      <c r="J279">
        <v>55.22</v>
      </c>
      <c r="K279">
        <v>69.97</v>
      </c>
      <c r="O279" t="s">
        <v>297</v>
      </c>
      <c r="P279" s="1" t="s">
        <v>340</v>
      </c>
      <c r="Q279" t="s">
        <v>77</v>
      </c>
      <c r="R279" t="s">
        <v>78</v>
      </c>
      <c r="S279">
        <v>24</v>
      </c>
      <c r="T279">
        <v>146.51</v>
      </c>
      <c r="U279">
        <v>73.7</v>
      </c>
      <c r="V279">
        <f t="shared" si="8"/>
        <v>1.9879240162822251</v>
      </c>
      <c r="W279">
        <v>22.5</v>
      </c>
      <c r="X279">
        <v>67.72</v>
      </c>
      <c r="Y279">
        <v>69.97</v>
      </c>
    </row>
    <row r="280" spans="1:25" x14ac:dyDescent="0.25">
      <c r="A280" t="s">
        <v>298</v>
      </c>
      <c r="B280" s="1" t="s">
        <v>340</v>
      </c>
      <c r="C280" t="s">
        <v>77</v>
      </c>
      <c r="D280" t="s">
        <v>80</v>
      </c>
      <c r="E280">
        <v>25</v>
      </c>
      <c r="F280">
        <v>194.88</v>
      </c>
      <c r="G280">
        <v>76.17</v>
      </c>
      <c r="H280">
        <f t="shared" si="9"/>
        <v>2.558487593540764</v>
      </c>
      <c r="I280">
        <v>22.5</v>
      </c>
      <c r="J280">
        <v>49</v>
      </c>
      <c r="K280">
        <v>69.97</v>
      </c>
      <c r="O280" t="s">
        <v>298</v>
      </c>
      <c r="P280" s="1" t="s">
        <v>340</v>
      </c>
      <c r="Q280" t="s">
        <v>77</v>
      </c>
      <c r="R280" t="s">
        <v>78</v>
      </c>
      <c r="S280">
        <v>24</v>
      </c>
      <c r="T280">
        <v>188.48</v>
      </c>
      <c r="U280">
        <v>73.7</v>
      </c>
      <c r="V280">
        <f t="shared" si="8"/>
        <v>2.5573948439620078</v>
      </c>
      <c r="W280">
        <v>22</v>
      </c>
      <c r="X280">
        <v>59.88</v>
      </c>
      <c r="Y280">
        <v>68.72</v>
      </c>
    </row>
    <row r="281" spans="1:25" x14ac:dyDescent="0.25">
      <c r="A281" t="s">
        <v>299</v>
      </c>
      <c r="B281" s="1" t="s">
        <v>340</v>
      </c>
      <c r="C281" t="s">
        <v>77</v>
      </c>
      <c r="D281" t="s">
        <v>80</v>
      </c>
      <c r="E281">
        <v>24</v>
      </c>
      <c r="F281">
        <v>175.19</v>
      </c>
      <c r="G281">
        <v>73.7</v>
      </c>
      <c r="H281">
        <f t="shared" si="9"/>
        <v>2.3770691994572593</v>
      </c>
      <c r="I281">
        <v>21.5</v>
      </c>
      <c r="J281">
        <v>64.75</v>
      </c>
      <c r="K281">
        <v>67.47</v>
      </c>
      <c r="O281" t="s">
        <v>299</v>
      </c>
      <c r="P281" s="1" t="s">
        <v>340</v>
      </c>
      <c r="Q281" t="s">
        <v>77</v>
      </c>
      <c r="R281" t="s">
        <v>78</v>
      </c>
      <c r="S281">
        <v>24</v>
      </c>
      <c r="T281">
        <v>155.75</v>
      </c>
      <c r="U281">
        <v>73.7</v>
      </c>
      <c r="V281">
        <f t="shared" si="8"/>
        <v>2.1132971506105833</v>
      </c>
      <c r="W281">
        <v>22.5</v>
      </c>
      <c r="X281">
        <v>67.260000000000005</v>
      </c>
      <c r="Y281">
        <v>69.97</v>
      </c>
    </row>
    <row r="282" spans="1:25" x14ac:dyDescent="0.25">
      <c r="A282" t="s">
        <v>300</v>
      </c>
      <c r="B282" s="1" t="s">
        <v>340</v>
      </c>
      <c r="C282" t="s">
        <v>77</v>
      </c>
      <c r="D282" t="s">
        <v>80</v>
      </c>
      <c r="E282">
        <v>25.5</v>
      </c>
      <c r="F282">
        <v>171.11</v>
      </c>
      <c r="G282">
        <v>77.400000000000006</v>
      </c>
      <c r="H282">
        <f t="shared" si="9"/>
        <v>2.2107235142118862</v>
      </c>
      <c r="I282">
        <v>23</v>
      </c>
      <c r="J282">
        <v>50.45</v>
      </c>
      <c r="K282">
        <v>71.22</v>
      </c>
      <c r="O282" t="s">
        <v>300</v>
      </c>
      <c r="P282" s="1" t="s">
        <v>340</v>
      </c>
      <c r="Q282" t="s">
        <v>77</v>
      </c>
      <c r="R282" t="s">
        <v>78</v>
      </c>
      <c r="S282">
        <v>24</v>
      </c>
      <c r="T282">
        <v>164.75</v>
      </c>
      <c r="U282">
        <v>73.7</v>
      </c>
      <c r="V282">
        <f t="shared" si="8"/>
        <v>2.2354138398914518</v>
      </c>
      <c r="W282">
        <v>22</v>
      </c>
      <c r="X282">
        <v>53.58</v>
      </c>
      <c r="Y282">
        <v>68.72</v>
      </c>
    </row>
    <row r="283" spans="1:25" x14ac:dyDescent="0.25">
      <c r="A283" t="s">
        <v>301</v>
      </c>
      <c r="B283" s="1" t="s">
        <v>340</v>
      </c>
      <c r="C283" t="s">
        <v>77</v>
      </c>
      <c r="D283" t="s">
        <v>80</v>
      </c>
      <c r="E283">
        <v>24</v>
      </c>
      <c r="F283">
        <v>128.87</v>
      </c>
      <c r="G283">
        <v>73.7</v>
      </c>
      <c r="H283">
        <f t="shared" si="9"/>
        <v>1.7485753052917232</v>
      </c>
      <c r="I283">
        <v>22</v>
      </c>
      <c r="J283">
        <v>61.56</v>
      </c>
      <c r="K283">
        <v>68.72</v>
      </c>
      <c r="O283" t="s">
        <v>301</v>
      </c>
      <c r="P283" s="1" t="s">
        <v>340</v>
      </c>
      <c r="Q283" t="s">
        <v>77</v>
      </c>
      <c r="R283" t="s">
        <v>78</v>
      </c>
      <c r="S283">
        <v>24</v>
      </c>
      <c r="T283">
        <v>173.27</v>
      </c>
      <c r="U283">
        <v>73.7</v>
      </c>
      <c r="V283">
        <f t="shared" si="8"/>
        <v>2.3510176390773405</v>
      </c>
      <c r="W283">
        <v>22</v>
      </c>
      <c r="X283">
        <v>47.3</v>
      </c>
      <c r="Y283">
        <v>68.72</v>
      </c>
    </row>
    <row r="284" spans="1:25" x14ac:dyDescent="0.25">
      <c r="A284" t="s">
        <v>302</v>
      </c>
      <c r="B284" s="1" t="s">
        <v>340</v>
      </c>
      <c r="C284" t="s">
        <v>77</v>
      </c>
      <c r="D284" t="s">
        <v>80</v>
      </c>
      <c r="E284">
        <v>24</v>
      </c>
      <c r="F284">
        <v>96.54</v>
      </c>
      <c r="G284">
        <v>73.7</v>
      </c>
      <c r="H284">
        <f t="shared" si="9"/>
        <v>1.3099050203527816</v>
      </c>
      <c r="I284">
        <v>22.5</v>
      </c>
      <c r="J284">
        <v>60.27</v>
      </c>
      <c r="K284">
        <v>69.97</v>
      </c>
      <c r="O284" t="s">
        <v>302</v>
      </c>
      <c r="P284" s="1" t="s">
        <v>340</v>
      </c>
      <c r="Q284" t="s">
        <v>77</v>
      </c>
      <c r="R284" t="s">
        <v>78</v>
      </c>
      <c r="S284">
        <v>24</v>
      </c>
      <c r="T284">
        <v>152.78</v>
      </c>
      <c r="U284">
        <v>73.7</v>
      </c>
      <c r="V284">
        <f t="shared" si="8"/>
        <v>2.0729986431478968</v>
      </c>
      <c r="W284">
        <v>22.5</v>
      </c>
      <c r="X284">
        <v>65.900000000000006</v>
      </c>
      <c r="Y284">
        <v>69.97</v>
      </c>
    </row>
    <row r="285" spans="1:25" x14ac:dyDescent="0.25">
      <c r="A285" s="2" t="s">
        <v>303</v>
      </c>
      <c r="B285" s="1" t="s">
        <v>340</v>
      </c>
      <c r="C285" t="s">
        <v>77</v>
      </c>
      <c r="D285" t="s">
        <v>80</v>
      </c>
      <c r="E285">
        <v>26</v>
      </c>
      <c r="F285">
        <v>60.02</v>
      </c>
      <c r="G285">
        <v>78.63</v>
      </c>
      <c r="H285">
        <f t="shared" si="9"/>
        <v>0.76332188732036121</v>
      </c>
      <c r="I285">
        <v>25.5</v>
      </c>
      <c r="J285">
        <v>52.56</v>
      </c>
      <c r="K285">
        <v>77.400000000000006</v>
      </c>
      <c r="O285" t="s">
        <v>303</v>
      </c>
      <c r="P285" s="1" t="s">
        <v>340</v>
      </c>
      <c r="Q285" t="s">
        <v>77</v>
      </c>
      <c r="R285" t="s">
        <v>78</v>
      </c>
      <c r="S285">
        <v>24</v>
      </c>
      <c r="T285">
        <v>107.86</v>
      </c>
      <c r="U285">
        <v>73.7</v>
      </c>
      <c r="V285">
        <f t="shared" si="8"/>
        <v>1.4635006784260516</v>
      </c>
      <c r="W285">
        <v>22.5</v>
      </c>
      <c r="X285">
        <v>53.26</v>
      </c>
      <c r="Y285">
        <v>69.97</v>
      </c>
    </row>
    <row r="286" spans="1:25" x14ac:dyDescent="0.25">
      <c r="A286" s="2" t="s">
        <v>304</v>
      </c>
      <c r="B286" s="1" t="s">
        <v>340</v>
      </c>
      <c r="C286" t="s">
        <v>77</v>
      </c>
      <c r="D286" t="s">
        <v>80</v>
      </c>
      <c r="E286">
        <v>22.5</v>
      </c>
      <c r="F286">
        <v>50.05</v>
      </c>
      <c r="G286">
        <v>69.97</v>
      </c>
      <c r="H286">
        <f t="shared" si="9"/>
        <v>0.71530655995426606</v>
      </c>
      <c r="I286">
        <v>22</v>
      </c>
      <c r="J286">
        <v>43.36</v>
      </c>
      <c r="K286">
        <v>68.72</v>
      </c>
      <c r="O286" t="s">
        <v>304</v>
      </c>
      <c r="P286" s="1" t="s">
        <v>340</v>
      </c>
      <c r="Q286" t="s">
        <v>77</v>
      </c>
      <c r="R286" t="s">
        <v>78</v>
      </c>
      <c r="S286">
        <v>24</v>
      </c>
      <c r="T286">
        <v>112.92</v>
      </c>
      <c r="U286">
        <v>73.7</v>
      </c>
      <c r="V286">
        <f t="shared" si="8"/>
        <v>1.532157394843962</v>
      </c>
      <c r="W286">
        <v>23</v>
      </c>
      <c r="X286">
        <v>65.69</v>
      </c>
      <c r="Y286">
        <v>71.22</v>
      </c>
    </row>
    <row r="287" spans="1:25" x14ac:dyDescent="0.25">
      <c r="A287" t="s">
        <v>305</v>
      </c>
      <c r="B287" s="1" t="s">
        <v>340</v>
      </c>
      <c r="C287" t="s">
        <v>77</v>
      </c>
      <c r="D287" t="s">
        <v>80</v>
      </c>
      <c r="E287">
        <v>26.5</v>
      </c>
      <c r="F287">
        <v>141.38999999999999</v>
      </c>
      <c r="G287">
        <v>79.86</v>
      </c>
      <c r="H287">
        <f t="shared" si="9"/>
        <v>1.7704733283245679</v>
      </c>
      <c r="I287">
        <v>23.5</v>
      </c>
      <c r="J287">
        <v>61.69</v>
      </c>
      <c r="K287">
        <v>72.459999999999994</v>
      </c>
      <c r="O287" t="s">
        <v>305</v>
      </c>
      <c r="P287" s="1" t="s">
        <v>340</v>
      </c>
      <c r="Q287" t="s">
        <v>77</v>
      </c>
      <c r="R287" t="s">
        <v>78</v>
      </c>
      <c r="S287">
        <v>24</v>
      </c>
      <c r="T287">
        <v>165.62</v>
      </c>
      <c r="U287">
        <v>73.7</v>
      </c>
      <c r="V287">
        <f t="shared" si="8"/>
        <v>2.2472184531886024</v>
      </c>
      <c r="W287">
        <v>22</v>
      </c>
      <c r="X287">
        <v>48.84</v>
      </c>
      <c r="Y287">
        <v>68.72</v>
      </c>
    </row>
    <row r="288" spans="1:25" x14ac:dyDescent="0.25">
      <c r="A288" t="s">
        <v>306</v>
      </c>
      <c r="B288" s="1" t="s">
        <v>340</v>
      </c>
      <c r="C288" t="s">
        <v>77</v>
      </c>
      <c r="D288" t="s">
        <v>80</v>
      </c>
      <c r="E288">
        <v>23.5</v>
      </c>
      <c r="F288">
        <v>144.63999999999999</v>
      </c>
      <c r="G288">
        <v>72.459999999999994</v>
      </c>
      <c r="H288">
        <f t="shared" si="9"/>
        <v>1.9961357990615511</v>
      </c>
      <c r="I288">
        <v>22</v>
      </c>
      <c r="J288">
        <v>66.72</v>
      </c>
      <c r="K288">
        <v>68.72</v>
      </c>
      <c r="O288" t="s">
        <v>306</v>
      </c>
      <c r="P288" s="1" t="s">
        <v>340</v>
      </c>
      <c r="Q288" t="s">
        <v>77</v>
      </c>
      <c r="R288" t="s">
        <v>78</v>
      </c>
      <c r="S288">
        <v>24</v>
      </c>
      <c r="T288">
        <v>105.78</v>
      </c>
      <c r="U288">
        <v>73.7</v>
      </c>
      <c r="V288">
        <f t="shared" si="8"/>
        <v>1.4352781546811397</v>
      </c>
      <c r="W288">
        <v>23</v>
      </c>
      <c r="X288">
        <v>65.78</v>
      </c>
      <c r="Y288">
        <v>71.22</v>
      </c>
    </row>
    <row r="289" spans="1:25" x14ac:dyDescent="0.25">
      <c r="A289" t="s">
        <v>307</v>
      </c>
      <c r="B289" s="1" t="s">
        <v>340</v>
      </c>
      <c r="C289" t="s">
        <v>77</v>
      </c>
      <c r="D289" t="s">
        <v>80</v>
      </c>
      <c r="E289">
        <v>25</v>
      </c>
      <c r="F289">
        <v>185.89</v>
      </c>
      <c r="G289">
        <v>76.17</v>
      </c>
      <c r="H289">
        <f t="shared" si="9"/>
        <v>2.4404621241958773</v>
      </c>
      <c r="I289">
        <v>23</v>
      </c>
      <c r="J289">
        <v>56.31</v>
      </c>
      <c r="K289">
        <v>71.22</v>
      </c>
      <c r="O289" t="s">
        <v>307</v>
      </c>
      <c r="P289" s="1" t="s">
        <v>340</v>
      </c>
      <c r="Q289" t="s">
        <v>77</v>
      </c>
      <c r="R289" t="s">
        <v>78</v>
      </c>
      <c r="S289">
        <v>24</v>
      </c>
      <c r="T289">
        <v>178.35</v>
      </c>
      <c r="U289">
        <v>73.7</v>
      </c>
      <c r="V289">
        <f t="shared" si="8"/>
        <v>2.4199457259158752</v>
      </c>
      <c r="W289">
        <v>22</v>
      </c>
      <c r="X289">
        <v>59.82</v>
      </c>
      <c r="Y289">
        <v>68.72</v>
      </c>
    </row>
    <row r="290" spans="1:25" x14ac:dyDescent="0.25">
      <c r="A290" t="s">
        <v>308</v>
      </c>
      <c r="B290" s="1" t="s">
        <v>340</v>
      </c>
      <c r="C290" t="s">
        <v>76</v>
      </c>
      <c r="D290" t="s">
        <v>81</v>
      </c>
      <c r="E290">
        <v>24</v>
      </c>
      <c r="F290">
        <v>84.94</v>
      </c>
      <c r="G290">
        <v>73.7</v>
      </c>
      <c r="H290">
        <f t="shared" si="9"/>
        <v>1.1525101763907732</v>
      </c>
      <c r="I290">
        <v>26.5</v>
      </c>
      <c r="J290">
        <v>85.77</v>
      </c>
      <c r="K290">
        <v>79.86</v>
      </c>
      <c r="O290" t="s">
        <v>308</v>
      </c>
      <c r="P290" s="1" t="s">
        <v>340</v>
      </c>
      <c r="Q290" t="s">
        <v>76</v>
      </c>
      <c r="R290" t="s">
        <v>79</v>
      </c>
      <c r="S290">
        <v>24</v>
      </c>
      <c r="T290">
        <v>137</v>
      </c>
      <c r="U290">
        <v>73.7</v>
      </c>
      <c r="V290">
        <f t="shared" si="8"/>
        <v>1.858887381275441</v>
      </c>
      <c r="W290">
        <v>22.5</v>
      </c>
      <c r="X290">
        <v>59.37</v>
      </c>
      <c r="Y290">
        <v>69.97</v>
      </c>
    </row>
    <row r="291" spans="1:25" x14ac:dyDescent="0.25">
      <c r="A291" t="s">
        <v>309</v>
      </c>
      <c r="B291" s="1" t="s">
        <v>340</v>
      </c>
      <c r="C291" t="s">
        <v>76</v>
      </c>
      <c r="D291" t="s">
        <v>81</v>
      </c>
      <c r="E291">
        <v>24</v>
      </c>
      <c r="F291">
        <v>120.47</v>
      </c>
      <c r="G291">
        <v>73.7</v>
      </c>
      <c r="H291">
        <f t="shared" si="9"/>
        <v>1.6345997286295793</v>
      </c>
      <c r="I291">
        <v>23</v>
      </c>
      <c r="J291">
        <v>52.53</v>
      </c>
      <c r="K291">
        <v>71.22</v>
      </c>
      <c r="O291" t="s">
        <v>309</v>
      </c>
      <c r="P291" s="1" t="s">
        <v>340</v>
      </c>
      <c r="Q291" t="s">
        <v>76</v>
      </c>
      <c r="R291" t="s">
        <v>79</v>
      </c>
      <c r="S291">
        <v>24</v>
      </c>
      <c r="T291">
        <v>122.32</v>
      </c>
      <c r="U291">
        <v>73.7</v>
      </c>
      <c r="V291">
        <f t="shared" si="8"/>
        <v>1.6597014925373132</v>
      </c>
      <c r="W291">
        <v>22</v>
      </c>
      <c r="X291">
        <v>60.49</v>
      </c>
      <c r="Y291">
        <v>68.72</v>
      </c>
    </row>
    <row r="292" spans="1:25" x14ac:dyDescent="0.25">
      <c r="A292" s="2" t="s">
        <v>310</v>
      </c>
      <c r="B292" s="1" t="s">
        <v>340</v>
      </c>
      <c r="C292" t="s">
        <v>76</v>
      </c>
      <c r="D292" t="s">
        <v>81</v>
      </c>
      <c r="E292">
        <v>24.5</v>
      </c>
      <c r="F292">
        <v>116.69</v>
      </c>
      <c r="G292">
        <v>74.930000000000007</v>
      </c>
      <c r="H292">
        <f t="shared" si="9"/>
        <v>1.5573201654877884</v>
      </c>
      <c r="I292">
        <v>23</v>
      </c>
      <c r="J292">
        <v>68.239999999999995</v>
      </c>
      <c r="K292">
        <v>71.22</v>
      </c>
      <c r="O292" t="s">
        <v>310</v>
      </c>
      <c r="P292" s="1" t="s">
        <v>340</v>
      </c>
      <c r="Q292" t="s">
        <v>76</v>
      </c>
      <c r="R292" t="s">
        <v>79</v>
      </c>
      <c r="S292">
        <v>24</v>
      </c>
      <c r="T292">
        <v>113.93</v>
      </c>
      <c r="U292">
        <v>73.7</v>
      </c>
      <c r="V292">
        <f t="shared" si="8"/>
        <v>1.5458616010854818</v>
      </c>
      <c r="W292">
        <v>23</v>
      </c>
      <c r="X292">
        <v>63.22</v>
      </c>
      <c r="Y292">
        <v>71.22</v>
      </c>
    </row>
    <row r="293" spans="1:25" x14ac:dyDescent="0.25">
      <c r="A293" t="s">
        <v>311</v>
      </c>
      <c r="B293" s="1" t="s">
        <v>340</v>
      </c>
      <c r="C293" t="s">
        <v>76</v>
      </c>
      <c r="D293" t="s">
        <v>81</v>
      </c>
      <c r="E293">
        <v>24.5</v>
      </c>
      <c r="F293">
        <v>146.65</v>
      </c>
      <c r="G293">
        <v>74.930000000000007</v>
      </c>
      <c r="H293">
        <f t="shared" si="9"/>
        <v>1.9571600160149472</v>
      </c>
      <c r="I293">
        <v>22.5</v>
      </c>
      <c r="J293">
        <v>57.02</v>
      </c>
      <c r="K293">
        <v>69.97</v>
      </c>
      <c r="O293" t="s">
        <v>311</v>
      </c>
      <c r="P293" s="1" t="s">
        <v>340</v>
      </c>
      <c r="Q293" t="s">
        <v>76</v>
      </c>
      <c r="R293" t="s">
        <v>79</v>
      </c>
      <c r="S293">
        <v>24</v>
      </c>
      <c r="T293">
        <v>151.26</v>
      </c>
      <c r="U293">
        <v>73.7</v>
      </c>
      <c r="V293">
        <f t="shared" si="8"/>
        <v>2.0523744911804611</v>
      </c>
      <c r="W293">
        <v>22</v>
      </c>
      <c r="X293">
        <v>56.96</v>
      </c>
      <c r="Y293">
        <v>68.72</v>
      </c>
    </row>
    <row r="294" spans="1:25" x14ac:dyDescent="0.25">
      <c r="A294" t="s">
        <v>312</v>
      </c>
      <c r="B294" s="1" t="s">
        <v>340</v>
      </c>
      <c r="C294" t="s">
        <v>76</v>
      </c>
      <c r="D294" t="s">
        <v>81</v>
      </c>
      <c r="E294">
        <v>24</v>
      </c>
      <c r="F294">
        <v>116.73</v>
      </c>
      <c r="G294">
        <v>73.7</v>
      </c>
      <c r="H294">
        <f t="shared" si="9"/>
        <v>1.5838534599728629</v>
      </c>
      <c r="I294">
        <v>23</v>
      </c>
      <c r="J294">
        <v>70.959999999999994</v>
      </c>
      <c r="K294">
        <v>71.22</v>
      </c>
      <c r="O294" t="s">
        <v>312</v>
      </c>
      <c r="P294" s="1" t="s">
        <v>340</v>
      </c>
      <c r="Q294" t="s">
        <v>76</v>
      </c>
      <c r="R294" t="s">
        <v>79</v>
      </c>
      <c r="S294">
        <v>24</v>
      </c>
      <c r="T294">
        <v>177.63</v>
      </c>
      <c r="U294">
        <v>73.7</v>
      </c>
      <c r="V294">
        <f t="shared" si="8"/>
        <v>2.4101763907734055</v>
      </c>
      <c r="W294">
        <v>22</v>
      </c>
      <c r="X294">
        <v>66.67</v>
      </c>
      <c r="Y294">
        <v>68.72</v>
      </c>
    </row>
    <row r="295" spans="1:25" x14ac:dyDescent="0.25">
      <c r="A295" t="s">
        <v>313</v>
      </c>
      <c r="B295" s="1" t="s">
        <v>340</v>
      </c>
      <c r="C295" t="s">
        <v>76</v>
      </c>
      <c r="D295" t="s">
        <v>81</v>
      </c>
      <c r="E295">
        <v>24</v>
      </c>
      <c r="F295">
        <v>155.83000000000001</v>
      </c>
      <c r="G295">
        <v>73.7</v>
      </c>
      <c r="H295">
        <f t="shared" si="9"/>
        <v>2.1143826322930801</v>
      </c>
      <c r="I295">
        <v>22</v>
      </c>
      <c r="J295">
        <v>44.41</v>
      </c>
      <c r="K295">
        <v>68.72</v>
      </c>
      <c r="O295" t="s">
        <v>313</v>
      </c>
      <c r="P295" s="1" t="s">
        <v>340</v>
      </c>
      <c r="Q295" t="s">
        <v>76</v>
      </c>
      <c r="R295" t="s">
        <v>79</v>
      </c>
      <c r="S295">
        <v>24</v>
      </c>
      <c r="T295">
        <v>145.87</v>
      </c>
      <c r="U295">
        <v>73.7</v>
      </c>
      <c r="V295">
        <f t="shared" si="8"/>
        <v>1.9792401628222525</v>
      </c>
      <c r="W295">
        <v>22.5</v>
      </c>
      <c r="X295">
        <v>58.65</v>
      </c>
      <c r="Y295">
        <v>69.97</v>
      </c>
    </row>
    <row r="296" spans="1:25" x14ac:dyDescent="0.25">
      <c r="A296" t="s">
        <v>314</v>
      </c>
      <c r="B296" s="1" t="s">
        <v>340</v>
      </c>
      <c r="C296" t="s">
        <v>76</v>
      </c>
      <c r="D296" t="s">
        <v>81</v>
      </c>
      <c r="E296">
        <v>25</v>
      </c>
      <c r="F296">
        <v>134.56</v>
      </c>
      <c r="G296">
        <v>76.17</v>
      </c>
      <c r="H296">
        <f t="shared" si="9"/>
        <v>1.7665747669686227</v>
      </c>
      <c r="I296">
        <v>23.5</v>
      </c>
      <c r="J296">
        <v>63.77</v>
      </c>
      <c r="K296">
        <v>72.459999999999994</v>
      </c>
      <c r="O296" t="s">
        <v>314</v>
      </c>
      <c r="P296" s="1" t="s">
        <v>340</v>
      </c>
      <c r="Q296" t="s">
        <v>76</v>
      </c>
      <c r="R296" t="s">
        <v>79</v>
      </c>
      <c r="S296">
        <v>24</v>
      </c>
      <c r="T296">
        <v>138.44</v>
      </c>
      <c r="U296">
        <v>73.7</v>
      </c>
      <c r="V296">
        <f t="shared" si="8"/>
        <v>1.8784260515603799</v>
      </c>
      <c r="W296">
        <v>22.5</v>
      </c>
      <c r="X296">
        <v>57.16</v>
      </c>
      <c r="Y296">
        <v>69.97</v>
      </c>
    </row>
    <row r="297" spans="1:25" x14ac:dyDescent="0.25">
      <c r="A297" t="s">
        <v>315</v>
      </c>
      <c r="B297" s="1" t="s">
        <v>340</v>
      </c>
      <c r="C297" t="s">
        <v>76</v>
      </c>
      <c r="D297" t="s">
        <v>81</v>
      </c>
      <c r="E297">
        <v>25</v>
      </c>
      <c r="F297">
        <v>158.94999999999999</v>
      </c>
      <c r="G297">
        <v>76.17</v>
      </c>
      <c r="H297">
        <f t="shared" si="9"/>
        <v>2.0867795720099775</v>
      </c>
      <c r="I297">
        <v>22</v>
      </c>
      <c r="J297">
        <v>54.83</v>
      </c>
      <c r="K297">
        <v>68.72</v>
      </c>
      <c r="O297" t="s">
        <v>315</v>
      </c>
      <c r="P297" s="1" t="s">
        <v>340</v>
      </c>
      <c r="Q297" t="s">
        <v>76</v>
      </c>
      <c r="R297" t="s">
        <v>79</v>
      </c>
      <c r="S297">
        <v>24</v>
      </c>
      <c r="T297">
        <v>151.84</v>
      </c>
      <c r="U297">
        <v>73.7</v>
      </c>
      <c r="V297">
        <f t="shared" si="8"/>
        <v>2.0602442333785618</v>
      </c>
      <c r="W297">
        <v>22</v>
      </c>
      <c r="X297">
        <v>63.56</v>
      </c>
      <c r="Y297">
        <v>68.72</v>
      </c>
    </row>
    <row r="298" spans="1:25" x14ac:dyDescent="0.25">
      <c r="A298" t="s">
        <v>316</v>
      </c>
      <c r="B298" s="1" t="s">
        <v>340</v>
      </c>
      <c r="C298" t="s">
        <v>76</v>
      </c>
      <c r="D298" t="s">
        <v>81</v>
      </c>
      <c r="E298">
        <v>24</v>
      </c>
      <c r="F298">
        <v>149.35</v>
      </c>
      <c r="G298">
        <v>73.7</v>
      </c>
      <c r="H298">
        <f t="shared" si="9"/>
        <v>2.0264586160108546</v>
      </c>
      <c r="I298">
        <v>21.5</v>
      </c>
      <c r="J298">
        <v>59.79</v>
      </c>
      <c r="K298">
        <v>67.47</v>
      </c>
      <c r="O298" t="s">
        <v>316</v>
      </c>
      <c r="P298" s="1" t="s">
        <v>340</v>
      </c>
      <c r="Q298" t="s">
        <v>76</v>
      </c>
      <c r="R298" t="s">
        <v>79</v>
      </c>
      <c r="S298">
        <v>24</v>
      </c>
      <c r="T298">
        <v>181.97</v>
      </c>
      <c r="U298">
        <v>73.7</v>
      </c>
      <c r="V298">
        <f t="shared" si="8"/>
        <v>2.4690637720488464</v>
      </c>
      <c r="W298">
        <v>22</v>
      </c>
      <c r="X298">
        <v>61.92</v>
      </c>
      <c r="Y298">
        <v>68.72</v>
      </c>
    </row>
    <row r="299" spans="1:25" x14ac:dyDescent="0.25">
      <c r="A299" t="s">
        <v>317</v>
      </c>
      <c r="B299" s="1" t="s">
        <v>340</v>
      </c>
      <c r="C299" t="s">
        <v>76</v>
      </c>
      <c r="D299" t="s">
        <v>81</v>
      </c>
      <c r="E299">
        <v>27.5</v>
      </c>
      <c r="F299">
        <v>84.92</v>
      </c>
      <c r="G299">
        <v>82.3</v>
      </c>
      <c r="H299">
        <f t="shared" si="9"/>
        <v>1.0318347509113002</v>
      </c>
      <c r="I299">
        <v>26</v>
      </c>
      <c r="J299">
        <v>79.819999999999993</v>
      </c>
      <c r="K299">
        <v>78.63</v>
      </c>
      <c r="O299" t="s">
        <v>317</v>
      </c>
      <c r="P299" s="1" t="s">
        <v>340</v>
      </c>
      <c r="Q299" t="s">
        <v>76</v>
      </c>
      <c r="R299" t="s">
        <v>79</v>
      </c>
      <c r="S299">
        <v>23.5</v>
      </c>
      <c r="T299">
        <v>79.650000000000006</v>
      </c>
      <c r="U299">
        <v>72.459999999999994</v>
      </c>
      <c r="V299">
        <f t="shared" si="8"/>
        <v>1.0992271598123105</v>
      </c>
      <c r="W299">
        <v>21.5</v>
      </c>
      <c r="X299">
        <v>71.16</v>
      </c>
      <c r="Y299">
        <v>67.47</v>
      </c>
    </row>
    <row r="300" spans="1:25" x14ac:dyDescent="0.25">
      <c r="A300" t="s">
        <v>318</v>
      </c>
      <c r="B300" s="1" t="s">
        <v>340</v>
      </c>
      <c r="C300" t="s">
        <v>76</v>
      </c>
      <c r="D300" t="s">
        <v>81</v>
      </c>
      <c r="E300">
        <v>24</v>
      </c>
      <c r="F300">
        <v>77.680000000000007</v>
      </c>
      <c r="G300">
        <v>73.7</v>
      </c>
      <c r="H300">
        <f t="shared" si="9"/>
        <v>1.0540027137042063</v>
      </c>
      <c r="I300">
        <v>22.5</v>
      </c>
      <c r="J300">
        <v>49.4</v>
      </c>
      <c r="K300">
        <v>69.97</v>
      </c>
      <c r="O300" t="s">
        <v>318</v>
      </c>
      <c r="P300" s="1" t="s">
        <v>340</v>
      </c>
      <c r="Q300" t="s">
        <v>76</v>
      </c>
      <c r="R300" t="s">
        <v>79</v>
      </c>
      <c r="S300">
        <v>24</v>
      </c>
      <c r="T300">
        <v>147.72999999999999</v>
      </c>
      <c r="U300">
        <v>73.7</v>
      </c>
      <c r="V300">
        <f t="shared" si="8"/>
        <v>2.0044776119402985</v>
      </c>
      <c r="W300">
        <v>22</v>
      </c>
      <c r="X300">
        <v>63.24</v>
      </c>
      <c r="Y300">
        <v>68.72</v>
      </c>
    </row>
    <row r="301" spans="1:25" x14ac:dyDescent="0.25">
      <c r="A301" t="s">
        <v>319</v>
      </c>
      <c r="B301" s="1" t="s">
        <v>340</v>
      </c>
      <c r="C301" t="s">
        <v>76</v>
      </c>
      <c r="D301" t="s">
        <v>81</v>
      </c>
      <c r="E301">
        <v>25.5</v>
      </c>
      <c r="F301">
        <v>86.04</v>
      </c>
      <c r="G301">
        <v>77.400000000000006</v>
      </c>
      <c r="H301">
        <f t="shared" si="9"/>
        <v>1.1116279069767443</v>
      </c>
      <c r="I301">
        <v>24.5</v>
      </c>
      <c r="J301">
        <v>78.260000000000005</v>
      </c>
      <c r="K301">
        <v>74.930000000000007</v>
      </c>
      <c r="O301" t="s">
        <v>319</v>
      </c>
      <c r="P301" s="1" t="s">
        <v>340</v>
      </c>
      <c r="Q301" t="s">
        <v>76</v>
      </c>
      <c r="R301" t="s">
        <v>79</v>
      </c>
      <c r="S301">
        <v>24</v>
      </c>
      <c r="T301">
        <v>177.38</v>
      </c>
      <c r="U301">
        <v>73.7</v>
      </c>
      <c r="V301">
        <f t="shared" si="8"/>
        <v>2.4067842605156038</v>
      </c>
      <c r="W301">
        <v>21.5</v>
      </c>
      <c r="X301">
        <v>50.67</v>
      </c>
      <c r="Y301">
        <v>67.47</v>
      </c>
    </row>
    <row r="302" spans="1:25" x14ac:dyDescent="0.25">
      <c r="A302" t="s">
        <v>320</v>
      </c>
      <c r="B302" s="1" t="s">
        <v>340</v>
      </c>
      <c r="C302" t="s">
        <v>76</v>
      </c>
      <c r="D302" t="s">
        <v>81</v>
      </c>
      <c r="E302">
        <v>24.5</v>
      </c>
      <c r="F302">
        <v>154.38</v>
      </c>
      <c r="G302">
        <v>74.930000000000007</v>
      </c>
      <c r="H302">
        <f t="shared" si="9"/>
        <v>2.0603229681035629</v>
      </c>
      <c r="I302">
        <v>22.5</v>
      </c>
      <c r="J302">
        <v>53.01</v>
      </c>
      <c r="K302">
        <v>69.97</v>
      </c>
      <c r="O302" t="s">
        <v>320</v>
      </c>
      <c r="P302" s="1" t="s">
        <v>340</v>
      </c>
      <c r="Q302" t="s">
        <v>76</v>
      </c>
      <c r="R302" t="s">
        <v>79</v>
      </c>
      <c r="S302">
        <v>24</v>
      </c>
      <c r="T302">
        <v>125.71</v>
      </c>
      <c r="U302">
        <v>73.7</v>
      </c>
      <c r="V302">
        <f t="shared" si="8"/>
        <v>1.7056987788331071</v>
      </c>
      <c r="W302">
        <v>23</v>
      </c>
      <c r="X302">
        <v>57.33</v>
      </c>
      <c r="Y302">
        <v>71.22</v>
      </c>
    </row>
    <row r="303" spans="1:25" x14ac:dyDescent="0.25">
      <c r="A303" t="s">
        <v>321</v>
      </c>
      <c r="B303" s="1" t="s">
        <v>340</v>
      </c>
      <c r="C303" t="s">
        <v>76</v>
      </c>
      <c r="D303" t="s">
        <v>81</v>
      </c>
      <c r="E303">
        <v>24.5</v>
      </c>
      <c r="F303">
        <v>104.49</v>
      </c>
      <c r="G303">
        <v>74.930000000000007</v>
      </c>
      <c r="H303">
        <f t="shared" si="9"/>
        <v>1.3945015347657812</v>
      </c>
      <c r="I303">
        <v>23</v>
      </c>
      <c r="J303">
        <v>61.15</v>
      </c>
      <c r="K303">
        <v>71.22</v>
      </c>
      <c r="O303" t="s">
        <v>321</v>
      </c>
      <c r="P303" s="1" t="s">
        <v>340</v>
      </c>
      <c r="Q303" t="s">
        <v>76</v>
      </c>
      <c r="R303" t="s">
        <v>79</v>
      </c>
      <c r="S303">
        <v>24</v>
      </c>
      <c r="T303">
        <v>125.99</v>
      </c>
      <c r="U303">
        <v>73.7</v>
      </c>
      <c r="V303">
        <f t="shared" si="8"/>
        <v>1.7094979647218451</v>
      </c>
      <c r="W303">
        <v>22.5</v>
      </c>
      <c r="X303">
        <v>63.21</v>
      </c>
      <c r="Y303">
        <v>69.97</v>
      </c>
    </row>
    <row r="304" spans="1:25" x14ac:dyDescent="0.25">
      <c r="A304" t="s">
        <v>322</v>
      </c>
      <c r="B304" s="1" t="s">
        <v>340</v>
      </c>
      <c r="C304" t="s">
        <v>76</v>
      </c>
      <c r="D304" t="s">
        <v>81</v>
      </c>
      <c r="E304">
        <v>24</v>
      </c>
      <c r="F304">
        <v>186.09</v>
      </c>
      <c r="G304">
        <v>73.7</v>
      </c>
      <c r="H304">
        <f t="shared" si="9"/>
        <v>2.524966078697422</v>
      </c>
      <c r="I304">
        <v>22</v>
      </c>
      <c r="J304">
        <v>41.03</v>
      </c>
      <c r="K304">
        <v>68.72</v>
      </c>
      <c r="O304" t="s">
        <v>322</v>
      </c>
      <c r="P304" s="1" t="s">
        <v>340</v>
      </c>
      <c r="Q304" t="s">
        <v>76</v>
      </c>
      <c r="R304" t="s">
        <v>79</v>
      </c>
      <c r="S304">
        <v>24</v>
      </c>
      <c r="T304">
        <v>151.78</v>
      </c>
      <c r="U304">
        <v>73.7</v>
      </c>
      <c r="V304">
        <f t="shared" si="8"/>
        <v>2.0594301221166891</v>
      </c>
      <c r="W304">
        <v>22.5</v>
      </c>
      <c r="X304">
        <v>58.45</v>
      </c>
      <c r="Y304">
        <v>69.97</v>
      </c>
    </row>
    <row r="305" spans="1:25" x14ac:dyDescent="0.25">
      <c r="A305" t="s">
        <v>323</v>
      </c>
      <c r="B305" s="1" t="s">
        <v>340</v>
      </c>
      <c r="C305" t="s">
        <v>76</v>
      </c>
      <c r="D305" t="s">
        <v>81</v>
      </c>
      <c r="E305">
        <v>24.5</v>
      </c>
      <c r="F305">
        <v>171.24</v>
      </c>
      <c r="G305">
        <v>74.930000000000007</v>
      </c>
      <c r="H305">
        <f t="shared" si="9"/>
        <v>2.2853329774456159</v>
      </c>
      <c r="I305">
        <v>22.5</v>
      </c>
      <c r="J305">
        <v>68.760000000000005</v>
      </c>
      <c r="K305">
        <v>69.97</v>
      </c>
      <c r="O305" t="s">
        <v>323</v>
      </c>
      <c r="P305" s="1" t="s">
        <v>340</v>
      </c>
      <c r="Q305" t="s">
        <v>76</v>
      </c>
      <c r="R305" t="s">
        <v>79</v>
      </c>
      <c r="S305">
        <v>24</v>
      </c>
      <c r="T305">
        <v>177.4</v>
      </c>
      <c r="U305">
        <v>73.7</v>
      </c>
      <c r="V305">
        <f t="shared" si="8"/>
        <v>2.4070556309362279</v>
      </c>
      <c r="W305">
        <v>21.5</v>
      </c>
      <c r="X305">
        <v>45.27</v>
      </c>
      <c r="Y305">
        <v>67.47</v>
      </c>
    </row>
    <row r="306" spans="1:25" x14ac:dyDescent="0.25">
      <c r="A306" t="s">
        <v>324</v>
      </c>
      <c r="B306" s="1" t="s">
        <v>340</v>
      </c>
      <c r="C306" t="s">
        <v>77</v>
      </c>
      <c r="D306" t="s">
        <v>81</v>
      </c>
      <c r="E306">
        <v>24.5</v>
      </c>
      <c r="F306">
        <v>166.17</v>
      </c>
      <c r="G306">
        <v>74.930000000000007</v>
      </c>
      <c r="H306">
        <f t="shared" si="9"/>
        <v>2.2176698251701583</v>
      </c>
      <c r="I306">
        <v>22</v>
      </c>
      <c r="J306">
        <v>59.49</v>
      </c>
      <c r="K306">
        <v>68.72</v>
      </c>
      <c r="O306" t="s">
        <v>324</v>
      </c>
      <c r="P306" s="1" t="s">
        <v>340</v>
      </c>
      <c r="Q306" t="s">
        <v>77</v>
      </c>
      <c r="R306" t="s">
        <v>79</v>
      </c>
      <c r="S306">
        <v>24</v>
      </c>
      <c r="T306">
        <v>143.33000000000001</v>
      </c>
      <c r="U306">
        <v>73.7</v>
      </c>
      <c r="V306">
        <f t="shared" si="8"/>
        <v>1.9447761194029851</v>
      </c>
      <c r="W306">
        <v>22.5</v>
      </c>
      <c r="X306">
        <v>65.28</v>
      </c>
      <c r="Y306">
        <v>69.97</v>
      </c>
    </row>
    <row r="307" spans="1:25" x14ac:dyDescent="0.25">
      <c r="A307" t="s">
        <v>325</v>
      </c>
      <c r="B307" s="1" t="s">
        <v>340</v>
      </c>
      <c r="C307" t="s">
        <v>77</v>
      </c>
      <c r="D307" t="s">
        <v>81</v>
      </c>
      <c r="E307">
        <v>23.5</v>
      </c>
      <c r="F307">
        <v>186.92</v>
      </c>
      <c r="G307">
        <v>72.459999999999994</v>
      </c>
      <c r="H307">
        <f t="shared" si="9"/>
        <v>2.5796301407673199</v>
      </c>
      <c r="I307">
        <v>21.5</v>
      </c>
      <c r="J307">
        <v>48.33</v>
      </c>
      <c r="K307">
        <v>67.47</v>
      </c>
      <c r="O307" t="s">
        <v>325</v>
      </c>
      <c r="P307" s="1" t="s">
        <v>340</v>
      </c>
      <c r="Q307" t="s">
        <v>77</v>
      </c>
      <c r="R307" t="s">
        <v>79</v>
      </c>
      <c r="S307">
        <v>24</v>
      </c>
      <c r="T307">
        <v>169.04</v>
      </c>
      <c r="U307">
        <v>73.7</v>
      </c>
      <c r="V307">
        <f t="shared" si="8"/>
        <v>2.2936227951153323</v>
      </c>
      <c r="W307">
        <v>22</v>
      </c>
      <c r="X307">
        <v>58.58</v>
      </c>
      <c r="Y307">
        <v>68.72</v>
      </c>
    </row>
    <row r="308" spans="1:25" x14ac:dyDescent="0.25">
      <c r="A308" t="s">
        <v>326</v>
      </c>
      <c r="B308" s="1" t="s">
        <v>340</v>
      </c>
      <c r="C308" t="s">
        <v>77</v>
      </c>
      <c r="D308" t="s">
        <v>81</v>
      </c>
      <c r="E308">
        <v>24.5</v>
      </c>
      <c r="F308">
        <v>128.59</v>
      </c>
      <c r="G308">
        <v>74.930000000000007</v>
      </c>
      <c r="H308">
        <f t="shared" si="9"/>
        <v>1.7161350593887628</v>
      </c>
      <c r="I308">
        <v>23</v>
      </c>
      <c r="J308">
        <v>65.849999999999994</v>
      </c>
      <c r="K308">
        <v>71.22</v>
      </c>
      <c r="O308" t="s">
        <v>326</v>
      </c>
      <c r="P308" s="1" t="s">
        <v>340</v>
      </c>
      <c r="Q308" t="s">
        <v>77</v>
      </c>
      <c r="R308" t="s">
        <v>79</v>
      </c>
      <c r="S308">
        <v>24</v>
      </c>
      <c r="T308">
        <v>199.52</v>
      </c>
      <c r="U308">
        <v>73.7</v>
      </c>
      <c r="V308">
        <f t="shared" si="8"/>
        <v>2.70719131614654</v>
      </c>
      <c r="W308">
        <v>21.5</v>
      </c>
      <c r="X308">
        <v>48.72</v>
      </c>
      <c r="Y308">
        <v>67.47</v>
      </c>
    </row>
    <row r="309" spans="1:25" x14ac:dyDescent="0.25">
      <c r="A309" t="s">
        <v>327</v>
      </c>
      <c r="B309" s="1" t="s">
        <v>340</v>
      </c>
      <c r="C309" t="s">
        <v>77</v>
      </c>
      <c r="D309" t="s">
        <v>81</v>
      </c>
      <c r="E309">
        <v>24</v>
      </c>
      <c r="F309">
        <v>144.82</v>
      </c>
      <c r="G309">
        <v>73.7</v>
      </c>
      <c r="H309">
        <f t="shared" si="9"/>
        <v>1.9649932157394843</v>
      </c>
      <c r="I309">
        <v>22</v>
      </c>
      <c r="J309">
        <v>64.25</v>
      </c>
      <c r="K309">
        <v>68.72</v>
      </c>
      <c r="O309" t="s">
        <v>327</v>
      </c>
      <c r="P309" s="1" t="s">
        <v>340</v>
      </c>
      <c r="Q309" t="s">
        <v>77</v>
      </c>
      <c r="R309" t="s">
        <v>79</v>
      </c>
      <c r="S309">
        <v>24</v>
      </c>
      <c r="T309">
        <v>195.85</v>
      </c>
      <c r="U309">
        <v>73.7</v>
      </c>
      <c r="V309">
        <f t="shared" si="8"/>
        <v>2.6573948439620079</v>
      </c>
      <c r="W309">
        <v>22</v>
      </c>
      <c r="X309">
        <v>67.7</v>
      </c>
      <c r="Y309">
        <v>68.72</v>
      </c>
    </row>
    <row r="310" spans="1:25" x14ac:dyDescent="0.25">
      <c r="A310" t="s">
        <v>328</v>
      </c>
      <c r="B310" s="1" t="s">
        <v>340</v>
      </c>
      <c r="C310" t="s">
        <v>77</v>
      </c>
      <c r="D310" t="s">
        <v>81</v>
      </c>
      <c r="E310">
        <v>24.5</v>
      </c>
      <c r="F310">
        <v>148.80000000000001</v>
      </c>
      <c r="G310">
        <v>74.930000000000007</v>
      </c>
      <c r="H310">
        <f t="shared" si="9"/>
        <v>1.9858534632323501</v>
      </c>
      <c r="I310">
        <v>22.5</v>
      </c>
      <c r="J310">
        <v>69.099999999999994</v>
      </c>
      <c r="K310">
        <v>69.97</v>
      </c>
      <c r="O310" t="s">
        <v>328</v>
      </c>
      <c r="P310" s="1" t="s">
        <v>340</v>
      </c>
      <c r="Q310" t="s">
        <v>77</v>
      </c>
      <c r="R310" t="s">
        <v>79</v>
      </c>
      <c r="S310">
        <v>24</v>
      </c>
      <c r="T310">
        <v>145.81</v>
      </c>
      <c r="U310">
        <v>73.7</v>
      </c>
      <c r="V310">
        <f t="shared" si="8"/>
        <v>1.97842605156038</v>
      </c>
      <c r="W310">
        <v>22</v>
      </c>
      <c r="X310">
        <v>55.91</v>
      </c>
      <c r="Y310">
        <v>68.72</v>
      </c>
    </row>
    <row r="311" spans="1:25" x14ac:dyDescent="0.25">
      <c r="A311" t="s">
        <v>329</v>
      </c>
      <c r="B311" s="1" t="s">
        <v>340</v>
      </c>
      <c r="C311" t="s">
        <v>77</v>
      </c>
      <c r="D311" t="s">
        <v>81</v>
      </c>
      <c r="E311">
        <v>23.5</v>
      </c>
      <c r="F311">
        <v>88.65</v>
      </c>
      <c r="G311">
        <v>72.459999999999994</v>
      </c>
      <c r="H311">
        <f t="shared" si="9"/>
        <v>1.2234336185481647</v>
      </c>
      <c r="I311">
        <v>23</v>
      </c>
      <c r="J311">
        <v>65.67</v>
      </c>
      <c r="K311">
        <v>71.22</v>
      </c>
      <c r="O311" t="s">
        <v>329</v>
      </c>
      <c r="P311" s="1" t="s">
        <v>340</v>
      </c>
      <c r="Q311" t="s">
        <v>77</v>
      </c>
      <c r="R311" t="s">
        <v>79</v>
      </c>
      <c r="S311">
        <v>24</v>
      </c>
      <c r="T311">
        <v>144.91999999999999</v>
      </c>
      <c r="U311">
        <v>73.7</v>
      </c>
      <c r="V311">
        <f t="shared" si="8"/>
        <v>1.9663500678426049</v>
      </c>
      <c r="W311">
        <v>22</v>
      </c>
      <c r="X311">
        <v>67.39</v>
      </c>
      <c r="Y311">
        <v>68.72</v>
      </c>
    </row>
    <row r="312" spans="1:25" x14ac:dyDescent="0.25">
      <c r="A312" t="s">
        <v>330</v>
      </c>
      <c r="B312" s="1" t="s">
        <v>340</v>
      </c>
      <c r="C312" t="s">
        <v>77</v>
      </c>
      <c r="D312" t="s">
        <v>81</v>
      </c>
      <c r="E312">
        <v>23</v>
      </c>
      <c r="F312">
        <v>96.25</v>
      </c>
      <c r="G312">
        <v>71.22</v>
      </c>
      <c r="H312">
        <f t="shared" si="9"/>
        <v>1.3514462229710755</v>
      </c>
      <c r="I312">
        <v>22</v>
      </c>
      <c r="J312">
        <v>58.44</v>
      </c>
      <c r="K312">
        <v>68.72</v>
      </c>
      <c r="O312" t="s">
        <v>330</v>
      </c>
      <c r="P312" s="1" t="s">
        <v>340</v>
      </c>
      <c r="Q312" t="s">
        <v>77</v>
      </c>
      <c r="R312" t="s">
        <v>79</v>
      </c>
      <c r="S312">
        <v>24</v>
      </c>
      <c r="T312">
        <v>169.23</v>
      </c>
      <c r="U312">
        <v>73.7</v>
      </c>
      <c r="V312">
        <f t="shared" si="8"/>
        <v>2.2962008141112618</v>
      </c>
      <c r="W312">
        <v>22</v>
      </c>
      <c r="X312">
        <v>61.55</v>
      </c>
      <c r="Y312">
        <v>68.72</v>
      </c>
    </row>
    <row r="313" spans="1:25" x14ac:dyDescent="0.25">
      <c r="A313" t="s">
        <v>331</v>
      </c>
      <c r="B313" s="1" t="s">
        <v>340</v>
      </c>
      <c r="C313" t="s">
        <v>77</v>
      </c>
      <c r="D313" t="s">
        <v>81</v>
      </c>
      <c r="E313">
        <v>23.5</v>
      </c>
      <c r="F313">
        <v>111.74</v>
      </c>
      <c r="G313">
        <v>72.459999999999994</v>
      </c>
      <c r="H313">
        <f t="shared" si="9"/>
        <v>1.5420921887938173</v>
      </c>
      <c r="I313">
        <v>22.5</v>
      </c>
      <c r="J313">
        <v>54.41</v>
      </c>
      <c r="K313">
        <v>69.97</v>
      </c>
      <c r="O313" t="s">
        <v>331</v>
      </c>
      <c r="P313" s="1" t="s">
        <v>340</v>
      </c>
      <c r="Q313" t="s">
        <v>77</v>
      </c>
      <c r="R313" t="s">
        <v>79</v>
      </c>
      <c r="S313">
        <v>24</v>
      </c>
      <c r="T313">
        <v>169.39</v>
      </c>
      <c r="U313">
        <v>73.7</v>
      </c>
      <c r="V313">
        <f t="shared" si="8"/>
        <v>2.2983717774762549</v>
      </c>
      <c r="W313">
        <v>22</v>
      </c>
      <c r="X313">
        <v>46.79</v>
      </c>
      <c r="Y313">
        <v>68.72</v>
      </c>
    </row>
    <row r="314" spans="1:25" x14ac:dyDescent="0.25">
      <c r="A314" t="s">
        <v>332</v>
      </c>
      <c r="B314" s="1" t="s">
        <v>340</v>
      </c>
      <c r="C314" t="s">
        <v>77</v>
      </c>
      <c r="D314" t="s">
        <v>81</v>
      </c>
      <c r="E314">
        <v>24</v>
      </c>
      <c r="F314">
        <v>182.3</v>
      </c>
      <c r="G314">
        <v>73.7</v>
      </c>
      <c r="H314">
        <f t="shared" si="9"/>
        <v>2.4735413839891454</v>
      </c>
      <c r="I314">
        <v>22</v>
      </c>
      <c r="J314">
        <v>63.96</v>
      </c>
      <c r="K314">
        <v>68.72</v>
      </c>
      <c r="O314" t="s">
        <v>332</v>
      </c>
      <c r="P314" s="1" t="s">
        <v>340</v>
      </c>
      <c r="Q314" t="s">
        <v>77</v>
      </c>
      <c r="R314" t="s">
        <v>79</v>
      </c>
      <c r="S314">
        <v>24</v>
      </c>
      <c r="T314">
        <v>161.41</v>
      </c>
      <c r="U314">
        <v>73.7</v>
      </c>
      <c r="V314">
        <f t="shared" si="8"/>
        <v>2.1900949796472182</v>
      </c>
      <c r="W314">
        <v>22.5</v>
      </c>
      <c r="X314">
        <v>69.599999999999994</v>
      </c>
      <c r="Y314">
        <v>69.97</v>
      </c>
    </row>
    <row r="315" spans="1:25" x14ac:dyDescent="0.25">
      <c r="A315" t="s">
        <v>333</v>
      </c>
      <c r="B315" s="1" t="s">
        <v>340</v>
      </c>
      <c r="C315" t="s">
        <v>77</v>
      </c>
      <c r="D315" t="s">
        <v>81</v>
      </c>
      <c r="E315">
        <v>16.5</v>
      </c>
      <c r="F315">
        <v>33.369999999999997</v>
      </c>
      <c r="G315">
        <v>54.79</v>
      </c>
      <c r="H315">
        <f t="shared" si="9"/>
        <v>0.60905274685161526</v>
      </c>
      <c r="I315">
        <v>16</v>
      </c>
      <c r="J315">
        <v>19.05</v>
      </c>
      <c r="K315">
        <v>53.5</v>
      </c>
      <c r="O315" t="s">
        <v>333</v>
      </c>
      <c r="P315" s="1" t="s">
        <v>340</v>
      </c>
      <c r="Q315" t="s">
        <v>77</v>
      </c>
      <c r="R315" t="s">
        <v>79</v>
      </c>
      <c r="S315">
        <v>24</v>
      </c>
      <c r="T315">
        <v>187.14</v>
      </c>
      <c r="U315">
        <v>73.7</v>
      </c>
      <c r="V315">
        <f t="shared" si="8"/>
        <v>2.5392130257801897</v>
      </c>
      <c r="W315">
        <v>21.5</v>
      </c>
      <c r="X315">
        <v>59.13</v>
      </c>
      <c r="Y315">
        <v>67.47</v>
      </c>
    </row>
    <row r="316" spans="1:25" x14ac:dyDescent="0.25">
      <c r="A316" t="s">
        <v>334</v>
      </c>
      <c r="B316" s="1" t="s">
        <v>340</v>
      </c>
      <c r="C316" t="s">
        <v>77</v>
      </c>
      <c r="D316" t="s">
        <v>81</v>
      </c>
      <c r="E316">
        <v>24.5</v>
      </c>
      <c r="F316">
        <v>160.47999999999999</v>
      </c>
      <c r="G316">
        <v>74.930000000000007</v>
      </c>
      <c r="H316">
        <f t="shared" si="9"/>
        <v>2.1417322834645667</v>
      </c>
      <c r="I316">
        <v>23</v>
      </c>
      <c r="J316">
        <v>56.89</v>
      </c>
      <c r="K316">
        <v>71.22</v>
      </c>
      <c r="O316" t="s">
        <v>334</v>
      </c>
      <c r="P316" s="1" t="s">
        <v>340</v>
      </c>
      <c r="Q316" t="s">
        <v>77</v>
      </c>
      <c r="R316" t="s">
        <v>79</v>
      </c>
      <c r="S316">
        <v>24</v>
      </c>
      <c r="T316">
        <v>166.96</v>
      </c>
      <c r="U316">
        <v>73.7</v>
      </c>
      <c r="V316">
        <f t="shared" si="8"/>
        <v>2.2654002713704204</v>
      </c>
      <c r="W316">
        <v>22</v>
      </c>
      <c r="X316">
        <v>53.56</v>
      </c>
      <c r="Y316">
        <v>68.72</v>
      </c>
    </row>
    <row r="317" spans="1:25" x14ac:dyDescent="0.25">
      <c r="A317" s="2" t="s">
        <v>335</v>
      </c>
      <c r="B317" s="1" t="s">
        <v>340</v>
      </c>
      <c r="C317" t="s">
        <v>77</v>
      </c>
      <c r="D317" t="s">
        <v>81</v>
      </c>
      <c r="E317">
        <v>0</v>
      </c>
      <c r="F317">
        <v>0</v>
      </c>
      <c r="G317">
        <v>0</v>
      </c>
      <c r="H317" t="e">
        <f t="shared" si="9"/>
        <v>#DIV/0!</v>
      </c>
      <c r="I317">
        <v>0</v>
      </c>
      <c r="J317">
        <v>0</v>
      </c>
      <c r="K317">
        <v>0</v>
      </c>
      <c r="O317" t="s">
        <v>335</v>
      </c>
      <c r="P317" s="1" t="s">
        <v>340</v>
      </c>
      <c r="Q317" t="s">
        <v>77</v>
      </c>
      <c r="R317" t="s">
        <v>79</v>
      </c>
      <c r="S317">
        <v>0</v>
      </c>
      <c r="T317">
        <v>0</v>
      </c>
      <c r="U317">
        <v>0</v>
      </c>
      <c r="V317" t="e">
        <f t="shared" si="8"/>
        <v>#DIV/0!</v>
      </c>
      <c r="W317">
        <v>0</v>
      </c>
      <c r="X317">
        <v>0</v>
      </c>
      <c r="Y317">
        <v>0</v>
      </c>
    </row>
    <row r="318" spans="1:25" x14ac:dyDescent="0.25">
      <c r="A318" t="s">
        <v>336</v>
      </c>
      <c r="B318" s="1" t="s">
        <v>340</v>
      </c>
      <c r="C318" t="s">
        <v>77</v>
      </c>
      <c r="D318" t="s">
        <v>81</v>
      </c>
      <c r="E318">
        <v>24.5</v>
      </c>
      <c r="F318">
        <v>118.66</v>
      </c>
      <c r="G318">
        <v>74.930000000000007</v>
      </c>
      <c r="H318">
        <f t="shared" si="9"/>
        <v>1.5836113706125716</v>
      </c>
      <c r="I318">
        <v>23</v>
      </c>
      <c r="J318">
        <v>54.48</v>
      </c>
      <c r="K318">
        <v>71.22</v>
      </c>
      <c r="O318" t="s">
        <v>336</v>
      </c>
      <c r="P318" s="1" t="s">
        <v>340</v>
      </c>
      <c r="Q318" t="s">
        <v>77</v>
      </c>
      <c r="R318" t="s">
        <v>79</v>
      </c>
      <c r="S318">
        <v>24</v>
      </c>
      <c r="T318">
        <v>177.28</v>
      </c>
      <c r="U318">
        <v>73.7</v>
      </c>
      <c r="V318">
        <f t="shared" si="8"/>
        <v>2.4054274084124829</v>
      </c>
      <c r="W318">
        <v>22</v>
      </c>
      <c r="X318">
        <v>61.81</v>
      </c>
      <c r="Y318">
        <v>68.72</v>
      </c>
    </row>
    <row r="319" spans="1:25" x14ac:dyDescent="0.25">
      <c r="A319" t="s">
        <v>337</v>
      </c>
      <c r="B319" s="1" t="s">
        <v>340</v>
      </c>
      <c r="C319" t="s">
        <v>77</v>
      </c>
      <c r="D319" t="s">
        <v>81</v>
      </c>
      <c r="E319">
        <v>24</v>
      </c>
      <c r="F319">
        <v>112.18</v>
      </c>
      <c r="G319">
        <v>73.7</v>
      </c>
      <c r="H319">
        <f t="shared" si="9"/>
        <v>1.5221166892808684</v>
      </c>
      <c r="I319">
        <v>21.5</v>
      </c>
      <c r="J319">
        <v>44.74</v>
      </c>
      <c r="K319">
        <v>67.47</v>
      </c>
      <c r="O319" t="s">
        <v>337</v>
      </c>
      <c r="P319" s="1" t="s">
        <v>340</v>
      </c>
      <c r="Q319" t="s">
        <v>77</v>
      </c>
      <c r="R319" t="s">
        <v>79</v>
      </c>
      <c r="S319">
        <v>24</v>
      </c>
      <c r="T319">
        <v>157.62</v>
      </c>
      <c r="U319">
        <v>73.7</v>
      </c>
      <c r="V319">
        <f t="shared" si="8"/>
        <v>2.1386702849389416</v>
      </c>
      <c r="W319">
        <v>22</v>
      </c>
      <c r="X319">
        <v>68.680000000000007</v>
      </c>
      <c r="Y319">
        <v>68.72</v>
      </c>
    </row>
    <row r="320" spans="1:25" x14ac:dyDescent="0.25">
      <c r="A320" t="s">
        <v>338</v>
      </c>
      <c r="B320" s="1" t="s">
        <v>340</v>
      </c>
      <c r="C320" t="s">
        <v>77</v>
      </c>
      <c r="D320" t="s">
        <v>81</v>
      </c>
      <c r="E320">
        <v>24.5</v>
      </c>
      <c r="F320">
        <v>153.31</v>
      </c>
      <c r="G320">
        <v>74.930000000000007</v>
      </c>
      <c r="H320">
        <f t="shared" si="9"/>
        <v>2.046042973441879</v>
      </c>
      <c r="I320">
        <v>23</v>
      </c>
      <c r="J320">
        <v>69.650000000000006</v>
      </c>
      <c r="K320">
        <v>71.22</v>
      </c>
      <c r="O320" t="s">
        <v>338</v>
      </c>
      <c r="P320" s="1" t="s">
        <v>340</v>
      </c>
      <c r="Q320" t="s">
        <v>77</v>
      </c>
      <c r="R320" t="s">
        <v>79</v>
      </c>
      <c r="S320">
        <v>24</v>
      </c>
      <c r="T320">
        <v>151.5</v>
      </c>
      <c r="U320">
        <v>73.7</v>
      </c>
      <c r="V320">
        <f t="shared" si="8"/>
        <v>2.055630936227951</v>
      </c>
      <c r="W320">
        <v>22.5</v>
      </c>
      <c r="X320">
        <v>69.209999999999994</v>
      </c>
      <c r="Y320">
        <v>69.97</v>
      </c>
    </row>
    <row r="321" spans="1:25" x14ac:dyDescent="0.25">
      <c r="A321" t="s">
        <v>339</v>
      </c>
      <c r="B321" s="1" t="s">
        <v>340</v>
      </c>
      <c r="C321" t="s">
        <v>77</v>
      </c>
      <c r="D321" t="s">
        <v>81</v>
      </c>
      <c r="E321">
        <v>23.5</v>
      </c>
      <c r="F321">
        <v>137.85</v>
      </c>
      <c r="G321">
        <v>72.459999999999994</v>
      </c>
      <c r="H321">
        <f t="shared" si="9"/>
        <v>1.9024289263041678</v>
      </c>
      <c r="I321">
        <v>22</v>
      </c>
      <c r="J321">
        <v>66.28</v>
      </c>
      <c r="K321">
        <v>68.72</v>
      </c>
      <c r="O321" t="s">
        <v>339</v>
      </c>
      <c r="P321" s="1" t="s">
        <v>340</v>
      </c>
      <c r="Q321" t="s">
        <v>77</v>
      </c>
      <c r="R321" t="s">
        <v>79</v>
      </c>
      <c r="S321">
        <v>24</v>
      </c>
      <c r="T321">
        <v>191.21</v>
      </c>
      <c r="U321">
        <v>73.7</v>
      </c>
      <c r="V321">
        <f t="shared" si="8"/>
        <v>2.5944369063772048</v>
      </c>
      <c r="W321">
        <v>21.5</v>
      </c>
      <c r="X321">
        <v>52.66</v>
      </c>
      <c r="Y321">
        <v>67.47</v>
      </c>
    </row>
    <row r="322" spans="1:25" x14ac:dyDescent="0.25">
      <c r="A322" s="2" t="s">
        <v>341</v>
      </c>
      <c r="B322" s="1" t="s">
        <v>405</v>
      </c>
      <c r="C322" t="s">
        <v>76</v>
      </c>
      <c r="D322" t="s">
        <v>80</v>
      </c>
      <c r="E322">
        <v>28.5</v>
      </c>
      <c r="F322">
        <v>61.55</v>
      </c>
      <c r="G322">
        <v>84.74</v>
      </c>
      <c r="H322">
        <f t="shared" si="9"/>
        <v>0.72633939107859335</v>
      </c>
      <c r="I322">
        <v>28</v>
      </c>
      <c r="J322">
        <v>39.56</v>
      </c>
      <c r="K322">
        <v>83.53</v>
      </c>
      <c r="O322" t="s">
        <v>341</v>
      </c>
      <c r="P322" s="1" t="s">
        <v>405</v>
      </c>
      <c r="Q322" t="s">
        <v>76</v>
      </c>
      <c r="R322" t="s">
        <v>78</v>
      </c>
      <c r="S322">
        <v>24</v>
      </c>
      <c r="T322">
        <v>98.29</v>
      </c>
      <c r="U322">
        <v>73.7</v>
      </c>
      <c r="V322">
        <f t="shared" ref="V322:V385" si="10">T322/U322</f>
        <v>1.3336499321573949</v>
      </c>
      <c r="W322">
        <v>23</v>
      </c>
      <c r="X322">
        <v>57.37</v>
      </c>
      <c r="Y322">
        <v>71.22</v>
      </c>
    </row>
    <row r="323" spans="1:25" x14ac:dyDescent="0.25">
      <c r="A323" t="s">
        <v>342</v>
      </c>
      <c r="B323" s="1" t="s">
        <v>405</v>
      </c>
      <c r="C323" t="s">
        <v>76</v>
      </c>
      <c r="D323" t="s">
        <v>80</v>
      </c>
      <c r="E323">
        <v>22.5</v>
      </c>
      <c r="F323">
        <v>69.66</v>
      </c>
      <c r="G323">
        <v>69.97</v>
      </c>
      <c r="H323">
        <f t="shared" ref="H323:H386" si="11">F323/G323</f>
        <v>0.99556952979848501</v>
      </c>
      <c r="I323">
        <v>22</v>
      </c>
      <c r="J323">
        <v>54.42</v>
      </c>
      <c r="K323">
        <v>68.72</v>
      </c>
      <c r="O323" t="s">
        <v>342</v>
      </c>
      <c r="P323" s="1" t="s">
        <v>405</v>
      </c>
      <c r="Q323" t="s">
        <v>76</v>
      </c>
      <c r="R323" t="s">
        <v>78</v>
      </c>
      <c r="S323">
        <v>24</v>
      </c>
      <c r="T323">
        <v>110.22</v>
      </c>
      <c r="U323">
        <v>73.7</v>
      </c>
      <c r="V323">
        <f t="shared" si="10"/>
        <v>1.4955223880597015</v>
      </c>
      <c r="W323">
        <v>23.5</v>
      </c>
      <c r="X323">
        <v>55.57</v>
      </c>
      <c r="Y323">
        <v>72.459999999999994</v>
      </c>
    </row>
    <row r="324" spans="1:25" x14ac:dyDescent="0.25">
      <c r="A324" t="s">
        <v>343</v>
      </c>
      <c r="B324" s="1" t="s">
        <v>405</v>
      </c>
      <c r="C324" t="s">
        <v>76</v>
      </c>
      <c r="D324" t="s">
        <v>80</v>
      </c>
      <c r="E324">
        <v>20.5</v>
      </c>
      <c r="F324">
        <v>52.71</v>
      </c>
      <c r="G324">
        <v>64.97</v>
      </c>
      <c r="H324">
        <f t="shared" si="11"/>
        <v>0.81129752193319993</v>
      </c>
      <c r="I324">
        <v>20</v>
      </c>
      <c r="J324">
        <v>40.56</v>
      </c>
      <c r="K324">
        <v>63.71</v>
      </c>
      <c r="O324" t="s">
        <v>343</v>
      </c>
      <c r="P324" s="1" t="s">
        <v>405</v>
      </c>
      <c r="Q324" t="s">
        <v>76</v>
      </c>
      <c r="R324" t="s">
        <v>78</v>
      </c>
      <c r="S324">
        <v>24</v>
      </c>
      <c r="T324">
        <v>107.15</v>
      </c>
      <c r="U324">
        <v>73.7</v>
      </c>
      <c r="V324">
        <f t="shared" si="10"/>
        <v>1.4538670284938942</v>
      </c>
      <c r="W324">
        <v>23</v>
      </c>
      <c r="X324">
        <v>52.06</v>
      </c>
      <c r="Y324">
        <v>71.22</v>
      </c>
    </row>
    <row r="325" spans="1:25" x14ac:dyDescent="0.25">
      <c r="A325" s="2" t="s">
        <v>344</v>
      </c>
      <c r="B325" s="1" t="s">
        <v>405</v>
      </c>
      <c r="C325" t="s">
        <v>76</v>
      </c>
      <c r="D325" t="s">
        <v>80</v>
      </c>
      <c r="E325">
        <v>23.5</v>
      </c>
      <c r="F325">
        <v>55.93</v>
      </c>
      <c r="G325">
        <v>72.459999999999994</v>
      </c>
      <c r="H325">
        <f t="shared" si="11"/>
        <v>0.77187413745514777</v>
      </c>
      <c r="I325">
        <v>23</v>
      </c>
      <c r="J325">
        <v>49.23</v>
      </c>
      <c r="K325">
        <v>71.22</v>
      </c>
      <c r="O325" t="s">
        <v>344</v>
      </c>
      <c r="P325" s="1" t="s">
        <v>405</v>
      </c>
      <c r="Q325" t="s">
        <v>76</v>
      </c>
      <c r="R325" t="s">
        <v>78</v>
      </c>
      <c r="S325">
        <v>24</v>
      </c>
      <c r="T325">
        <v>106.3</v>
      </c>
      <c r="U325">
        <v>73.7</v>
      </c>
      <c r="V325">
        <f t="shared" si="10"/>
        <v>1.4423337856173677</v>
      </c>
      <c r="W325">
        <v>23</v>
      </c>
      <c r="X325">
        <v>70.81</v>
      </c>
      <c r="Y325">
        <v>71.22</v>
      </c>
    </row>
    <row r="326" spans="1:25" x14ac:dyDescent="0.25">
      <c r="A326" s="2" t="s">
        <v>345</v>
      </c>
      <c r="B326" s="1" t="s">
        <v>405</v>
      </c>
      <c r="C326" t="s">
        <v>76</v>
      </c>
      <c r="D326" t="s">
        <v>80</v>
      </c>
      <c r="E326">
        <v>16.5</v>
      </c>
      <c r="F326">
        <v>33.9</v>
      </c>
      <c r="G326">
        <v>54.79</v>
      </c>
      <c r="H326">
        <f t="shared" si="11"/>
        <v>0.61872604489870409</v>
      </c>
      <c r="I326">
        <v>16</v>
      </c>
      <c r="J326">
        <v>25.76</v>
      </c>
      <c r="K326">
        <v>53.5</v>
      </c>
      <c r="O326" t="s">
        <v>345</v>
      </c>
      <c r="P326" s="1" t="s">
        <v>405</v>
      </c>
      <c r="Q326" t="s">
        <v>76</v>
      </c>
      <c r="R326" t="s">
        <v>78</v>
      </c>
      <c r="S326">
        <v>23.5</v>
      </c>
      <c r="T326">
        <v>57.69</v>
      </c>
      <c r="U326">
        <v>72.459999999999994</v>
      </c>
      <c r="V326">
        <f t="shared" si="10"/>
        <v>0.79616340049682588</v>
      </c>
      <c r="W326">
        <v>23</v>
      </c>
      <c r="X326">
        <v>35.83</v>
      </c>
      <c r="Y326">
        <v>71.22</v>
      </c>
    </row>
    <row r="327" spans="1:25" x14ac:dyDescent="0.25">
      <c r="A327" t="s">
        <v>346</v>
      </c>
      <c r="B327" s="1" t="s">
        <v>405</v>
      </c>
      <c r="C327" t="s">
        <v>76</v>
      </c>
      <c r="D327" t="s">
        <v>80</v>
      </c>
      <c r="E327">
        <v>16.5</v>
      </c>
      <c r="F327">
        <v>43.58</v>
      </c>
      <c r="G327">
        <v>54.79</v>
      </c>
      <c r="H327">
        <f t="shared" si="11"/>
        <v>0.79540062055119543</v>
      </c>
      <c r="I327">
        <v>16</v>
      </c>
      <c r="J327">
        <v>24.32</v>
      </c>
      <c r="K327">
        <v>53.5</v>
      </c>
      <c r="O327" t="s">
        <v>346</v>
      </c>
      <c r="P327" s="1" t="s">
        <v>405</v>
      </c>
      <c r="Q327" t="s">
        <v>76</v>
      </c>
      <c r="R327" t="s">
        <v>78</v>
      </c>
      <c r="S327">
        <v>24</v>
      </c>
      <c r="T327">
        <v>99.86</v>
      </c>
      <c r="U327">
        <v>73.7</v>
      </c>
      <c r="V327">
        <f t="shared" si="10"/>
        <v>1.3549525101763906</v>
      </c>
      <c r="W327">
        <v>23</v>
      </c>
      <c r="X327">
        <v>53.16</v>
      </c>
      <c r="Y327">
        <v>71.22</v>
      </c>
    </row>
    <row r="328" spans="1:25" x14ac:dyDescent="0.25">
      <c r="A328" t="s">
        <v>347</v>
      </c>
      <c r="B328" s="1" t="s">
        <v>405</v>
      </c>
      <c r="C328" t="s">
        <v>76</v>
      </c>
      <c r="D328" t="s">
        <v>80</v>
      </c>
      <c r="E328">
        <v>23.5</v>
      </c>
      <c r="F328">
        <v>65.55</v>
      </c>
      <c r="G328">
        <v>72.459999999999994</v>
      </c>
      <c r="H328">
        <f t="shared" si="11"/>
        <v>0.90463704112613863</v>
      </c>
      <c r="I328">
        <v>23</v>
      </c>
      <c r="J328">
        <v>55.54</v>
      </c>
      <c r="K328">
        <v>71.22</v>
      </c>
      <c r="O328" t="s">
        <v>347</v>
      </c>
      <c r="P328" s="1" t="s">
        <v>405</v>
      </c>
      <c r="Q328" t="s">
        <v>76</v>
      </c>
      <c r="R328" t="s">
        <v>78</v>
      </c>
      <c r="S328">
        <v>24</v>
      </c>
      <c r="T328">
        <v>149.29</v>
      </c>
      <c r="U328">
        <v>73.7</v>
      </c>
      <c r="V328">
        <f t="shared" si="10"/>
        <v>2.0256445047489824</v>
      </c>
      <c r="W328">
        <v>35</v>
      </c>
      <c r="X328">
        <v>117.96</v>
      </c>
      <c r="Y328">
        <v>100.44</v>
      </c>
    </row>
    <row r="329" spans="1:25" x14ac:dyDescent="0.25">
      <c r="A329" t="s">
        <v>348</v>
      </c>
      <c r="B329" s="1" t="s">
        <v>405</v>
      </c>
      <c r="C329" t="s">
        <v>76</v>
      </c>
      <c r="D329" t="s">
        <v>80</v>
      </c>
      <c r="E329">
        <v>23.5</v>
      </c>
      <c r="F329">
        <v>85.27</v>
      </c>
      <c r="G329">
        <v>72.459999999999994</v>
      </c>
      <c r="H329">
        <f t="shared" si="11"/>
        <v>1.1767871929340326</v>
      </c>
      <c r="I329">
        <v>23</v>
      </c>
      <c r="J329">
        <v>58.52</v>
      </c>
      <c r="K329">
        <v>71.22</v>
      </c>
      <c r="O329" t="s">
        <v>348</v>
      </c>
      <c r="P329" s="1" t="s">
        <v>405</v>
      </c>
      <c r="Q329" t="s">
        <v>76</v>
      </c>
      <c r="R329" t="s">
        <v>78</v>
      </c>
      <c r="S329">
        <v>24</v>
      </c>
      <c r="T329">
        <v>82.88</v>
      </c>
      <c r="U329">
        <v>73.7</v>
      </c>
      <c r="V329">
        <f t="shared" si="10"/>
        <v>1.1245590230664857</v>
      </c>
      <c r="W329">
        <v>23.5</v>
      </c>
      <c r="X329">
        <v>65.900000000000006</v>
      </c>
      <c r="Y329">
        <v>72.459999999999994</v>
      </c>
    </row>
    <row r="330" spans="1:25" x14ac:dyDescent="0.25">
      <c r="A330" t="s">
        <v>349</v>
      </c>
      <c r="B330" s="1" t="s">
        <v>405</v>
      </c>
      <c r="C330" t="s">
        <v>76</v>
      </c>
      <c r="D330" t="s">
        <v>80</v>
      </c>
      <c r="E330">
        <v>23</v>
      </c>
      <c r="F330">
        <v>62.01</v>
      </c>
      <c r="G330">
        <v>71.22</v>
      </c>
      <c r="H330">
        <f t="shared" si="11"/>
        <v>0.87068239258635216</v>
      </c>
      <c r="I330">
        <v>22.5</v>
      </c>
      <c r="J330">
        <v>44.1</v>
      </c>
      <c r="K330">
        <v>69.97</v>
      </c>
      <c r="O330" t="s">
        <v>349</v>
      </c>
      <c r="P330" s="1" t="s">
        <v>405</v>
      </c>
      <c r="Q330" t="s">
        <v>76</v>
      </c>
      <c r="R330" t="s">
        <v>78</v>
      </c>
      <c r="S330">
        <v>24</v>
      </c>
      <c r="T330">
        <v>110.09</v>
      </c>
      <c r="U330">
        <v>73.7</v>
      </c>
      <c r="V330">
        <f t="shared" si="10"/>
        <v>1.4937584803256445</v>
      </c>
      <c r="W330">
        <v>23</v>
      </c>
      <c r="X330">
        <v>63.25</v>
      </c>
      <c r="Y330">
        <v>71.22</v>
      </c>
    </row>
    <row r="331" spans="1:25" x14ac:dyDescent="0.25">
      <c r="A331" t="s">
        <v>350</v>
      </c>
      <c r="B331" s="1" t="s">
        <v>405</v>
      </c>
      <c r="C331" t="s">
        <v>76</v>
      </c>
      <c r="D331" t="s">
        <v>80</v>
      </c>
      <c r="E331">
        <v>25.5</v>
      </c>
      <c r="F331">
        <v>71.680000000000007</v>
      </c>
      <c r="G331">
        <v>77.400000000000006</v>
      </c>
      <c r="H331">
        <f t="shared" si="11"/>
        <v>0.92609819121447035</v>
      </c>
      <c r="I331">
        <v>25</v>
      </c>
      <c r="J331">
        <v>51.43</v>
      </c>
      <c r="K331">
        <v>76.17</v>
      </c>
      <c r="O331" t="s">
        <v>350</v>
      </c>
      <c r="P331" s="1" t="s">
        <v>405</v>
      </c>
      <c r="Q331" t="s">
        <v>76</v>
      </c>
      <c r="R331" t="s">
        <v>78</v>
      </c>
      <c r="S331">
        <v>24</v>
      </c>
      <c r="T331">
        <v>70.03</v>
      </c>
      <c r="U331">
        <v>73.7</v>
      </c>
      <c r="V331">
        <f t="shared" si="10"/>
        <v>0.95020352781546813</v>
      </c>
      <c r="W331">
        <v>23.5</v>
      </c>
      <c r="X331">
        <v>57.2</v>
      </c>
      <c r="Y331">
        <v>72.459999999999994</v>
      </c>
    </row>
    <row r="332" spans="1:25" x14ac:dyDescent="0.25">
      <c r="A332" t="s">
        <v>351</v>
      </c>
      <c r="B332" s="1" t="s">
        <v>405</v>
      </c>
      <c r="C332" t="s">
        <v>76</v>
      </c>
      <c r="D332" t="s">
        <v>80</v>
      </c>
      <c r="E332">
        <v>23.5</v>
      </c>
      <c r="F332">
        <v>68.349999999999994</v>
      </c>
      <c r="G332">
        <v>72.459999999999994</v>
      </c>
      <c r="H332">
        <f t="shared" si="11"/>
        <v>0.94327905051062655</v>
      </c>
      <c r="I332">
        <v>23</v>
      </c>
      <c r="J332">
        <v>58.99</v>
      </c>
      <c r="K332">
        <v>71.22</v>
      </c>
      <c r="O332" t="s">
        <v>351</v>
      </c>
      <c r="P332" s="1" t="s">
        <v>405</v>
      </c>
      <c r="Q332" t="s">
        <v>76</v>
      </c>
      <c r="R332" t="s">
        <v>78</v>
      </c>
      <c r="S332">
        <v>23.5</v>
      </c>
      <c r="T332">
        <v>92.6</v>
      </c>
      <c r="U332">
        <v>72.459999999999994</v>
      </c>
      <c r="V332">
        <f t="shared" si="10"/>
        <v>1.2779464532155673</v>
      </c>
      <c r="W332">
        <v>23</v>
      </c>
      <c r="X332">
        <v>66.16</v>
      </c>
      <c r="Y332">
        <v>71.22</v>
      </c>
    </row>
    <row r="333" spans="1:25" x14ac:dyDescent="0.25">
      <c r="A333" t="s">
        <v>352</v>
      </c>
      <c r="B333" s="1" t="s">
        <v>405</v>
      </c>
      <c r="C333" t="s">
        <v>76</v>
      </c>
      <c r="D333" t="s">
        <v>80</v>
      </c>
      <c r="E333">
        <v>24</v>
      </c>
      <c r="F333">
        <v>103.43</v>
      </c>
      <c r="G333">
        <v>73.7</v>
      </c>
      <c r="H333">
        <f t="shared" si="11"/>
        <v>1.4033921302578019</v>
      </c>
      <c r="I333">
        <v>23.5</v>
      </c>
      <c r="J333">
        <v>72.27</v>
      </c>
      <c r="K333">
        <v>72.459999999999994</v>
      </c>
      <c r="O333" t="s">
        <v>352</v>
      </c>
      <c r="P333" s="1" t="s">
        <v>405</v>
      </c>
      <c r="Q333" t="s">
        <v>76</v>
      </c>
      <c r="R333" t="s">
        <v>78</v>
      </c>
      <c r="S333">
        <v>24</v>
      </c>
      <c r="T333">
        <v>90.93</v>
      </c>
      <c r="U333">
        <v>73.7</v>
      </c>
      <c r="V333">
        <f t="shared" si="10"/>
        <v>1.2337856173677069</v>
      </c>
      <c r="W333">
        <v>23</v>
      </c>
      <c r="X333">
        <v>63.36</v>
      </c>
      <c r="Y333">
        <v>71.22</v>
      </c>
    </row>
    <row r="334" spans="1:25" x14ac:dyDescent="0.25">
      <c r="A334" s="2" t="s">
        <v>353</v>
      </c>
      <c r="B334" s="1" t="s">
        <v>405</v>
      </c>
      <c r="C334" t="s">
        <v>76</v>
      </c>
      <c r="D334" t="s">
        <v>80</v>
      </c>
      <c r="E334">
        <v>18</v>
      </c>
      <c r="F334">
        <v>44.46</v>
      </c>
      <c r="G334">
        <v>58.64</v>
      </c>
      <c r="H334">
        <f t="shared" si="11"/>
        <v>0.75818553888130968</v>
      </c>
      <c r="I334">
        <v>17.5</v>
      </c>
      <c r="J334">
        <v>29.48</v>
      </c>
      <c r="K334">
        <v>57.36</v>
      </c>
      <c r="O334" t="s">
        <v>353</v>
      </c>
      <c r="P334" s="1" t="s">
        <v>405</v>
      </c>
      <c r="Q334" t="s">
        <v>76</v>
      </c>
      <c r="R334" t="s">
        <v>78</v>
      </c>
      <c r="S334">
        <v>24</v>
      </c>
      <c r="T334">
        <v>56.94</v>
      </c>
      <c r="U334">
        <v>73.7</v>
      </c>
      <c r="V334">
        <f t="shared" si="10"/>
        <v>0.77259158751696055</v>
      </c>
      <c r="W334">
        <v>23.5</v>
      </c>
      <c r="X334">
        <v>46.22</v>
      </c>
      <c r="Y334">
        <v>72.459999999999994</v>
      </c>
    </row>
    <row r="335" spans="1:25" x14ac:dyDescent="0.25">
      <c r="A335" t="s">
        <v>354</v>
      </c>
      <c r="B335" s="1" t="s">
        <v>405</v>
      </c>
      <c r="C335" t="s">
        <v>76</v>
      </c>
      <c r="D335" t="s">
        <v>80</v>
      </c>
      <c r="E335">
        <v>23</v>
      </c>
      <c r="F335">
        <v>64.930000000000007</v>
      </c>
      <c r="G335">
        <v>71.22</v>
      </c>
      <c r="H335">
        <f t="shared" si="11"/>
        <v>0.91168211176635783</v>
      </c>
      <c r="I335">
        <v>22.5</v>
      </c>
      <c r="J335">
        <v>51.4</v>
      </c>
      <c r="K335">
        <v>69.97</v>
      </c>
      <c r="O335" t="s">
        <v>354</v>
      </c>
      <c r="P335" s="1" t="s">
        <v>405</v>
      </c>
      <c r="Q335" t="s">
        <v>76</v>
      </c>
      <c r="R335" t="s">
        <v>78</v>
      </c>
      <c r="S335">
        <v>24</v>
      </c>
      <c r="T335">
        <v>86.94</v>
      </c>
      <c r="U335">
        <v>73.7</v>
      </c>
      <c r="V335">
        <f t="shared" si="10"/>
        <v>1.1796472184531885</v>
      </c>
      <c r="W335">
        <v>23.5</v>
      </c>
      <c r="X335">
        <v>62.9</v>
      </c>
      <c r="Y335">
        <v>72.459999999999994</v>
      </c>
    </row>
    <row r="336" spans="1:25" x14ac:dyDescent="0.25">
      <c r="A336" t="s">
        <v>355</v>
      </c>
      <c r="B336" s="1" t="s">
        <v>405</v>
      </c>
      <c r="C336" t="s">
        <v>76</v>
      </c>
      <c r="D336" t="s">
        <v>80</v>
      </c>
      <c r="E336">
        <v>23</v>
      </c>
      <c r="F336">
        <v>87.98</v>
      </c>
      <c r="G336">
        <v>71.22</v>
      </c>
      <c r="H336">
        <f t="shared" si="11"/>
        <v>1.235327155293457</v>
      </c>
      <c r="I336">
        <v>21.5</v>
      </c>
      <c r="J336">
        <v>47.98</v>
      </c>
      <c r="K336">
        <v>67.47</v>
      </c>
      <c r="O336" t="s">
        <v>355</v>
      </c>
      <c r="P336" s="1" t="s">
        <v>405</v>
      </c>
      <c r="Q336" t="s">
        <v>76</v>
      </c>
      <c r="R336" t="s">
        <v>78</v>
      </c>
      <c r="S336">
        <v>24</v>
      </c>
      <c r="T336">
        <v>103.45</v>
      </c>
      <c r="U336">
        <v>73.7</v>
      </c>
      <c r="V336">
        <f t="shared" si="10"/>
        <v>1.4036635006784259</v>
      </c>
      <c r="W336">
        <v>23.5</v>
      </c>
      <c r="X336">
        <v>56.92</v>
      </c>
      <c r="Y336">
        <v>72.459999999999994</v>
      </c>
    </row>
    <row r="337" spans="1:25" x14ac:dyDescent="0.25">
      <c r="A337" t="s">
        <v>356</v>
      </c>
      <c r="B337" s="1" t="s">
        <v>405</v>
      </c>
      <c r="C337" t="s">
        <v>76</v>
      </c>
      <c r="D337" t="s">
        <v>80</v>
      </c>
      <c r="E337">
        <v>24.5</v>
      </c>
      <c r="F337">
        <v>74.930000000000007</v>
      </c>
      <c r="G337">
        <v>74.930000000000007</v>
      </c>
      <c r="H337">
        <f t="shared" si="11"/>
        <v>1</v>
      </c>
      <c r="I337">
        <v>24</v>
      </c>
      <c r="J337">
        <v>56.12</v>
      </c>
      <c r="K337">
        <v>73.7</v>
      </c>
      <c r="O337" t="s">
        <v>356</v>
      </c>
      <c r="P337" s="1" t="s">
        <v>405</v>
      </c>
      <c r="Q337" t="s">
        <v>76</v>
      </c>
      <c r="R337" t="s">
        <v>78</v>
      </c>
      <c r="S337">
        <v>24</v>
      </c>
      <c r="T337">
        <v>86.76</v>
      </c>
      <c r="U337">
        <v>73.7</v>
      </c>
      <c r="V337">
        <f t="shared" si="10"/>
        <v>1.1772048846675713</v>
      </c>
      <c r="W337">
        <v>23.5</v>
      </c>
      <c r="X337">
        <v>48.3</v>
      </c>
      <c r="Y337">
        <v>72.459999999999994</v>
      </c>
    </row>
    <row r="338" spans="1:25" x14ac:dyDescent="0.25">
      <c r="A338" t="s">
        <v>357</v>
      </c>
      <c r="B338" s="1" t="s">
        <v>405</v>
      </c>
      <c r="C338" t="s">
        <v>77</v>
      </c>
      <c r="D338" t="s">
        <v>80</v>
      </c>
      <c r="E338">
        <v>25</v>
      </c>
      <c r="F338">
        <v>85.85</v>
      </c>
      <c r="G338">
        <v>76.17</v>
      </c>
      <c r="H338">
        <f t="shared" si="11"/>
        <v>1.1270841538663514</v>
      </c>
      <c r="I338">
        <v>22.5</v>
      </c>
      <c r="J338">
        <v>54.82</v>
      </c>
      <c r="K338">
        <v>69.97</v>
      </c>
      <c r="O338" t="s">
        <v>357</v>
      </c>
      <c r="P338" s="1" t="s">
        <v>405</v>
      </c>
      <c r="Q338" t="s">
        <v>77</v>
      </c>
      <c r="R338" t="s">
        <v>78</v>
      </c>
      <c r="S338">
        <v>24</v>
      </c>
      <c r="T338">
        <v>86.96</v>
      </c>
      <c r="U338">
        <v>73.7</v>
      </c>
      <c r="V338">
        <f t="shared" si="10"/>
        <v>1.1799185888738126</v>
      </c>
      <c r="W338">
        <v>23.5</v>
      </c>
      <c r="X338">
        <v>67.22</v>
      </c>
      <c r="Y338">
        <v>72.459999999999994</v>
      </c>
    </row>
    <row r="339" spans="1:25" x14ac:dyDescent="0.25">
      <c r="A339" t="s">
        <v>358</v>
      </c>
      <c r="B339" s="1" t="s">
        <v>405</v>
      </c>
      <c r="C339" t="s">
        <v>77</v>
      </c>
      <c r="D339" t="s">
        <v>80</v>
      </c>
      <c r="E339">
        <v>23.5</v>
      </c>
      <c r="F339">
        <v>93.85</v>
      </c>
      <c r="G339">
        <v>72.459999999999994</v>
      </c>
      <c r="H339">
        <f t="shared" si="11"/>
        <v>1.2951973502622136</v>
      </c>
      <c r="I339">
        <v>22</v>
      </c>
      <c r="J339">
        <v>68.38</v>
      </c>
      <c r="K339">
        <v>68.72</v>
      </c>
      <c r="O339" t="s">
        <v>358</v>
      </c>
      <c r="P339" s="1" t="s">
        <v>405</v>
      </c>
      <c r="Q339" t="s">
        <v>77</v>
      </c>
      <c r="R339" t="s">
        <v>78</v>
      </c>
      <c r="S339">
        <v>24</v>
      </c>
      <c r="T339">
        <v>100.03</v>
      </c>
      <c r="U339">
        <v>73.7</v>
      </c>
      <c r="V339">
        <f t="shared" si="10"/>
        <v>1.357259158751696</v>
      </c>
      <c r="W339">
        <v>23.5</v>
      </c>
      <c r="X339">
        <v>69.41</v>
      </c>
      <c r="Y339">
        <v>72.459999999999994</v>
      </c>
    </row>
    <row r="340" spans="1:25" x14ac:dyDescent="0.25">
      <c r="A340" t="s">
        <v>359</v>
      </c>
      <c r="B340" s="1" t="s">
        <v>405</v>
      </c>
      <c r="C340" t="s">
        <v>77</v>
      </c>
      <c r="D340" t="s">
        <v>80</v>
      </c>
      <c r="E340">
        <v>23</v>
      </c>
      <c r="F340">
        <v>66.78</v>
      </c>
      <c r="G340">
        <v>71.22</v>
      </c>
      <c r="H340">
        <f t="shared" si="11"/>
        <v>0.93765796124684075</v>
      </c>
      <c r="I340">
        <v>22.5</v>
      </c>
      <c r="J340">
        <v>58.07</v>
      </c>
      <c r="K340">
        <v>69.97</v>
      </c>
      <c r="O340" t="s">
        <v>359</v>
      </c>
      <c r="P340" s="1" t="s">
        <v>405</v>
      </c>
      <c r="Q340" t="s">
        <v>77</v>
      </c>
      <c r="R340" t="s">
        <v>78</v>
      </c>
      <c r="S340">
        <v>24</v>
      </c>
      <c r="T340">
        <v>66.33</v>
      </c>
      <c r="U340">
        <v>73.7</v>
      </c>
      <c r="V340">
        <f t="shared" si="10"/>
        <v>0.89999999999999991</v>
      </c>
      <c r="W340">
        <v>23.5</v>
      </c>
      <c r="X340">
        <v>45.84</v>
      </c>
      <c r="Y340">
        <v>72.459999999999994</v>
      </c>
    </row>
    <row r="341" spans="1:25" x14ac:dyDescent="0.25">
      <c r="A341" t="s">
        <v>360</v>
      </c>
      <c r="B341" s="1" t="s">
        <v>405</v>
      </c>
      <c r="C341" t="s">
        <v>77</v>
      </c>
      <c r="D341" t="s">
        <v>80</v>
      </c>
      <c r="E341">
        <v>24</v>
      </c>
      <c r="F341">
        <v>75.02</v>
      </c>
      <c r="G341">
        <v>73.7</v>
      </c>
      <c r="H341">
        <f t="shared" si="11"/>
        <v>1.017910447761194</v>
      </c>
      <c r="I341">
        <v>23.5</v>
      </c>
      <c r="J341">
        <v>70.900000000000006</v>
      </c>
      <c r="K341">
        <v>72.459999999999994</v>
      </c>
      <c r="O341" t="s">
        <v>360</v>
      </c>
      <c r="P341" s="1" t="s">
        <v>405</v>
      </c>
      <c r="Q341" t="s">
        <v>77</v>
      </c>
      <c r="R341" t="s">
        <v>78</v>
      </c>
      <c r="S341">
        <v>24</v>
      </c>
      <c r="T341">
        <v>76.8</v>
      </c>
      <c r="U341">
        <v>73.7</v>
      </c>
      <c r="V341">
        <f t="shared" si="10"/>
        <v>1.0420624151967435</v>
      </c>
      <c r="W341">
        <v>23.5</v>
      </c>
      <c r="X341">
        <v>56.66</v>
      </c>
      <c r="Y341">
        <v>72.459999999999994</v>
      </c>
    </row>
    <row r="342" spans="1:25" x14ac:dyDescent="0.25">
      <c r="A342" s="2" t="s">
        <v>361</v>
      </c>
      <c r="B342" s="1" t="s">
        <v>405</v>
      </c>
      <c r="C342" t="s">
        <v>77</v>
      </c>
      <c r="D342" t="s">
        <v>80</v>
      </c>
      <c r="E342">
        <v>23.5</v>
      </c>
      <c r="F342">
        <v>49.73</v>
      </c>
      <c r="G342">
        <v>72.459999999999994</v>
      </c>
      <c r="H342">
        <f t="shared" si="11"/>
        <v>0.68630968810378146</v>
      </c>
      <c r="I342">
        <v>23</v>
      </c>
      <c r="J342">
        <v>40.39</v>
      </c>
      <c r="K342">
        <v>71.22</v>
      </c>
      <c r="O342" t="s">
        <v>361</v>
      </c>
      <c r="P342" s="1" t="s">
        <v>405</v>
      </c>
      <c r="Q342" t="s">
        <v>77</v>
      </c>
      <c r="R342" t="s">
        <v>78</v>
      </c>
      <c r="S342">
        <v>24</v>
      </c>
      <c r="T342">
        <v>82.24</v>
      </c>
      <c r="U342">
        <v>73.7</v>
      </c>
      <c r="V342">
        <f t="shared" si="10"/>
        <v>1.1158751696065128</v>
      </c>
      <c r="W342">
        <v>23.5</v>
      </c>
      <c r="X342">
        <v>70.930000000000007</v>
      </c>
      <c r="Y342">
        <v>72.459999999999994</v>
      </c>
    </row>
    <row r="343" spans="1:25" x14ac:dyDescent="0.25">
      <c r="A343" t="s">
        <v>362</v>
      </c>
      <c r="B343" s="1" t="s">
        <v>405</v>
      </c>
      <c r="C343" t="s">
        <v>77</v>
      </c>
      <c r="D343" t="s">
        <v>80</v>
      </c>
      <c r="E343">
        <v>23.5</v>
      </c>
      <c r="F343">
        <v>78.31</v>
      </c>
      <c r="G343">
        <v>72.459999999999994</v>
      </c>
      <c r="H343">
        <f t="shared" si="11"/>
        <v>1.0807341981783054</v>
      </c>
      <c r="I343">
        <v>23</v>
      </c>
      <c r="J343">
        <v>62.19</v>
      </c>
      <c r="K343">
        <v>71.22</v>
      </c>
      <c r="O343" t="s">
        <v>362</v>
      </c>
      <c r="P343" s="1" t="s">
        <v>405</v>
      </c>
      <c r="Q343" t="s">
        <v>77</v>
      </c>
      <c r="R343" t="s">
        <v>78</v>
      </c>
      <c r="S343">
        <v>24</v>
      </c>
      <c r="T343">
        <v>76.78</v>
      </c>
      <c r="U343">
        <v>73.7</v>
      </c>
      <c r="V343">
        <f t="shared" si="10"/>
        <v>1.0417910447761194</v>
      </c>
      <c r="W343">
        <v>23.5</v>
      </c>
      <c r="X343">
        <v>68.7</v>
      </c>
      <c r="Y343">
        <v>72.459999999999994</v>
      </c>
    </row>
    <row r="344" spans="1:25" x14ac:dyDescent="0.25">
      <c r="A344" t="s">
        <v>363</v>
      </c>
      <c r="B344" s="1" t="s">
        <v>405</v>
      </c>
      <c r="C344" t="s">
        <v>77</v>
      </c>
      <c r="D344" t="s">
        <v>80</v>
      </c>
      <c r="E344">
        <v>23</v>
      </c>
      <c r="F344">
        <v>91.57</v>
      </c>
      <c r="G344">
        <v>71.22</v>
      </c>
      <c r="H344">
        <f t="shared" si="11"/>
        <v>1.2857343442853131</v>
      </c>
      <c r="I344">
        <v>21.5</v>
      </c>
      <c r="J344">
        <v>63.9</v>
      </c>
      <c r="K344">
        <v>67.47</v>
      </c>
      <c r="O344" t="s">
        <v>363</v>
      </c>
      <c r="P344" s="1" t="s">
        <v>405</v>
      </c>
      <c r="Q344" t="s">
        <v>77</v>
      </c>
      <c r="R344" t="s">
        <v>78</v>
      </c>
      <c r="S344">
        <v>25.5</v>
      </c>
      <c r="T344">
        <v>57.16</v>
      </c>
      <c r="U344">
        <v>77.400000000000006</v>
      </c>
      <c r="V344">
        <f t="shared" si="10"/>
        <v>0.73850129198966397</v>
      </c>
      <c r="W344">
        <v>25</v>
      </c>
      <c r="X344">
        <v>48.51</v>
      </c>
      <c r="Y344">
        <v>76.17</v>
      </c>
    </row>
    <row r="345" spans="1:25" x14ac:dyDescent="0.25">
      <c r="A345" t="s">
        <v>364</v>
      </c>
      <c r="B345" s="1" t="s">
        <v>405</v>
      </c>
      <c r="C345" t="s">
        <v>77</v>
      </c>
      <c r="D345" t="s">
        <v>80</v>
      </c>
      <c r="E345">
        <v>17</v>
      </c>
      <c r="F345">
        <v>55.56</v>
      </c>
      <c r="G345">
        <v>56.08</v>
      </c>
      <c r="H345">
        <f t="shared" si="11"/>
        <v>0.99072753209700437</v>
      </c>
      <c r="I345">
        <v>16.5</v>
      </c>
      <c r="J345">
        <v>31.72</v>
      </c>
      <c r="K345">
        <v>54.79</v>
      </c>
      <c r="O345" t="s">
        <v>364</v>
      </c>
      <c r="P345" s="1" t="s">
        <v>405</v>
      </c>
      <c r="Q345" t="s">
        <v>77</v>
      </c>
      <c r="R345" t="s">
        <v>78</v>
      </c>
      <c r="S345">
        <v>24</v>
      </c>
      <c r="T345">
        <v>101.72</v>
      </c>
      <c r="U345">
        <v>73.7</v>
      </c>
      <c r="V345">
        <f t="shared" si="10"/>
        <v>1.3801899592944369</v>
      </c>
      <c r="W345">
        <v>35</v>
      </c>
      <c r="X345">
        <v>106.32</v>
      </c>
      <c r="Y345">
        <v>100.44</v>
      </c>
    </row>
    <row r="346" spans="1:25" x14ac:dyDescent="0.25">
      <c r="A346" t="s">
        <v>365</v>
      </c>
      <c r="B346" s="1" t="s">
        <v>405</v>
      </c>
      <c r="C346" t="s">
        <v>77</v>
      </c>
      <c r="D346" t="s">
        <v>80</v>
      </c>
      <c r="E346">
        <v>23.5</v>
      </c>
      <c r="F346">
        <v>92.81</v>
      </c>
      <c r="G346">
        <v>72.459999999999994</v>
      </c>
      <c r="H346">
        <f t="shared" si="11"/>
        <v>1.2808446039194039</v>
      </c>
      <c r="I346">
        <v>22.5</v>
      </c>
      <c r="J346">
        <v>54.37</v>
      </c>
      <c r="K346">
        <v>69.97</v>
      </c>
      <c r="O346" t="s">
        <v>365</v>
      </c>
      <c r="P346" s="1" t="s">
        <v>405</v>
      </c>
      <c r="Q346" t="s">
        <v>77</v>
      </c>
      <c r="R346" t="s">
        <v>78</v>
      </c>
      <c r="S346">
        <v>24</v>
      </c>
      <c r="T346">
        <v>72.75</v>
      </c>
      <c r="U346">
        <v>73.7</v>
      </c>
      <c r="V346">
        <f t="shared" si="10"/>
        <v>0.98710990502035278</v>
      </c>
      <c r="W346">
        <v>23.5</v>
      </c>
      <c r="X346">
        <v>52.82</v>
      </c>
      <c r="Y346">
        <v>72.459999999999994</v>
      </c>
    </row>
    <row r="347" spans="1:25" x14ac:dyDescent="0.25">
      <c r="A347" t="s">
        <v>366</v>
      </c>
      <c r="B347" s="1" t="s">
        <v>405</v>
      </c>
      <c r="C347" t="s">
        <v>77</v>
      </c>
      <c r="D347" t="s">
        <v>80</v>
      </c>
      <c r="E347">
        <v>22.5</v>
      </c>
      <c r="F347">
        <v>68.63</v>
      </c>
      <c r="G347">
        <v>69.97</v>
      </c>
      <c r="H347">
        <f t="shared" si="11"/>
        <v>0.98084893525796768</v>
      </c>
      <c r="I347">
        <v>22</v>
      </c>
      <c r="J347">
        <v>52.61</v>
      </c>
      <c r="K347">
        <v>68.72</v>
      </c>
      <c r="O347" t="s">
        <v>366</v>
      </c>
      <c r="P347" s="1" t="s">
        <v>405</v>
      </c>
      <c r="Q347" t="s">
        <v>77</v>
      </c>
      <c r="R347" t="s">
        <v>78</v>
      </c>
      <c r="S347">
        <v>24</v>
      </c>
      <c r="T347">
        <v>93.77</v>
      </c>
      <c r="U347">
        <v>73.7</v>
      </c>
      <c r="V347">
        <f t="shared" si="10"/>
        <v>1.2723202170963364</v>
      </c>
      <c r="W347">
        <v>25.5</v>
      </c>
      <c r="X347">
        <v>78.56</v>
      </c>
      <c r="Y347">
        <v>77.400000000000006</v>
      </c>
    </row>
    <row r="348" spans="1:25" x14ac:dyDescent="0.25">
      <c r="A348" t="s">
        <v>367</v>
      </c>
      <c r="B348" s="1" t="s">
        <v>405</v>
      </c>
      <c r="C348" t="s">
        <v>77</v>
      </c>
      <c r="D348" t="s">
        <v>80</v>
      </c>
      <c r="E348">
        <v>23</v>
      </c>
      <c r="F348">
        <v>73.510000000000005</v>
      </c>
      <c r="G348">
        <v>71.22</v>
      </c>
      <c r="H348">
        <f t="shared" si="11"/>
        <v>1.0321538893569222</v>
      </c>
      <c r="I348">
        <v>22.5</v>
      </c>
      <c r="J348">
        <v>63.7</v>
      </c>
      <c r="K348">
        <v>69.97</v>
      </c>
      <c r="O348" t="s">
        <v>367</v>
      </c>
      <c r="P348" s="1" t="s">
        <v>405</v>
      </c>
      <c r="Q348" t="s">
        <v>77</v>
      </c>
      <c r="R348" t="s">
        <v>78</v>
      </c>
      <c r="S348">
        <v>24</v>
      </c>
      <c r="T348">
        <v>80.84</v>
      </c>
      <c r="U348">
        <v>73.7</v>
      </c>
      <c r="V348">
        <f t="shared" si="10"/>
        <v>1.0968792401628222</v>
      </c>
      <c r="W348">
        <v>23.5</v>
      </c>
      <c r="X348">
        <v>48.2</v>
      </c>
      <c r="Y348">
        <v>72.459999999999994</v>
      </c>
    </row>
    <row r="349" spans="1:25" x14ac:dyDescent="0.25">
      <c r="A349" t="s">
        <v>368</v>
      </c>
      <c r="B349" s="1" t="s">
        <v>405</v>
      </c>
      <c r="C349" t="s">
        <v>77</v>
      </c>
      <c r="D349" t="s">
        <v>80</v>
      </c>
      <c r="E349">
        <v>20</v>
      </c>
      <c r="F349">
        <v>58.71</v>
      </c>
      <c r="G349">
        <v>63.71</v>
      </c>
      <c r="H349">
        <f t="shared" si="11"/>
        <v>0.92151938471197614</v>
      </c>
      <c r="I349">
        <v>19.5</v>
      </c>
      <c r="J349">
        <v>44.54</v>
      </c>
      <c r="K349">
        <v>62.44</v>
      </c>
      <c r="O349" t="s">
        <v>368</v>
      </c>
      <c r="P349" s="1" t="s">
        <v>405</v>
      </c>
      <c r="Q349" t="s">
        <v>77</v>
      </c>
      <c r="R349" t="s">
        <v>78</v>
      </c>
      <c r="S349">
        <v>24</v>
      </c>
      <c r="T349">
        <v>73.3</v>
      </c>
      <c r="U349">
        <v>73.7</v>
      </c>
      <c r="V349">
        <f t="shared" si="10"/>
        <v>0.99457259158751687</v>
      </c>
      <c r="W349">
        <v>23.5</v>
      </c>
      <c r="X349">
        <v>41.11</v>
      </c>
      <c r="Y349">
        <v>72.459999999999994</v>
      </c>
    </row>
    <row r="350" spans="1:25" x14ac:dyDescent="0.25">
      <c r="A350" t="s">
        <v>369</v>
      </c>
      <c r="B350" s="1" t="s">
        <v>405</v>
      </c>
      <c r="C350" t="s">
        <v>77</v>
      </c>
      <c r="D350" t="s">
        <v>80</v>
      </c>
      <c r="E350">
        <v>25.5</v>
      </c>
      <c r="F350">
        <v>75.010000000000005</v>
      </c>
      <c r="G350">
        <v>77.400000000000006</v>
      </c>
      <c r="H350">
        <f t="shared" si="11"/>
        <v>0.96912144702842373</v>
      </c>
      <c r="I350">
        <v>25</v>
      </c>
      <c r="J350">
        <v>51.58</v>
      </c>
      <c r="K350">
        <v>76.17</v>
      </c>
      <c r="O350" t="s">
        <v>369</v>
      </c>
      <c r="P350" s="1" t="s">
        <v>405</v>
      </c>
      <c r="Q350" t="s">
        <v>77</v>
      </c>
      <c r="R350" t="s">
        <v>78</v>
      </c>
      <c r="S350">
        <v>24</v>
      </c>
      <c r="T350">
        <v>82.94</v>
      </c>
      <c r="U350">
        <v>73.7</v>
      </c>
      <c r="V350">
        <f t="shared" si="10"/>
        <v>1.1253731343283582</v>
      </c>
      <c r="W350">
        <v>23.5</v>
      </c>
      <c r="X350">
        <v>61.16</v>
      </c>
      <c r="Y350">
        <v>72.459999999999994</v>
      </c>
    </row>
    <row r="351" spans="1:25" x14ac:dyDescent="0.25">
      <c r="A351" t="s">
        <v>370</v>
      </c>
      <c r="B351" s="1" t="s">
        <v>405</v>
      </c>
      <c r="C351" t="s">
        <v>77</v>
      </c>
      <c r="D351" t="s">
        <v>80</v>
      </c>
      <c r="E351">
        <v>21.5</v>
      </c>
      <c r="F351">
        <v>54.43</v>
      </c>
      <c r="G351">
        <v>67.47</v>
      </c>
      <c r="H351">
        <f t="shared" si="11"/>
        <v>0.80672891655550616</v>
      </c>
      <c r="I351">
        <v>21</v>
      </c>
      <c r="J351">
        <v>50.24</v>
      </c>
      <c r="K351">
        <v>66.22</v>
      </c>
      <c r="O351" t="s">
        <v>370</v>
      </c>
      <c r="P351" s="1" t="s">
        <v>405</v>
      </c>
      <c r="Q351" t="s">
        <v>77</v>
      </c>
      <c r="R351" t="s">
        <v>78</v>
      </c>
      <c r="S351">
        <v>26</v>
      </c>
      <c r="T351">
        <v>71.94</v>
      </c>
      <c r="U351">
        <v>78.63</v>
      </c>
      <c r="V351">
        <f t="shared" si="10"/>
        <v>0.91491797024036625</v>
      </c>
      <c r="W351">
        <v>25.5</v>
      </c>
      <c r="X351">
        <v>55.95</v>
      </c>
      <c r="Y351">
        <v>77.400000000000006</v>
      </c>
    </row>
    <row r="352" spans="1:25" x14ac:dyDescent="0.25">
      <c r="A352" t="s">
        <v>371</v>
      </c>
      <c r="B352" s="1" t="s">
        <v>405</v>
      </c>
      <c r="C352" t="s">
        <v>77</v>
      </c>
      <c r="D352" t="s">
        <v>80</v>
      </c>
      <c r="E352">
        <v>15</v>
      </c>
      <c r="F352">
        <v>50.17</v>
      </c>
      <c r="G352">
        <v>50.91</v>
      </c>
      <c r="H352">
        <f t="shared" si="11"/>
        <v>0.98546454527597727</v>
      </c>
      <c r="I352">
        <v>15</v>
      </c>
      <c r="J352">
        <v>50.17</v>
      </c>
      <c r="K352">
        <v>50.91</v>
      </c>
      <c r="O352" t="s">
        <v>371</v>
      </c>
      <c r="P352" s="1" t="s">
        <v>405</v>
      </c>
      <c r="Q352" t="s">
        <v>77</v>
      </c>
      <c r="R352" t="s">
        <v>78</v>
      </c>
      <c r="S352">
        <v>21.5</v>
      </c>
      <c r="T352">
        <v>60.62</v>
      </c>
      <c r="U352">
        <v>67.47</v>
      </c>
      <c r="V352">
        <f t="shared" si="10"/>
        <v>0.89847339558322215</v>
      </c>
      <c r="W352">
        <v>21</v>
      </c>
      <c r="X352">
        <v>50.29</v>
      </c>
      <c r="Y352">
        <v>66.22</v>
      </c>
    </row>
    <row r="353" spans="1:25" x14ac:dyDescent="0.25">
      <c r="A353" t="s">
        <v>372</v>
      </c>
      <c r="B353" s="1" t="s">
        <v>405</v>
      </c>
      <c r="C353" t="s">
        <v>77</v>
      </c>
      <c r="D353" t="s">
        <v>80</v>
      </c>
      <c r="E353">
        <v>22</v>
      </c>
      <c r="F353">
        <v>79.81</v>
      </c>
      <c r="G353">
        <v>68.72</v>
      </c>
      <c r="H353">
        <f t="shared" si="11"/>
        <v>1.1613795110593714</v>
      </c>
      <c r="I353">
        <v>21.5</v>
      </c>
      <c r="J353">
        <v>63.73</v>
      </c>
      <c r="K353">
        <v>67.47</v>
      </c>
      <c r="O353" t="s">
        <v>372</v>
      </c>
      <c r="P353" s="1" t="s">
        <v>405</v>
      </c>
      <c r="Q353" t="s">
        <v>77</v>
      </c>
      <c r="R353" t="s">
        <v>78</v>
      </c>
      <c r="S353">
        <v>24</v>
      </c>
      <c r="T353">
        <v>77.77</v>
      </c>
      <c r="U353">
        <v>73.7</v>
      </c>
      <c r="V353">
        <f t="shared" si="10"/>
        <v>1.0552238805970149</v>
      </c>
      <c r="W353">
        <v>23.5</v>
      </c>
      <c r="X353">
        <v>57.2</v>
      </c>
      <c r="Y353">
        <v>72.459999999999994</v>
      </c>
    </row>
    <row r="354" spans="1:25" x14ac:dyDescent="0.25">
      <c r="A354" t="s">
        <v>373</v>
      </c>
      <c r="B354" s="1" t="s">
        <v>405</v>
      </c>
      <c r="C354" t="s">
        <v>76</v>
      </c>
      <c r="D354" t="s">
        <v>81</v>
      </c>
      <c r="E354">
        <v>23</v>
      </c>
      <c r="F354">
        <v>74.69</v>
      </c>
      <c r="G354">
        <v>71.22</v>
      </c>
      <c r="H354">
        <f t="shared" si="11"/>
        <v>1.0487222690255547</v>
      </c>
      <c r="I354">
        <v>22.5</v>
      </c>
      <c r="J354">
        <v>60.96</v>
      </c>
      <c r="K354">
        <v>69.97</v>
      </c>
      <c r="O354" t="s">
        <v>373</v>
      </c>
      <c r="P354" s="1" t="s">
        <v>405</v>
      </c>
      <c r="Q354" t="s">
        <v>76</v>
      </c>
      <c r="R354" t="s">
        <v>79</v>
      </c>
      <c r="S354">
        <v>24.5</v>
      </c>
      <c r="T354">
        <v>71.44</v>
      </c>
      <c r="U354">
        <v>74.930000000000007</v>
      </c>
      <c r="V354">
        <f t="shared" si="10"/>
        <v>0.95342319498198302</v>
      </c>
      <c r="W354">
        <v>24</v>
      </c>
      <c r="X354">
        <v>63.09</v>
      </c>
      <c r="Y354">
        <v>73.7</v>
      </c>
    </row>
    <row r="355" spans="1:25" x14ac:dyDescent="0.25">
      <c r="A355" t="s">
        <v>374</v>
      </c>
      <c r="B355" s="1" t="s">
        <v>405</v>
      </c>
      <c r="C355" t="s">
        <v>76</v>
      </c>
      <c r="D355" t="s">
        <v>81</v>
      </c>
      <c r="E355">
        <v>23.5</v>
      </c>
      <c r="F355">
        <v>72.180000000000007</v>
      </c>
      <c r="G355">
        <v>72.459999999999994</v>
      </c>
      <c r="H355">
        <f t="shared" si="11"/>
        <v>0.99613579906155136</v>
      </c>
      <c r="I355">
        <v>23</v>
      </c>
      <c r="J355">
        <v>66.33</v>
      </c>
      <c r="K355">
        <v>71.22</v>
      </c>
      <c r="O355" t="s">
        <v>374</v>
      </c>
      <c r="P355" s="1" t="s">
        <v>405</v>
      </c>
      <c r="Q355" t="s">
        <v>76</v>
      </c>
      <c r="R355" t="s">
        <v>79</v>
      </c>
      <c r="S355">
        <v>24</v>
      </c>
      <c r="T355">
        <v>106.36</v>
      </c>
      <c r="U355">
        <v>73.7</v>
      </c>
      <c r="V355">
        <f t="shared" si="10"/>
        <v>1.4431478968792402</v>
      </c>
      <c r="W355">
        <v>23</v>
      </c>
      <c r="X355">
        <v>55.08</v>
      </c>
      <c r="Y355">
        <v>71.22</v>
      </c>
    </row>
    <row r="356" spans="1:25" x14ac:dyDescent="0.25">
      <c r="A356" t="s">
        <v>375</v>
      </c>
      <c r="B356" s="1" t="s">
        <v>405</v>
      </c>
      <c r="C356" t="s">
        <v>76</v>
      </c>
      <c r="D356" t="s">
        <v>81</v>
      </c>
      <c r="E356">
        <v>22</v>
      </c>
      <c r="F356">
        <v>97.98</v>
      </c>
      <c r="G356">
        <v>68.72</v>
      </c>
      <c r="H356">
        <f t="shared" si="11"/>
        <v>1.4257857974388826</v>
      </c>
      <c r="I356">
        <v>21</v>
      </c>
      <c r="J356">
        <v>56.59</v>
      </c>
      <c r="K356">
        <v>66.22</v>
      </c>
      <c r="O356" t="s">
        <v>375</v>
      </c>
      <c r="P356" s="1" t="s">
        <v>405</v>
      </c>
      <c r="Q356" t="s">
        <v>76</v>
      </c>
      <c r="R356" t="s">
        <v>79</v>
      </c>
      <c r="S356">
        <v>24</v>
      </c>
      <c r="T356">
        <v>66.760000000000005</v>
      </c>
      <c r="U356">
        <v>73.7</v>
      </c>
      <c r="V356">
        <f t="shared" si="10"/>
        <v>0.90583446404341927</v>
      </c>
      <c r="W356">
        <v>23.5</v>
      </c>
      <c r="X356">
        <v>50.75</v>
      </c>
      <c r="Y356">
        <v>72.459999999999994</v>
      </c>
    </row>
    <row r="357" spans="1:25" x14ac:dyDescent="0.25">
      <c r="A357" t="s">
        <v>376</v>
      </c>
      <c r="B357" s="1" t="s">
        <v>405</v>
      </c>
      <c r="C357" t="s">
        <v>76</v>
      </c>
      <c r="D357" t="s">
        <v>81</v>
      </c>
      <c r="E357">
        <v>23</v>
      </c>
      <c r="F357">
        <v>82.4</v>
      </c>
      <c r="G357">
        <v>71.22</v>
      </c>
      <c r="H357">
        <f t="shared" si="11"/>
        <v>1.1569783768604325</v>
      </c>
      <c r="I357">
        <v>22.5</v>
      </c>
      <c r="J357">
        <v>56.56</v>
      </c>
      <c r="K357">
        <v>69.97</v>
      </c>
      <c r="O357" t="s">
        <v>376</v>
      </c>
      <c r="P357" s="1" t="s">
        <v>405</v>
      </c>
      <c r="Q357" t="s">
        <v>76</v>
      </c>
      <c r="R357" t="s">
        <v>79</v>
      </c>
      <c r="S357">
        <v>24</v>
      </c>
      <c r="T357">
        <v>91.23</v>
      </c>
      <c r="U357">
        <v>73.7</v>
      </c>
      <c r="V357">
        <f t="shared" si="10"/>
        <v>1.2378561736770692</v>
      </c>
      <c r="W357">
        <v>23.5</v>
      </c>
      <c r="X357">
        <v>65.819999999999993</v>
      </c>
      <c r="Y357">
        <v>72.459999999999994</v>
      </c>
    </row>
    <row r="358" spans="1:25" x14ac:dyDescent="0.25">
      <c r="A358" t="s">
        <v>377</v>
      </c>
      <c r="B358" s="1" t="s">
        <v>405</v>
      </c>
      <c r="C358" t="s">
        <v>76</v>
      </c>
      <c r="D358" t="s">
        <v>81</v>
      </c>
      <c r="E358">
        <v>23.5</v>
      </c>
      <c r="F358">
        <v>64.05</v>
      </c>
      <c r="G358">
        <v>72.459999999999994</v>
      </c>
      <c r="H358">
        <f t="shared" si="11"/>
        <v>0.88393596467016289</v>
      </c>
      <c r="I358">
        <v>23</v>
      </c>
      <c r="J358">
        <v>60.4</v>
      </c>
      <c r="K358">
        <v>71.22</v>
      </c>
      <c r="O358" t="s">
        <v>377</v>
      </c>
      <c r="P358" s="1" t="s">
        <v>405</v>
      </c>
      <c r="Q358" t="s">
        <v>76</v>
      </c>
      <c r="R358" t="s">
        <v>79</v>
      </c>
      <c r="S358">
        <v>24</v>
      </c>
      <c r="T358">
        <v>75.48</v>
      </c>
      <c r="U358">
        <v>73.7</v>
      </c>
      <c r="V358">
        <f t="shared" si="10"/>
        <v>1.0241519674355495</v>
      </c>
      <c r="W358">
        <v>23</v>
      </c>
      <c r="X358">
        <v>62.91</v>
      </c>
      <c r="Y358">
        <v>71.22</v>
      </c>
    </row>
    <row r="359" spans="1:25" x14ac:dyDescent="0.25">
      <c r="A359" t="s">
        <v>378</v>
      </c>
      <c r="B359" s="1" t="s">
        <v>405</v>
      </c>
      <c r="C359" t="s">
        <v>76</v>
      </c>
      <c r="D359" t="s">
        <v>81</v>
      </c>
      <c r="E359">
        <v>23</v>
      </c>
      <c r="F359">
        <v>70.5</v>
      </c>
      <c r="G359">
        <v>71.22</v>
      </c>
      <c r="H359">
        <f t="shared" si="11"/>
        <v>0.98989048020219039</v>
      </c>
      <c r="I359">
        <v>22.5</v>
      </c>
      <c r="J359">
        <v>57.14</v>
      </c>
      <c r="K359">
        <v>69.97</v>
      </c>
      <c r="O359" t="s">
        <v>378</v>
      </c>
      <c r="P359" s="1" t="s">
        <v>405</v>
      </c>
      <c r="Q359" t="s">
        <v>76</v>
      </c>
      <c r="R359" t="s">
        <v>79</v>
      </c>
      <c r="S359">
        <v>24</v>
      </c>
      <c r="T359">
        <v>100.33</v>
      </c>
      <c r="U359">
        <v>73.7</v>
      </c>
      <c r="V359">
        <f t="shared" si="10"/>
        <v>1.3613297150610584</v>
      </c>
      <c r="W359">
        <v>23</v>
      </c>
      <c r="X359">
        <v>45.63</v>
      </c>
      <c r="Y359">
        <v>71.22</v>
      </c>
    </row>
    <row r="360" spans="1:25" x14ac:dyDescent="0.25">
      <c r="A360" t="s">
        <v>379</v>
      </c>
      <c r="B360" s="1" t="s">
        <v>405</v>
      </c>
      <c r="C360" t="s">
        <v>76</v>
      </c>
      <c r="D360" t="s">
        <v>81</v>
      </c>
      <c r="E360">
        <v>22.5</v>
      </c>
      <c r="F360">
        <v>91.79</v>
      </c>
      <c r="G360">
        <v>69.97</v>
      </c>
      <c r="H360">
        <f t="shared" si="11"/>
        <v>1.3118479348292127</v>
      </c>
      <c r="I360">
        <v>21.5</v>
      </c>
      <c r="J360">
        <v>61.88</v>
      </c>
      <c r="K360">
        <v>67.47</v>
      </c>
      <c r="O360" t="s">
        <v>379</v>
      </c>
      <c r="P360" s="1" t="s">
        <v>405</v>
      </c>
      <c r="Q360" t="s">
        <v>76</v>
      </c>
      <c r="R360" t="s">
        <v>79</v>
      </c>
      <c r="S360">
        <v>24.5</v>
      </c>
      <c r="T360">
        <v>106.18</v>
      </c>
      <c r="U360">
        <v>74.930000000000007</v>
      </c>
      <c r="V360">
        <f t="shared" si="10"/>
        <v>1.4170559188576004</v>
      </c>
      <c r="W360">
        <v>23.5</v>
      </c>
      <c r="X360">
        <v>56.73</v>
      </c>
      <c r="Y360">
        <v>72.459999999999994</v>
      </c>
    </row>
    <row r="361" spans="1:25" x14ac:dyDescent="0.25">
      <c r="A361" s="2" t="s">
        <v>380</v>
      </c>
      <c r="B361" s="1" t="s">
        <v>405</v>
      </c>
      <c r="C361" t="s">
        <v>76</v>
      </c>
      <c r="D361" t="s">
        <v>81</v>
      </c>
      <c r="E361">
        <v>22.5</v>
      </c>
      <c r="F361">
        <v>62.5</v>
      </c>
      <c r="G361">
        <v>69.97</v>
      </c>
      <c r="H361">
        <f t="shared" si="11"/>
        <v>0.89323995998284977</v>
      </c>
      <c r="I361">
        <v>22</v>
      </c>
      <c r="J361">
        <v>49.83</v>
      </c>
      <c r="K361">
        <v>68.72</v>
      </c>
      <c r="O361" t="s">
        <v>380</v>
      </c>
      <c r="P361" s="1" t="s">
        <v>405</v>
      </c>
      <c r="Q361" t="s">
        <v>76</v>
      </c>
      <c r="R361" t="s">
        <v>79</v>
      </c>
      <c r="S361">
        <v>24</v>
      </c>
      <c r="T361">
        <v>99.12</v>
      </c>
      <c r="U361">
        <v>73.7</v>
      </c>
      <c r="V361">
        <f t="shared" si="10"/>
        <v>1.3449118046132971</v>
      </c>
      <c r="W361">
        <v>25.5</v>
      </c>
      <c r="X361">
        <v>78.86</v>
      </c>
      <c r="Y361">
        <v>77.400000000000006</v>
      </c>
    </row>
    <row r="362" spans="1:25" x14ac:dyDescent="0.25">
      <c r="A362" t="s">
        <v>381</v>
      </c>
      <c r="B362" s="1" t="s">
        <v>405</v>
      </c>
      <c r="C362" t="s">
        <v>76</v>
      </c>
      <c r="D362" t="s">
        <v>81</v>
      </c>
      <c r="E362">
        <v>23.5</v>
      </c>
      <c r="F362">
        <v>94.3</v>
      </c>
      <c r="G362">
        <v>72.459999999999994</v>
      </c>
      <c r="H362">
        <f t="shared" si="11"/>
        <v>1.3014076731990065</v>
      </c>
      <c r="I362">
        <v>22</v>
      </c>
      <c r="J362">
        <v>63.73</v>
      </c>
      <c r="K362">
        <v>68.72</v>
      </c>
      <c r="O362" t="s">
        <v>381</v>
      </c>
      <c r="P362" s="1" t="s">
        <v>405</v>
      </c>
      <c r="Q362" t="s">
        <v>76</v>
      </c>
      <c r="R362" t="s">
        <v>79</v>
      </c>
      <c r="S362">
        <v>24</v>
      </c>
      <c r="T362">
        <v>151.16999999999999</v>
      </c>
      <c r="U362">
        <v>73.7</v>
      </c>
      <c r="V362">
        <f t="shared" si="10"/>
        <v>2.0511533242876525</v>
      </c>
      <c r="W362">
        <v>35</v>
      </c>
      <c r="X362">
        <v>103.27</v>
      </c>
      <c r="Y362">
        <v>100.44</v>
      </c>
    </row>
    <row r="363" spans="1:25" x14ac:dyDescent="0.25">
      <c r="A363" s="2" t="s">
        <v>382</v>
      </c>
      <c r="B363" s="1" t="s">
        <v>405</v>
      </c>
      <c r="C363" t="s">
        <v>76</v>
      </c>
      <c r="D363" t="s">
        <v>81</v>
      </c>
      <c r="E363">
        <v>23</v>
      </c>
      <c r="F363">
        <v>71.7</v>
      </c>
      <c r="G363">
        <v>71.22</v>
      </c>
      <c r="H363">
        <f t="shared" si="11"/>
        <v>1.0067396798652064</v>
      </c>
      <c r="I363">
        <v>22.5</v>
      </c>
      <c r="J363">
        <v>62.4</v>
      </c>
      <c r="K363">
        <v>69.97</v>
      </c>
      <c r="O363" t="s">
        <v>382</v>
      </c>
      <c r="P363" s="1" t="s">
        <v>405</v>
      </c>
      <c r="Q363" t="s">
        <v>76</v>
      </c>
      <c r="R363" t="s">
        <v>79</v>
      </c>
      <c r="S363">
        <v>24</v>
      </c>
      <c r="T363">
        <v>124.85</v>
      </c>
      <c r="U363">
        <v>73.7</v>
      </c>
      <c r="V363">
        <f t="shared" si="10"/>
        <v>1.6940298507462686</v>
      </c>
      <c r="W363">
        <v>22.5</v>
      </c>
      <c r="X363">
        <v>49.92</v>
      </c>
      <c r="Y363">
        <v>69.97</v>
      </c>
    </row>
    <row r="364" spans="1:25" x14ac:dyDescent="0.25">
      <c r="A364" t="s">
        <v>383</v>
      </c>
      <c r="B364" s="1" t="s">
        <v>405</v>
      </c>
      <c r="C364" t="s">
        <v>76</v>
      </c>
      <c r="D364" t="s">
        <v>81</v>
      </c>
      <c r="E364">
        <v>31.5</v>
      </c>
      <c r="F364">
        <v>91.19</v>
      </c>
      <c r="G364">
        <v>92.02</v>
      </c>
      <c r="H364">
        <f t="shared" si="11"/>
        <v>0.9909802216909368</v>
      </c>
      <c r="I364">
        <v>31</v>
      </c>
      <c r="J364">
        <v>77.05</v>
      </c>
      <c r="K364">
        <v>90.81</v>
      </c>
      <c r="O364" t="s">
        <v>383</v>
      </c>
      <c r="P364" s="1" t="s">
        <v>405</v>
      </c>
      <c r="Q364" t="s">
        <v>76</v>
      </c>
      <c r="R364" t="s">
        <v>79</v>
      </c>
      <c r="S364">
        <v>17.5</v>
      </c>
      <c r="T364">
        <v>49.04</v>
      </c>
      <c r="U364">
        <v>57.36</v>
      </c>
      <c r="V364">
        <f t="shared" si="10"/>
        <v>0.8549511854951185</v>
      </c>
      <c r="W364">
        <v>17</v>
      </c>
      <c r="X364">
        <v>37.83</v>
      </c>
      <c r="Y364">
        <v>56.08</v>
      </c>
    </row>
    <row r="365" spans="1:25" x14ac:dyDescent="0.25">
      <c r="A365" t="s">
        <v>384</v>
      </c>
      <c r="B365" s="1" t="s">
        <v>405</v>
      </c>
      <c r="C365" t="s">
        <v>76</v>
      </c>
      <c r="D365" t="s">
        <v>81</v>
      </c>
      <c r="E365">
        <v>23.5</v>
      </c>
      <c r="F365">
        <v>159.13</v>
      </c>
      <c r="G365">
        <v>72.459999999999994</v>
      </c>
      <c r="H365">
        <f t="shared" si="11"/>
        <v>2.1961081976262768</v>
      </c>
      <c r="I365">
        <v>21</v>
      </c>
      <c r="J365">
        <v>38.880000000000003</v>
      </c>
      <c r="K365">
        <v>66.22</v>
      </c>
      <c r="O365" t="s">
        <v>384</v>
      </c>
      <c r="P365" s="1" t="s">
        <v>405</v>
      </c>
      <c r="Q365" t="s">
        <v>76</v>
      </c>
      <c r="R365" t="s">
        <v>79</v>
      </c>
      <c r="S365">
        <v>24</v>
      </c>
      <c r="T365">
        <v>126.19</v>
      </c>
      <c r="U365">
        <v>73.7</v>
      </c>
      <c r="V365">
        <f t="shared" si="10"/>
        <v>1.7122116689280868</v>
      </c>
      <c r="W365">
        <v>23</v>
      </c>
      <c r="X365">
        <v>54.45</v>
      </c>
      <c r="Y365">
        <v>71.22</v>
      </c>
    </row>
    <row r="366" spans="1:25" x14ac:dyDescent="0.25">
      <c r="A366" t="s">
        <v>385</v>
      </c>
      <c r="B366" s="1" t="s">
        <v>405</v>
      </c>
      <c r="C366" t="s">
        <v>76</v>
      </c>
      <c r="D366" t="s">
        <v>81</v>
      </c>
      <c r="E366">
        <v>23.5</v>
      </c>
      <c r="F366">
        <v>120.38</v>
      </c>
      <c r="G366">
        <v>72.459999999999994</v>
      </c>
      <c r="H366">
        <f t="shared" si="11"/>
        <v>1.6613303891802373</v>
      </c>
      <c r="I366">
        <v>22.5</v>
      </c>
      <c r="J366">
        <v>63.04</v>
      </c>
      <c r="K366">
        <v>69.97</v>
      </c>
      <c r="O366" t="s">
        <v>385</v>
      </c>
      <c r="P366" s="1" t="s">
        <v>405</v>
      </c>
      <c r="Q366" t="s">
        <v>76</v>
      </c>
      <c r="R366" t="s">
        <v>79</v>
      </c>
      <c r="S366">
        <v>24</v>
      </c>
      <c r="T366">
        <v>141.59</v>
      </c>
      <c r="U366">
        <v>73.7</v>
      </c>
      <c r="V366">
        <f t="shared" si="10"/>
        <v>1.9211668928086838</v>
      </c>
      <c r="W366">
        <v>23</v>
      </c>
      <c r="X366">
        <v>67.28</v>
      </c>
      <c r="Y366">
        <v>71.22</v>
      </c>
    </row>
    <row r="367" spans="1:25" x14ac:dyDescent="0.25">
      <c r="A367" t="s">
        <v>386</v>
      </c>
      <c r="B367" s="1" t="s">
        <v>405</v>
      </c>
      <c r="C367" t="s">
        <v>76</v>
      </c>
      <c r="D367" t="s">
        <v>81</v>
      </c>
      <c r="E367">
        <v>23.5</v>
      </c>
      <c r="F367">
        <v>126.76</v>
      </c>
      <c r="G367">
        <v>72.459999999999994</v>
      </c>
      <c r="H367">
        <f t="shared" si="11"/>
        <v>1.749378967706321</v>
      </c>
      <c r="I367">
        <v>22</v>
      </c>
      <c r="J367">
        <v>53.2</v>
      </c>
      <c r="K367">
        <v>68.72</v>
      </c>
      <c r="O367" t="s">
        <v>386</v>
      </c>
      <c r="P367" s="1" t="s">
        <v>405</v>
      </c>
      <c r="Q367" t="s">
        <v>76</v>
      </c>
      <c r="R367" t="s">
        <v>79</v>
      </c>
      <c r="S367">
        <v>24</v>
      </c>
      <c r="T367">
        <v>142.19</v>
      </c>
      <c r="U367">
        <v>73.7</v>
      </c>
      <c r="V367">
        <f t="shared" si="10"/>
        <v>1.9293080054274083</v>
      </c>
      <c r="W367">
        <v>23</v>
      </c>
      <c r="X367">
        <v>66.56</v>
      </c>
      <c r="Y367">
        <v>71.22</v>
      </c>
    </row>
    <row r="368" spans="1:25" x14ac:dyDescent="0.25">
      <c r="A368" t="s">
        <v>387</v>
      </c>
      <c r="B368" s="1" t="s">
        <v>405</v>
      </c>
      <c r="C368" t="s">
        <v>76</v>
      </c>
      <c r="D368" t="s">
        <v>81</v>
      </c>
      <c r="E368">
        <v>23</v>
      </c>
      <c r="F368">
        <v>83.54</v>
      </c>
      <c r="G368">
        <v>71.22</v>
      </c>
      <c r="H368">
        <f t="shared" si="11"/>
        <v>1.1729851165402978</v>
      </c>
      <c r="I368">
        <v>22.5</v>
      </c>
      <c r="J368">
        <v>67.06</v>
      </c>
      <c r="K368">
        <v>69.97</v>
      </c>
      <c r="O368" t="s">
        <v>387</v>
      </c>
      <c r="P368" s="1" t="s">
        <v>405</v>
      </c>
      <c r="Q368" t="s">
        <v>76</v>
      </c>
      <c r="R368" t="s">
        <v>79</v>
      </c>
      <c r="S368">
        <v>24</v>
      </c>
      <c r="T368">
        <v>86.68</v>
      </c>
      <c r="U368">
        <v>73.7</v>
      </c>
      <c r="V368">
        <f t="shared" si="10"/>
        <v>1.1761194029850748</v>
      </c>
      <c r="W368">
        <v>25</v>
      </c>
      <c r="X368">
        <v>81.31</v>
      </c>
      <c r="Y368">
        <v>76.17</v>
      </c>
    </row>
    <row r="369" spans="1:25" x14ac:dyDescent="0.25">
      <c r="A369" t="s">
        <v>388</v>
      </c>
      <c r="B369" s="1" t="s">
        <v>405</v>
      </c>
      <c r="C369" t="s">
        <v>76</v>
      </c>
      <c r="D369" t="s">
        <v>81</v>
      </c>
      <c r="E369">
        <v>23</v>
      </c>
      <c r="F369">
        <v>105.93</v>
      </c>
      <c r="G369">
        <v>71.22</v>
      </c>
      <c r="H369">
        <f t="shared" si="11"/>
        <v>1.4873631002527381</v>
      </c>
      <c r="I369">
        <v>21</v>
      </c>
      <c r="J369">
        <v>43.69</v>
      </c>
      <c r="K369">
        <v>66.22</v>
      </c>
      <c r="O369" t="s">
        <v>388</v>
      </c>
      <c r="P369" s="1" t="s">
        <v>405</v>
      </c>
      <c r="Q369" t="s">
        <v>76</v>
      </c>
      <c r="R369" t="s">
        <v>79</v>
      </c>
      <c r="S369">
        <v>24</v>
      </c>
      <c r="T369">
        <v>122.12</v>
      </c>
      <c r="U369">
        <v>73.7</v>
      </c>
      <c r="V369">
        <f t="shared" si="10"/>
        <v>1.656987788331072</v>
      </c>
      <c r="W369">
        <v>23</v>
      </c>
      <c r="X369">
        <v>64.819999999999993</v>
      </c>
      <c r="Y369">
        <v>71.22</v>
      </c>
    </row>
    <row r="370" spans="1:25" x14ac:dyDescent="0.25">
      <c r="A370" t="s">
        <v>389</v>
      </c>
      <c r="B370" s="1" t="s">
        <v>405</v>
      </c>
      <c r="C370" t="s">
        <v>77</v>
      </c>
      <c r="D370" t="s">
        <v>81</v>
      </c>
      <c r="E370">
        <v>24</v>
      </c>
      <c r="F370">
        <v>66.33</v>
      </c>
      <c r="G370">
        <v>73.7</v>
      </c>
      <c r="H370">
        <f t="shared" si="11"/>
        <v>0.89999999999999991</v>
      </c>
      <c r="I370">
        <v>23.5</v>
      </c>
      <c r="J370">
        <v>55.53</v>
      </c>
      <c r="K370">
        <v>72.459999999999994</v>
      </c>
      <c r="O370" t="s">
        <v>389</v>
      </c>
      <c r="P370" s="1" t="s">
        <v>405</v>
      </c>
      <c r="Q370" t="s">
        <v>77</v>
      </c>
      <c r="R370" t="s">
        <v>79</v>
      </c>
      <c r="S370">
        <v>24</v>
      </c>
      <c r="T370">
        <v>88.06</v>
      </c>
      <c r="U370">
        <v>73.7</v>
      </c>
      <c r="V370">
        <f t="shared" si="10"/>
        <v>1.194843962008141</v>
      </c>
      <c r="W370">
        <v>23.5</v>
      </c>
      <c r="X370">
        <v>70.47</v>
      </c>
      <c r="Y370">
        <v>72.459999999999994</v>
      </c>
    </row>
    <row r="371" spans="1:25" x14ac:dyDescent="0.25">
      <c r="A371" t="s">
        <v>390</v>
      </c>
      <c r="B371" s="1" t="s">
        <v>405</v>
      </c>
      <c r="C371" t="s">
        <v>77</v>
      </c>
      <c r="D371" t="s">
        <v>81</v>
      </c>
      <c r="E371">
        <v>26.5</v>
      </c>
      <c r="F371">
        <v>71.569999999999993</v>
      </c>
      <c r="G371">
        <v>79.86</v>
      </c>
      <c r="H371">
        <f t="shared" si="11"/>
        <v>0.89619333834209858</v>
      </c>
      <c r="I371">
        <v>26</v>
      </c>
      <c r="J371">
        <v>37.79</v>
      </c>
      <c r="K371">
        <v>78.63</v>
      </c>
      <c r="O371" t="s">
        <v>390</v>
      </c>
      <c r="P371" s="1" t="s">
        <v>405</v>
      </c>
      <c r="Q371" t="s">
        <v>77</v>
      </c>
      <c r="R371" t="s">
        <v>79</v>
      </c>
      <c r="S371">
        <v>24</v>
      </c>
      <c r="T371">
        <v>82.53</v>
      </c>
      <c r="U371">
        <v>73.7</v>
      </c>
      <c r="V371">
        <f t="shared" si="10"/>
        <v>1.1198100407055631</v>
      </c>
      <c r="W371">
        <v>23.5</v>
      </c>
      <c r="X371">
        <v>63.32</v>
      </c>
      <c r="Y371">
        <v>72.459999999999994</v>
      </c>
    </row>
    <row r="372" spans="1:25" x14ac:dyDescent="0.25">
      <c r="A372" s="3" t="s">
        <v>391</v>
      </c>
      <c r="B372" s="1" t="s">
        <v>405</v>
      </c>
      <c r="C372" t="s">
        <v>77</v>
      </c>
      <c r="D372" t="s">
        <v>81</v>
      </c>
      <c r="E372">
        <v>23.5</v>
      </c>
      <c r="F372">
        <v>94.54</v>
      </c>
      <c r="G372">
        <v>72.459999999999994</v>
      </c>
      <c r="H372">
        <f t="shared" si="11"/>
        <v>1.3047198454319626</v>
      </c>
      <c r="I372">
        <v>22.5</v>
      </c>
      <c r="J372">
        <v>66.510000000000005</v>
      </c>
      <c r="K372">
        <v>69.97</v>
      </c>
      <c r="O372" t="s">
        <v>391</v>
      </c>
      <c r="P372" s="1" t="s">
        <v>405</v>
      </c>
      <c r="Q372" t="s">
        <v>77</v>
      </c>
      <c r="R372" t="s">
        <v>79</v>
      </c>
      <c r="S372">
        <v>24</v>
      </c>
      <c r="T372">
        <v>110.01</v>
      </c>
      <c r="U372">
        <v>73.7</v>
      </c>
      <c r="V372">
        <f t="shared" si="10"/>
        <v>1.492672998643148</v>
      </c>
      <c r="W372">
        <v>27</v>
      </c>
      <c r="X372">
        <v>88.88</v>
      </c>
      <c r="Y372">
        <v>81.08</v>
      </c>
    </row>
    <row r="373" spans="1:25" x14ac:dyDescent="0.25">
      <c r="A373" t="s">
        <v>392</v>
      </c>
      <c r="B373" s="1" t="s">
        <v>405</v>
      </c>
      <c r="C373" t="s">
        <v>77</v>
      </c>
      <c r="D373" t="s">
        <v>81</v>
      </c>
      <c r="E373">
        <v>24</v>
      </c>
      <c r="F373">
        <v>95.61</v>
      </c>
      <c r="G373">
        <v>73.7</v>
      </c>
      <c r="H373">
        <f t="shared" si="11"/>
        <v>1.2972862957937583</v>
      </c>
      <c r="I373">
        <v>21.5</v>
      </c>
      <c r="J373">
        <v>56.09</v>
      </c>
      <c r="K373">
        <v>67.47</v>
      </c>
      <c r="O373" t="s">
        <v>392</v>
      </c>
      <c r="P373" s="1" t="s">
        <v>405</v>
      </c>
      <c r="Q373" t="s">
        <v>77</v>
      </c>
      <c r="R373" t="s">
        <v>79</v>
      </c>
      <c r="S373">
        <v>24</v>
      </c>
      <c r="T373">
        <v>97.73</v>
      </c>
      <c r="U373">
        <v>73.7</v>
      </c>
      <c r="V373">
        <f t="shared" si="10"/>
        <v>1.3260515603799186</v>
      </c>
      <c r="W373">
        <v>23</v>
      </c>
      <c r="X373">
        <v>68.12</v>
      </c>
      <c r="Y373">
        <v>71.22</v>
      </c>
    </row>
    <row r="374" spans="1:25" x14ac:dyDescent="0.25">
      <c r="A374" t="s">
        <v>393</v>
      </c>
      <c r="B374" s="1" t="s">
        <v>405</v>
      </c>
      <c r="C374" t="s">
        <v>77</v>
      </c>
      <c r="D374" t="s">
        <v>81</v>
      </c>
      <c r="E374">
        <v>24</v>
      </c>
      <c r="F374">
        <v>78.69</v>
      </c>
      <c r="G374">
        <v>73.7</v>
      </c>
      <c r="H374">
        <f t="shared" si="11"/>
        <v>1.0677069199457259</v>
      </c>
      <c r="I374">
        <v>23.5</v>
      </c>
      <c r="J374">
        <v>61.29</v>
      </c>
      <c r="K374">
        <v>72.459999999999994</v>
      </c>
      <c r="O374" t="s">
        <v>393</v>
      </c>
      <c r="P374" s="1" t="s">
        <v>405</v>
      </c>
      <c r="Q374" t="s">
        <v>77</v>
      </c>
      <c r="R374" t="s">
        <v>79</v>
      </c>
      <c r="S374">
        <v>24.5</v>
      </c>
      <c r="T374">
        <v>98.46</v>
      </c>
      <c r="U374">
        <v>74.930000000000007</v>
      </c>
      <c r="V374">
        <f t="shared" si="10"/>
        <v>1.3140264246630187</v>
      </c>
      <c r="W374">
        <v>23</v>
      </c>
      <c r="X374">
        <v>58.87</v>
      </c>
      <c r="Y374">
        <v>71.22</v>
      </c>
    </row>
    <row r="375" spans="1:25" x14ac:dyDescent="0.25">
      <c r="A375" t="s">
        <v>394</v>
      </c>
      <c r="B375" s="1" t="s">
        <v>405</v>
      </c>
      <c r="C375" t="s">
        <v>77</v>
      </c>
      <c r="D375" t="s">
        <v>81</v>
      </c>
      <c r="E375">
        <v>23.5</v>
      </c>
      <c r="F375">
        <v>85.67</v>
      </c>
      <c r="G375">
        <v>72.459999999999994</v>
      </c>
      <c r="H375">
        <f t="shared" si="11"/>
        <v>1.1823074799889595</v>
      </c>
      <c r="I375">
        <v>23</v>
      </c>
      <c r="J375">
        <v>70.59</v>
      </c>
      <c r="K375">
        <v>71.22</v>
      </c>
      <c r="O375" t="s">
        <v>394</v>
      </c>
      <c r="P375" s="1" t="s">
        <v>405</v>
      </c>
      <c r="Q375" t="s">
        <v>77</v>
      </c>
      <c r="R375" t="s">
        <v>79</v>
      </c>
      <c r="S375">
        <v>24</v>
      </c>
      <c r="T375">
        <v>84.19</v>
      </c>
      <c r="U375">
        <v>73.7</v>
      </c>
      <c r="V375">
        <f t="shared" si="10"/>
        <v>1.1423337856173676</v>
      </c>
      <c r="W375">
        <v>23.5</v>
      </c>
      <c r="X375">
        <v>68.260000000000005</v>
      </c>
      <c r="Y375">
        <v>72.459999999999994</v>
      </c>
    </row>
    <row r="376" spans="1:25" x14ac:dyDescent="0.25">
      <c r="A376" t="s">
        <v>395</v>
      </c>
      <c r="B376" s="1" t="s">
        <v>405</v>
      </c>
      <c r="C376" t="s">
        <v>77</v>
      </c>
      <c r="D376" t="s">
        <v>81</v>
      </c>
      <c r="E376">
        <v>23.5</v>
      </c>
      <c r="F376">
        <v>81.39</v>
      </c>
      <c r="G376">
        <v>72.459999999999994</v>
      </c>
      <c r="H376">
        <f t="shared" si="11"/>
        <v>1.1232404085012422</v>
      </c>
      <c r="I376">
        <v>22</v>
      </c>
      <c r="J376">
        <v>51.07</v>
      </c>
      <c r="K376">
        <v>68.72</v>
      </c>
      <c r="O376" t="s">
        <v>395</v>
      </c>
      <c r="P376" s="1" t="s">
        <v>405</v>
      </c>
      <c r="Q376" t="s">
        <v>77</v>
      </c>
      <c r="R376" t="s">
        <v>79</v>
      </c>
      <c r="S376">
        <v>24</v>
      </c>
      <c r="T376">
        <v>116.13</v>
      </c>
      <c r="U376">
        <v>73.7</v>
      </c>
      <c r="V376">
        <f t="shared" si="10"/>
        <v>1.5757123473541383</v>
      </c>
      <c r="W376">
        <v>23.5</v>
      </c>
      <c r="X376">
        <v>62.49</v>
      </c>
      <c r="Y376">
        <v>72.459999999999994</v>
      </c>
    </row>
    <row r="377" spans="1:25" x14ac:dyDescent="0.25">
      <c r="A377" t="s">
        <v>396</v>
      </c>
      <c r="B377" s="1" t="s">
        <v>405</v>
      </c>
      <c r="C377" t="s">
        <v>77</v>
      </c>
      <c r="D377" t="s">
        <v>81</v>
      </c>
      <c r="E377">
        <v>24.5</v>
      </c>
      <c r="F377">
        <v>93.23</v>
      </c>
      <c r="G377">
        <v>74.930000000000007</v>
      </c>
      <c r="H377">
        <f t="shared" si="11"/>
        <v>1.2442279460830108</v>
      </c>
      <c r="I377">
        <v>23.5</v>
      </c>
      <c r="J377">
        <v>69.959999999999994</v>
      </c>
      <c r="K377">
        <v>72.459999999999994</v>
      </c>
      <c r="O377" t="s">
        <v>396</v>
      </c>
      <c r="P377" s="1" t="s">
        <v>405</v>
      </c>
      <c r="Q377" t="s">
        <v>77</v>
      </c>
      <c r="R377" t="s">
        <v>79</v>
      </c>
      <c r="S377">
        <v>24</v>
      </c>
      <c r="T377">
        <v>74.97</v>
      </c>
      <c r="U377">
        <v>73.7</v>
      </c>
      <c r="V377">
        <f t="shared" si="10"/>
        <v>1.0172320217096336</v>
      </c>
      <c r="W377">
        <v>23.5</v>
      </c>
      <c r="X377">
        <v>58.41</v>
      </c>
      <c r="Y377">
        <v>72.459999999999994</v>
      </c>
    </row>
    <row r="378" spans="1:25" x14ac:dyDescent="0.25">
      <c r="A378" t="s">
        <v>397</v>
      </c>
      <c r="B378" s="1" t="s">
        <v>405</v>
      </c>
      <c r="C378" t="s">
        <v>77</v>
      </c>
      <c r="D378" t="s">
        <v>81</v>
      </c>
      <c r="E378">
        <v>23</v>
      </c>
      <c r="F378">
        <v>59.91</v>
      </c>
      <c r="G378">
        <v>71.22</v>
      </c>
      <c r="H378">
        <f t="shared" si="11"/>
        <v>0.84119629317607414</v>
      </c>
      <c r="I378">
        <v>22.5</v>
      </c>
      <c r="J378">
        <v>41.75</v>
      </c>
      <c r="K378">
        <v>69.97</v>
      </c>
      <c r="O378" t="s">
        <v>397</v>
      </c>
      <c r="P378" s="1" t="s">
        <v>405</v>
      </c>
      <c r="Q378" t="s">
        <v>77</v>
      </c>
      <c r="R378" t="s">
        <v>79</v>
      </c>
      <c r="S378">
        <v>24</v>
      </c>
      <c r="T378">
        <v>115.74</v>
      </c>
      <c r="U378">
        <v>73.7</v>
      </c>
      <c r="V378">
        <f t="shared" si="10"/>
        <v>1.5704206241519674</v>
      </c>
      <c r="W378">
        <v>23</v>
      </c>
      <c r="X378">
        <v>64.39</v>
      </c>
      <c r="Y378">
        <v>71.22</v>
      </c>
    </row>
    <row r="379" spans="1:25" x14ac:dyDescent="0.25">
      <c r="A379" s="2" t="s">
        <v>398</v>
      </c>
      <c r="B379" s="1" t="s">
        <v>405</v>
      </c>
      <c r="C379" t="s">
        <v>77</v>
      </c>
      <c r="D379" t="s">
        <v>81</v>
      </c>
      <c r="E379">
        <v>0</v>
      </c>
      <c r="F379">
        <v>0</v>
      </c>
      <c r="G379">
        <v>0</v>
      </c>
      <c r="H379" t="e">
        <f t="shared" si="11"/>
        <v>#DIV/0!</v>
      </c>
      <c r="I379">
        <v>0</v>
      </c>
      <c r="J379">
        <v>0</v>
      </c>
      <c r="K379">
        <v>0</v>
      </c>
      <c r="O379" t="s">
        <v>398</v>
      </c>
      <c r="P379" s="1" t="s">
        <v>405</v>
      </c>
      <c r="Q379" t="s">
        <v>77</v>
      </c>
      <c r="R379" t="s">
        <v>79</v>
      </c>
      <c r="S379">
        <v>28.5</v>
      </c>
      <c r="T379">
        <v>72.2</v>
      </c>
      <c r="U379">
        <v>84.74</v>
      </c>
      <c r="V379">
        <f t="shared" si="10"/>
        <v>0.85201793721973107</v>
      </c>
      <c r="W379">
        <v>28</v>
      </c>
      <c r="X379">
        <v>58.3</v>
      </c>
      <c r="Y379">
        <v>83.53</v>
      </c>
    </row>
    <row r="380" spans="1:25" x14ac:dyDescent="0.25">
      <c r="A380" t="s">
        <v>399</v>
      </c>
      <c r="B380" s="1" t="s">
        <v>405</v>
      </c>
      <c r="C380" t="s">
        <v>77</v>
      </c>
      <c r="D380" t="s">
        <v>81</v>
      </c>
      <c r="E380">
        <v>24.5</v>
      </c>
      <c r="F380">
        <v>79.17</v>
      </c>
      <c r="G380">
        <v>74.930000000000007</v>
      </c>
      <c r="H380">
        <f t="shared" si="11"/>
        <v>1.0565861470705991</v>
      </c>
      <c r="I380">
        <v>24</v>
      </c>
      <c r="J380">
        <v>67.67</v>
      </c>
      <c r="K380">
        <v>73.7</v>
      </c>
      <c r="O380" t="s">
        <v>399</v>
      </c>
      <c r="P380" s="1" t="s">
        <v>405</v>
      </c>
      <c r="Q380" t="s">
        <v>77</v>
      </c>
      <c r="R380" t="s">
        <v>79</v>
      </c>
      <c r="S380">
        <v>24</v>
      </c>
      <c r="T380">
        <v>78.97</v>
      </c>
      <c r="U380">
        <v>73.7</v>
      </c>
      <c r="V380">
        <f t="shared" si="10"/>
        <v>1.0715061058344639</v>
      </c>
      <c r="W380">
        <v>25</v>
      </c>
      <c r="X380">
        <v>76.180000000000007</v>
      </c>
      <c r="Y380">
        <v>76.17</v>
      </c>
    </row>
    <row r="381" spans="1:25" x14ac:dyDescent="0.25">
      <c r="A381" s="2" t="s">
        <v>400</v>
      </c>
      <c r="B381" s="1" t="s">
        <v>405</v>
      </c>
      <c r="C381" t="s">
        <v>77</v>
      </c>
      <c r="D381" t="s">
        <v>81</v>
      </c>
      <c r="E381">
        <v>0</v>
      </c>
      <c r="F381">
        <v>0</v>
      </c>
      <c r="G381">
        <v>0</v>
      </c>
      <c r="H381" t="e">
        <f t="shared" si="11"/>
        <v>#DIV/0!</v>
      </c>
      <c r="I381">
        <v>0</v>
      </c>
      <c r="J381">
        <v>0</v>
      </c>
      <c r="K381">
        <v>0</v>
      </c>
      <c r="O381" t="s">
        <v>400</v>
      </c>
      <c r="P381" s="1" t="s">
        <v>405</v>
      </c>
      <c r="Q381" t="s">
        <v>77</v>
      </c>
      <c r="R381" t="s">
        <v>79</v>
      </c>
      <c r="S381">
        <v>23.5</v>
      </c>
      <c r="T381">
        <v>53.49</v>
      </c>
      <c r="U381">
        <v>72.459999999999994</v>
      </c>
      <c r="V381">
        <f t="shared" si="10"/>
        <v>0.73820038642009389</v>
      </c>
      <c r="W381">
        <v>23</v>
      </c>
      <c r="X381">
        <v>39.450000000000003</v>
      </c>
      <c r="Y381">
        <v>71.22</v>
      </c>
    </row>
    <row r="382" spans="1:25" x14ac:dyDescent="0.25">
      <c r="A382" t="s">
        <v>401</v>
      </c>
      <c r="B382" s="1" t="s">
        <v>405</v>
      </c>
      <c r="C382" t="s">
        <v>77</v>
      </c>
      <c r="D382" t="s">
        <v>81</v>
      </c>
      <c r="E382">
        <v>24</v>
      </c>
      <c r="F382">
        <v>62.55</v>
      </c>
      <c r="G382">
        <v>73.7</v>
      </c>
      <c r="H382">
        <f t="shared" si="11"/>
        <v>0.84871099050203525</v>
      </c>
      <c r="I382">
        <v>23.5</v>
      </c>
      <c r="J382">
        <v>43.3</v>
      </c>
      <c r="K382">
        <v>72.459999999999994</v>
      </c>
      <c r="O382" t="s">
        <v>401</v>
      </c>
      <c r="P382" s="1" t="s">
        <v>405</v>
      </c>
      <c r="Q382" t="s">
        <v>77</v>
      </c>
      <c r="R382" t="s">
        <v>79</v>
      </c>
      <c r="S382">
        <v>25</v>
      </c>
      <c r="T382">
        <v>85.9</v>
      </c>
      <c r="U382">
        <v>76.17</v>
      </c>
      <c r="V382">
        <f t="shared" si="10"/>
        <v>1.1277405802809506</v>
      </c>
      <c r="W382">
        <v>23.5</v>
      </c>
      <c r="X382">
        <v>66.260000000000005</v>
      </c>
      <c r="Y382">
        <v>72.459999999999994</v>
      </c>
    </row>
    <row r="383" spans="1:25" x14ac:dyDescent="0.25">
      <c r="A383" t="s">
        <v>402</v>
      </c>
      <c r="B383" s="1" t="s">
        <v>405</v>
      </c>
      <c r="C383" t="s">
        <v>77</v>
      </c>
      <c r="D383" t="s">
        <v>81</v>
      </c>
      <c r="E383">
        <v>25</v>
      </c>
      <c r="F383">
        <v>89.59</v>
      </c>
      <c r="G383">
        <v>76.17</v>
      </c>
      <c r="H383">
        <f t="shared" si="11"/>
        <v>1.1761848496783511</v>
      </c>
      <c r="I383">
        <v>23.5</v>
      </c>
      <c r="J383">
        <v>69.540000000000006</v>
      </c>
      <c r="K383">
        <v>72.459999999999994</v>
      </c>
      <c r="O383" t="s">
        <v>402</v>
      </c>
      <c r="P383" s="1" t="s">
        <v>405</v>
      </c>
      <c r="Q383" t="s">
        <v>77</v>
      </c>
      <c r="R383" t="s">
        <v>79</v>
      </c>
      <c r="S383">
        <v>23.5</v>
      </c>
      <c r="T383">
        <v>55.49</v>
      </c>
      <c r="U383">
        <v>72.459999999999994</v>
      </c>
      <c r="V383">
        <f t="shared" si="10"/>
        <v>0.76580182169472821</v>
      </c>
      <c r="W383">
        <v>23</v>
      </c>
      <c r="X383">
        <v>37.64</v>
      </c>
      <c r="Y383">
        <v>71.22</v>
      </c>
    </row>
    <row r="384" spans="1:25" x14ac:dyDescent="0.25">
      <c r="A384" t="s">
        <v>403</v>
      </c>
      <c r="B384" s="1" t="s">
        <v>405</v>
      </c>
      <c r="C384" t="s">
        <v>77</v>
      </c>
      <c r="D384" t="s">
        <v>81</v>
      </c>
      <c r="E384">
        <v>24</v>
      </c>
      <c r="F384">
        <v>128.13</v>
      </c>
      <c r="G384">
        <v>73.7</v>
      </c>
      <c r="H384">
        <f t="shared" si="11"/>
        <v>1.7385345997286294</v>
      </c>
      <c r="I384">
        <v>22.5</v>
      </c>
      <c r="J384">
        <v>62.57</v>
      </c>
      <c r="K384">
        <v>69.97</v>
      </c>
      <c r="O384" t="s">
        <v>403</v>
      </c>
      <c r="P384" s="1" t="s">
        <v>405</v>
      </c>
      <c r="Q384" t="s">
        <v>77</v>
      </c>
      <c r="R384" t="s">
        <v>79</v>
      </c>
      <c r="S384">
        <v>24</v>
      </c>
      <c r="T384">
        <v>106.5</v>
      </c>
      <c r="U384">
        <v>73.7</v>
      </c>
      <c r="V384">
        <f t="shared" si="10"/>
        <v>1.4450474898236092</v>
      </c>
      <c r="W384">
        <v>23</v>
      </c>
      <c r="X384">
        <v>66.7</v>
      </c>
      <c r="Y384">
        <v>71.22</v>
      </c>
    </row>
    <row r="385" spans="1:25" x14ac:dyDescent="0.25">
      <c r="A385" t="s">
        <v>404</v>
      </c>
      <c r="B385" s="1" t="s">
        <v>405</v>
      </c>
      <c r="C385" t="s">
        <v>77</v>
      </c>
      <c r="D385" t="s">
        <v>81</v>
      </c>
      <c r="E385">
        <v>24</v>
      </c>
      <c r="F385">
        <v>110.12</v>
      </c>
      <c r="G385">
        <v>73.7</v>
      </c>
      <c r="H385">
        <f t="shared" si="11"/>
        <v>1.4941655359565806</v>
      </c>
      <c r="I385">
        <v>22</v>
      </c>
      <c r="J385">
        <v>64.91</v>
      </c>
      <c r="K385">
        <v>68.72</v>
      </c>
      <c r="O385" t="s">
        <v>404</v>
      </c>
      <c r="P385" s="1" t="s">
        <v>405</v>
      </c>
      <c r="Q385" t="s">
        <v>77</v>
      </c>
      <c r="R385" t="s">
        <v>79</v>
      </c>
      <c r="S385">
        <v>24</v>
      </c>
      <c r="T385">
        <v>106.19</v>
      </c>
      <c r="U385">
        <v>73.7</v>
      </c>
      <c r="V385">
        <f t="shared" si="10"/>
        <v>1.4408412483039348</v>
      </c>
      <c r="W385">
        <v>23</v>
      </c>
      <c r="X385">
        <v>70.23</v>
      </c>
      <c r="Y385">
        <v>71.22</v>
      </c>
    </row>
    <row r="386" spans="1:25" x14ac:dyDescent="0.25">
      <c r="A386" t="s">
        <v>406</v>
      </c>
      <c r="B386" s="1" t="s">
        <v>470</v>
      </c>
      <c r="C386" t="s">
        <v>76</v>
      </c>
      <c r="D386" t="s">
        <v>80</v>
      </c>
      <c r="E386">
        <v>24</v>
      </c>
      <c r="F386">
        <v>70.650000000000006</v>
      </c>
      <c r="G386">
        <v>73.7</v>
      </c>
      <c r="H386">
        <f t="shared" si="11"/>
        <v>0.95861601085481685</v>
      </c>
      <c r="I386">
        <v>23.5</v>
      </c>
      <c r="J386">
        <v>69.13</v>
      </c>
      <c r="K386">
        <v>72.459999999999994</v>
      </c>
      <c r="O386" t="s">
        <v>406</v>
      </c>
      <c r="P386" s="1" t="s">
        <v>470</v>
      </c>
      <c r="Q386" t="s">
        <v>76</v>
      </c>
      <c r="R386" t="s">
        <v>78</v>
      </c>
      <c r="S386">
        <v>24</v>
      </c>
      <c r="T386">
        <v>143.91</v>
      </c>
      <c r="U386">
        <v>73.7</v>
      </c>
      <c r="V386">
        <f t="shared" ref="V386:V449" si="12">T386/U386</f>
        <v>1.9526458616010853</v>
      </c>
      <c r="W386">
        <v>23</v>
      </c>
      <c r="X386">
        <v>61.5</v>
      </c>
      <c r="Y386">
        <v>71.22</v>
      </c>
    </row>
    <row r="387" spans="1:25" x14ac:dyDescent="0.25">
      <c r="A387" t="s">
        <v>407</v>
      </c>
      <c r="B387" s="1" t="s">
        <v>470</v>
      </c>
      <c r="C387" t="s">
        <v>76</v>
      </c>
      <c r="D387" t="s">
        <v>80</v>
      </c>
      <c r="E387">
        <v>24.5</v>
      </c>
      <c r="F387">
        <v>73.319999999999993</v>
      </c>
      <c r="G387">
        <v>74.930000000000007</v>
      </c>
      <c r="H387">
        <f t="shared" ref="H387:H450" si="13">F387/G387</f>
        <v>0.97851327906045626</v>
      </c>
      <c r="I387">
        <v>24</v>
      </c>
      <c r="J387">
        <v>55.46</v>
      </c>
      <c r="K387">
        <v>73.7</v>
      </c>
      <c r="O387" t="s">
        <v>407</v>
      </c>
      <c r="P387" s="1" t="s">
        <v>470</v>
      </c>
      <c r="Q387" t="s">
        <v>76</v>
      </c>
      <c r="R387" t="s">
        <v>78</v>
      </c>
      <c r="S387">
        <v>24</v>
      </c>
      <c r="T387">
        <v>128.9</v>
      </c>
      <c r="U387">
        <v>73.7</v>
      </c>
      <c r="V387">
        <f t="shared" si="12"/>
        <v>1.7489823609226594</v>
      </c>
      <c r="W387">
        <v>23.5</v>
      </c>
      <c r="X387">
        <v>63.75</v>
      </c>
      <c r="Y387">
        <v>72.459999999999994</v>
      </c>
    </row>
    <row r="388" spans="1:25" x14ac:dyDescent="0.25">
      <c r="A388" t="s">
        <v>408</v>
      </c>
      <c r="B388" s="1" t="s">
        <v>470</v>
      </c>
      <c r="C388" t="s">
        <v>76</v>
      </c>
      <c r="D388" t="s">
        <v>80</v>
      </c>
      <c r="E388">
        <v>23.5</v>
      </c>
      <c r="F388">
        <v>74.08</v>
      </c>
      <c r="G388">
        <v>72.459999999999994</v>
      </c>
      <c r="H388">
        <f t="shared" si="13"/>
        <v>1.0223571625724539</v>
      </c>
      <c r="I388">
        <v>23</v>
      </c>
      <c r="J388">
        <v>55.78</v>
      </c>
      <c r="K388">
        <v>71.22</v>
      </c>
      <c r="O388" t="s">
        <v>408</v>
      </c>
      <c r="P388" s="1" t="s">
        <v>470</v>
      </c>
      <c r="Q388" t="s">
        <v>76</v>
      </c>
      <c r="R388" t="s">
        <v>78</v>
      </c>
      <c r="S388">
        <v>24</v>
      </c>
      <c r="T388">
        <v>85.36</v>
      </c>
      <c r="U388">
        <v>73.7</v>
      </c>
      <c r="V388">
        <f t="shared" si="12"/>
        <v>1.1582089552238806</v>
      </c>
      <c r="W388">
        <v>23.5</v>
      </c>
      <c r="X388">
        <v>44.95</v>
      </c>
      <c r="Y388">
        <v>72.459999999999994</v>
      </c>
    </row>
    <row r="389" spans="1:25" x14ac:dyDescent="0.25">
      <c r="A389" t="s">
        <v>409</v>
      </c>
      <c r="B389" s="1" t="s">
        <v>470</v>
      </c>
      <c r="C389" t="s">
        <v>76</v>
      </c>
      <c r="D389" t="s">
        <v>80</v>
      </c>
      <c r="E389">
        <v>25.5</v>
      </c>
      <c r="F389">
        <v>76.14</v>
      </c>
      <c r="G389">
        <v>77.400000000000006</v>
      </c>
      <c r="H389">
        <f t="shared" si="13"/>
        <v>0.98372093023255802</v>
      </c>
      <c r="I389">
        <v>25</v>
      </c>
      <c r="J389">
        <v>44.49</v>
      </c>
      <c r="K389">
        <v>76.17</v>
      </c>
      <c r="O389" t="s">
        <v>409</v>
      </c>
      <c r="P389" s="1" t="s">
        <v>470</v>
      </c>
      <c r="Q389" t="s">
        <v>76</v>
      </c>
      <c r="R389" t="s">
        <v>78</v>
      </c>
      <c r="S389">
        <v>24</v>
      </c>
      <c r="T389">
        <v>97.76</v>
      </c>
      <c r="U389">
        <v>73.7</v>
      </c>
      <c r="V389">
        <f t="shared" si="12"/>
        <v>1.3264586160108549</v>
      </c>
      <c r="W389">
        <v>23.5</v>
      </c>
      <c r="X389">
        <v>52.57</v>
      </c>
      <c r="Y389">
        <v>72.459999999999994</v>
      </c>
    </row>
    <row r="390" spans="1:25" x14ac:dyDescent="0.25">
      <c r="A390" t="s">
        <v>410</v>
      </c>
      <c r="B390" s="1" t="s">
        <v>470</v>
      </c>
      <c r="C390" t="s">
        <v>76</v>
      </c>
      <c r="D390" t="s">
        <v>80</v>
      </c>
      <c r="E390">
        <v>24.5</v>
      </c>
      <c r="F390">
        <v>72.03</v>
      </c>
      <c r="G390">
        <v>74.930000000000007</v>
      </c>
      <c r="H390">
        <f t="shared" si="13"/>
        <v>0.96129721073001462</v>
      </c>
      <c r="I390">
        <v>24</v>
      </c>
      <c r="J390">
        <v>53.22</v>
      </c>
      <c r="K390">
        <v>73.7</v>
      </c>
      <c r="O390" t="s">
        <v>410</v>
      </c>
      <c r="P390" s="1" t="s">
        <v>470</v>
      </c>
      <c r="Q390" t="s">
        <v>76</v>
      </c>
      <c r="R390" t="s">
        <v>78</v>
      </c>
      <c r="S390">
        <v>24</v>
      </c>
      <c r="T390">
        <v>80.47</v>
      </c>
      <c r="U390">
        <v>73.7</v>
      </c>
      <c r="V390">
        <f t="shared" si="12"/>
        <v>1.0918588873812753</v>
      </c>
      <c r="W390">
        <v>23.5</v>
      </c>
      <c r="X390">
        <v>41.21</v>
      </c>
      <c r="Y390">
        <v>72.459999999999994</v>
      </c>
    </row>
    <row r="391" spans="1:25" x14ac:dyDescent="0.25">
      <c r="A391" s="2" t="s">
        <v>411</v>
      </c>
      <c r="B391" s="1" t="s">
        <v>470</v>
      </c>
      <c r="C391" t="s">
        <v>76</v>
      </c>
      <c r="D391" t="s">
        <v>80</v>
      </c>
      <c r="E391">
        <v>15.5</v>
      </c>
      <c r="F391">
        <v>17.690000000000001</v>
      </c>
      <c r="G391">
        <v>52.21</v>
      </c>
      <c r="H391">
        <f t="shared" si="13"/>
        <v>0.3388239800804444</v>
      </c>
      <c r="I391">
        <v>15</v>
      </c>
      <c r="J391">
        <v>12.2</v>
      </c>
      <c r="K391">
        <v>50.91</v>
      </c>
      <c r="O391" t="s">
        <v>411</v>
      </c>
      <c r="P391" s="1" t="s">
        <v>470</v>
      </c>
      <c r="Q391" t="s">
        <v>76</v>
      </c>
      <c r="R391" t="s">
        <v>78</v>
      </c>
      <c r="S391">
        <v>24</v>
      </c>
      <c r="T391">
        <v>144.19</v>
      </c>
      <c r="U391">
        <v>73.7</v>
      </c>
      <c r="V391">
        <f t="shared" si="12"/>
        <v>1.9564450474898234</v>
      </c>
      <c r="W391">
        <v>18</v>
      </c>
      <c r="X391">
        <v>75.03</v>
      </c>
      <c r="Y391">
        <v>58.64</v>
      </c>
    </row>
    <row r="392" spans="1:25" x14ac:dyDescent="0.25">
      <c r="A392" t="s">
        <v>412</v>
      </c>
      <c r="B392" s="1" t="s">
        <v>470</v>
      </c>
      <c r="C392" t="s">
        <v>76</v>
      </c>
      <c r="D392" t="s">
        <v>80</v>
      </c>
      <c r="E392">
        <v>23</v>
      </c>
      <c r="F392">
        <v>59.17</v>
      </c>
      <c r="G392">
        <v>71.22</v>
      </c>
      <c r="H392">
        <f t="shared" si="13"/>
        <v>0.83080595338388097</v>
      </c>
      <c r="I392">
        <v>22.5</v>
      </c>
      <c r="J392">
        <v>41.51</v>
      </c>
      <c r="K392">
        <v>69.97</v>
      </c>
      <c r="O392" t="s">
        <v>412</v>
      </c>
      <c r="P392" s="1" t="s">
        <v>470</v>
      </c>
      <c r="Q392" t="s">
        <v>76</v>
      </c>
      <c r="R392" t="s">
        <v>78</v>
      </c>
      <c r="S392">
        <v>24</v>
      </c>
      <c r="T392">
        <v>100.09</v>
      </c>
      <c r="U392">
        <v>73.7</v>
      </c>
      <c r="V392">
        <f t="shared" si="12"/>
        <v>1.3580732700135685</v>
      </c>
      <c r="W392">
        <v>23.5</v>
      </c>
      <c r="X392">
        <v>36.76</v>
      </c>
      <c r="Y392">
        <v>72.459999999999994</v>
      </c>
    </row>
    <row r="393" spans="1:25" x14ac:dyDescent="0.25">
      <c r="A393" s="2" t="s">
        <v>413</v>
      </c>
      <c r="B393" s="1" t="s">
        <v>470</v>
      </c>
      <c r="C393" t="s">
        <v>76</v>
      </c>
      <c r="D393" t="s">
        <v>80</v>
      </c>
      <c r="E393">
        <v>19</v>
      </c>
      <c r="F393">
        <v>37.92</v>
      </c>
      <c r="G393">
        <v>61.18</v>
      </c>
      <c r="H393">
        <f t="shared" si="13"/>
        <v>0.61981039555410267</v>
      </c>
      <c r="I393">
        <v>18.5</v>
      </c>
      <c r="J393">
        <v>20.68</v>
      </c>
      <c r="K393">
        <v>59.91</v>
      </c>
      <c r="O393" t="s">
        <v>413</v>
      </c>
      <c r="P393" s="1" t="s">
        <v>470</v>
      </c>
      <c r="Q393" t="s">
        <v>76</v>
      </c>
      <c r="R393" t="s">
        <v>78</v>
      </c>
      <c r="S393">
        <v>24</v>
      </c>
      <c r="T393">
        <v>94.66</v>
      </c>
      <c r="U393">
        <v>73.7</v>
      </c>
      <c r="V393">
        <f t="shared" si="12"/>
        <v>1.2843962008141112</v>
      </c>
      <c r="W393">
        <v>23.5</v>
      </c>
      <c r="X393">
        <v>64.319999999999993</v>
      </c>
      <c r="Y393">
        <v>72.459999999999994</v>
      </c>
    </row>
    <row r="394" spans="1:25" x14ac:dyDescent="0.25">
      <c r="A394" s="2" t="s">
        <v>414</v>
      </c>
      <c r="B394" s="1" t="s">
        <v>470</v>
      </c>
      <c r="C394" t="s">
        <v>76</v>
      </c>
      <c r="D394" t="s">
        <v>80</v>
      </c>
      <c r="E394">
        <v>22.5</v>
      </c>
      <c r="F394">
        <v>53.73</v>
      </c>
      <c r="G394">
        <v>69.97</v>
      </c>
      <c r="H394">
        <f t="shared" si="13"/>
        <v>0.76790052879805626</v>
      </c>
      <c r="I394">
        <v>22</v>
      </c>
      <c r="J394">
        <v>41.83</v>
      </c>
      <c r="K394">
        <v>68.72</v>
      </c>
      <c r="O394" t="s">
        <v>414</v>
      </c>
      <c r="P394" s="1" t="s">
        <v>470</v>
      </c>
      <c r="Q394" t="s">
        <v>76</v>
      </c>
      <c r="R394" t="s">
        <v>78</v>
      </c>
      <c r="S394">
        <v>24</v>
      </c>
      <c r="T394">
        <v>81.8</v>
      </c>
      <c r="U394">
        <v>73.7</v>
      </c>
      <c r="V394">
        <f t="shared" si="12"/>
        <v>1.1099050203527814</v>
      </c>
      <c r="W394">
        <v>23.5</v>
      </c>
      <c r="X394">
        <v>55.09</v>
      </c>
      <c r="Y394">
        <v>72.459999999999994</v>
      </c>
    </row>
    <row r="395" spans="1:25" x14ac:dyDescent="0.25">
      <c r="A395" t="s">
        <v>415</v>
      </c>
      <c r="B395" s="1" t="s">
        <v>470</v>
      </c>
      <c r="C395" t="s">
        <v>76</v>
      </c>
      <c r="D395" t="s">
        <v>80</v>
      </c>
      <c r="E395">
        <v>24</v>
      </c>
      <c r="F395">
        <v>105.61</v>
      </c>
      <c r="G395">
        <v>73.7</v>
      </c>
      <c r="H395">
        <f t="shared" si="13"/>
        <v>1.4329715061058343</v>
      </c>
      <c r="I395">
        <v>35</v>
      </c>
      <c r="J395">
        <v>118.41</v>
      </c>
      <c r="K395">
        <v>100.44</v>
      </c>
      <c r="O395" t="s">
        <v>415</v>
      </c>
      <c r="P395" s="1" t="s">
        <v>470</v>
      </c>
      <c r="Q395" t="s">
        <v>76</v>
      </c>
      <c r="R395" t="s">
        <v>78</v>
      </c>
      <c r="S395">
        <v>24</v>
      </c>
      <c r="T395">
        <v>137.11000000000001</v>
      </c>
      <c r="U395">
        <v>73.7</v>
      </c>
      <c r="V395">
        <f t="shared" si="12"/>
        <v>1.8603799185888739</v>
      </c>
      <c r="W395">
        <v>23</v>
      </c>
      <c r="X395">
        <v>53.83</v>
      </c>
      <c r="Y395">
        <v>71.22</v>
      </c>
    </row>
    <row r="396" spans="1:25" x14ac:dyDescent="0.25">
      <c r="A396" t="s">
        <v>416</v>
      </c>
      <c r="B396" s="1" t="s">
        <v>470</v>
      </c>
      <c r="C396" t="s">
        <v>76</v>
      </c>
      <c r="D396" t="s">
        <v>80</v>
      </c>
      <c r="E396">
        <v>23</v>
      </c>
      <c r="F396">
        <v>99.45</v>
      </c>
      <c r="G396">
        <v>71.22</v>
      </c>
      <c r="H396">
        <f t="shared" si="13"/>
        <v>1.3963774220724516</v>
      </c>
      <c r="I396">
        <v>22.5</v>
      </c>
      <c r="J396">
        <v>62.91</v>
      </c>
      <c r="K396">
        <v>69.97</v>
      </c>
      <c r="O396" t="s">
        <v>416</v>
      </c>
      <c r="P396" s="1" t="s">
        <v>470</v>
      </c>
      <c r="Q396" t="s">
        <v>76</v>
      </c>
      <c r="R396" t="s">
        <v>78</v>
      </c>
      <c r="S396">
        <v>24</v>
      </c>
      <c r="T396">
        <v>163.51</v>
      </c>
      <c r="U396">
        <v>73.7</v>
      </c>
      <c r="V396">
        <f t="shared" si="12"/>
        <v>2.2185888738127542</v>
      </c>
      <c r="W396">
        <v>18</v>
      </c>
      <c r="X396">
        <v>62.7</v>
      </c>
      <c r="Y396">
        <v>58.64</v>
      </c>
    </row>
    <row r="397" spans="1:25" x14ac:dyDescent="0.25">
      <c r="A397" t="s">
        <v>417</v>
      </c>
      <c r="B397" s="1" t="s">
        <v>470</v>
      </c>
      <c r="C397" t="s">
        <v>76</v>
      </c>
      <c r="D397" t="s">
        <v>80</v>
      </c>
      <c r="E397">
        <v>24</v>
      </c>
      <c r="F397">
        <v>96.7</v>
      </c>
      <c r="G397">
        <v>73.7</v>
      </c>
      <c r="H397">
        <f t="shared" si="13"/>
        <v>1.3120759837177747</v>
      </c>
      <c r="I397">
        <v>22.5</v>
      </c>
      <c r="J397">
        <v>58.28</v>
      </c>
      <c r="K397">
        <v>69.97</v>
      </c>
      <c r="O397" t="s">
        <v>417</v>
      </c>
      <c r="P397" s="1" t="s">
        <v>470</v>
      </c>
      <c r="Q397" t="s">
        <v>76</v>
      </c>
      <c r="R397" t="s">
        <v>78</v>
      </c>
      <c r="S397">
        <v>24</v>
      </c>
      <c r="T397">
        <v>97.65</v>
      </c>
      <c r="U397">
        <v>73.7</v>
      </c>
      <c r="V397">
        <f t="shared" si="12"/>
        <v>1.324966078697422</v>
      </c>
      <c r="W397">
        <v>23.5</v>
      </c>
      <c r="X397">
        <v>63.7</v>
      </c>
      <c r="Y397">
        <v>72.459999999999994</v>
      </c>
    </row>
    <row r="398" spans="1:25" x14ac:dyDescent="0.25">
      <c r="A398" s="2" t="s">
        <v>418</v>
      </c>
      <c r="B398" s="1" t="s">
        <v>470</v>
      </c>
      <c r="C398" t="s">
        <v>76</v>
      </c>
      <c r="D398" t="s">
        <v>80</v>
      </c>
      <c r="E398">
        <v>0</v>
      </c>
      <c r="F398">
        <v>0</v>
      </c>
      <c r="G398">
        <v>0</v>
      </c>
      <c r="H398" t="e">
        <f t="shared" si="13"/>
        <v>#DIV/0!</v>
      </c>
      <c r="I398">
        <v>0</v>
      </c>
      <c r="J398">
        <v>0</v>
      </c>
      <c r="K398">
        <v>0</v>
      </c>
      <c r="O398" t="s">
        <v>418</v>
      </c>
      <c r="P398" s="1" t="s">
        <v>470</v>
      </c>
      <c r="Q398" t="s">
        <v>76</v>
      </c>
      <c r="R398" t="s">
        <v>78</v>
      </c>
      <c r="S398">
        <v>0</v>
      </c>
      <c r="T398">
        <v>0</v>
      </c>
      <c r="U398">
        <v>0</v>
      </c>
      <c r="V398" t="e">
        <f t="shared" si="12"/>
        <v>#DIV/0!</v>
      </c>
      <c r="W398">
        <v>0</v>
      </c>
      <c r="X398">
        <v>0</v>
      </c>
      <c r="Y398">
        <v>0</v>
      </c>
    </row>
    <row r="399" spans="1:25" x14ac:dyDescent="0.25">
      <c r="A399" t="s">
        <v>419</v>
      </c>
      <c r="B399" s="1" t="s">
        <v>470</v>
      </c>
      <c r="C399" t="s">
        <v>76</v>
      </c>
      <c r="D399" t="s">
        <v>80</v>
      </c>
      <c r="E399">
        <v>23.5</v>
      </c>
      <c r="F399">
        <v>74</v>
      </c>
      <c r="G399">
        <v>72.459999999999994</v>
      </c>
      <c r="H399">
        <f t="shared" si="13"/>
        <v>1.0212531051614684</v>
      </c>
      <c r="I399">
        <v>23</v>
      </c>
      <c r="J399">
        <v>68.33</v>
      </c>
      <c r="K399">
        <v>71.22</v>
      </c>
      <c r="O399" t="s">
        <v>419</v>
      </c>
      <c r="P399" s="1" t="s">
        <v>470</v>
      </c>
      <c r="Q399" t="s">
        <v>76</v>
      </c>
      <c r="R399" t="s">
        <v>78</v>
      </c>
      <c r="S399">
        <v>24</v>
      </c>
      <c r="T399">
        <v>106.47</v>
      </c>
      <c r="U399">
        <v>73.7</v>
      </c>
      <c r="V399">
        <f t="shared" si="12"/>
        <v>1.4446404341926729</v>
      </c>
      <c r="W399">
        <v>23.5</v>
      </c>
      <c r="X399">
        <v>71.64</v>
      </c>
      <c r="Y399">
        <v>72.459999999999994</v>
      </c>
    </row>
    <row r="400" spans="1:25" x14ac:dyDescent="0.25">
      <c r="A400" t="s">
        <v>420</v>
      </c>
      <c r="B400" s="1" t="s">
        <v>470</v>
      </c>
      <c r="C400" t="s">
        <v>76</v>
      </c>
      <c r="D400" t="s">
        <v>80</v>
      </c>
      <c r="E400">
        <v>24</v>
      </c>
      <c r="F400">
        <v>89.76</v>
      </c>
      <c r="G400">
        <v>73.7</v>
      </c>
      <c r="H400">
        <f t="shared" si="13"/>
        <v>1.2179104477611939</v>
      </c>
      <c r="I400">
        <v>22</v>
      </c>
      <c r="J400">
        <v>69.53</v>
      </c>
      <c r="K400">
        <v>68.72</v>
      </c>
      <c r="O400" t="s">
        <v>420</v>
      </c>
      <c r="P400" s="1" t="s">
        <v>470</v>
      </c>
      <c r="Q400" t="s">
        <v>76</v>
      </c>
      <c r="R400" t="s">
        <v>78</v>
      </c>
      <c r="S400">
        <v>24</v>
      </c>
      <c r="T400">
        <v>132.99</v>
      </c>
      <c r="U400">
        <v>73.7</v>
      </c>
      <c r="V400">
        <f t="shared" si="12"/>
        <v>1.8044776119402985</v>
      </c>
      <c r="W400">
        <v>23.5</v>
      </c>
      <c r="X400">
        <v>67.819999999999993</v>
      </c>
      <c r="Y400">
        <v>72.459999999999994</v>
      </c>
    </row>
    <row r="401" spans="1:25" x14ac:dyDescent="0.25">
      <c r="A401" t="s">
        <v>421</v>
      </c>
      <c r="B401" s="1" t="s">
        <v>470</v>
      </c>
      <c r="C401" t="s">
        <v>76</v>
      </c>
      <c r="D401" t="s">
        <v>80</v>
      </c>
      <c r="E401">
        <v>24</v>
      </c>
      <c r="F401">
        <v>80.37</v>
      </c>
      <c r="G401">
        <v>73.7</v>
      </c>
      <c r="H401">
        <f t="shared" si="13"/>
        <v>1.0905020352781547</v>
      </c>
      <c r="I401">
        <v>23</v>
      </c>
      <c r="J401">
        <v>65.510000000000005</v>
      </c>
      <c r="K401">
        <v>71.22</v>
      </c>
      <c r="O401" t="s">
        <v>421</v>
      </c>
      <c r="P401" s="1" t="s">
        <v>470</v>
      </c>
      <c r="Q401" t="s">
        <v>76</v>
      </c>
      <c r="R401" t="s">
        <v>78</v>
      </c>
      <c r="S401">
        <v>24</v>
      </c>
      <c r="T401">
        <v>124.07</v>
      </c>
      <c r="U401">
        <v>73.7</v>
      </c>
      <c r="V401">
        <f t="shared" si="12"/>
        <v>1.6834464043419266</v>
      </c>
      <c r="W401">
        <v>23.5</v>
      </c>
      <c r="X401">
        <v>70.14</v>
      </c>
      <c r="Y401">
        <v>72.459999999999994</v>
      </c>
    </row>
    <row r="402" spans="1:25" x14ac:dyDescent="0.25">
      <c r="A402" t="s">
        <v>422</v>
      </c>
      <c r="B402" s="1" t="s">
        <v>470</v>
      </c>
      <c r="C402" t="s">
        <v>77</v>
      </c>
      <c r="D402" t="s">
        <v>80</v>
      </c>
      <c r="E402">
        <v>24</v>
      </c>
      <c r="F402">
        <v>66.239999999999995</v>
      </c>
      <c r="G402">
        <v>73.7</v>
      </c>
      <c r="H402">
        <f t="shared" si="13"/>
        <v>0.8987788331071912</v>
      </c>
      <c r="I402">
        <v>23.5</v>
      </c>
      <c r="J402">
        <v>32.72</v>
      </c>
      <c r="K402">
        <v>72.459999999999994</v>
      </c>
      <c r="O402" t="s">
        <v>422</v>
      </c>
      <c r="P402" s="1" t="s">
        <v>470</v>
      </c>
      <c r="Q402" t="s">
        <v>77</v>
      </c>
      <c r="R402" t="s">
        <v>78</v>
      </c>
      <c r="S402">
        <v>24</v>
      </c>
      <c r="T402">
        <v>102.29</v>
      </c>
      <c r="U402">
        <v>73.7</v>
      </c>
      <c r="V402">
        <f t="shared" si="12"/>
        <v>1.3879240162822253</v>
      </c>
      <c r="W402">
        <v>23.5</v>
      </c>
      <c r="X402">
        <v>71.91</v>
      </c>
      <c r="Y402">
        <v>72.459999999999994</v>
      </c>
    </row>
    <row r="403" spans="1:25" x14ac:dyDescent="0.25">
      <c r="A403" s="2" t="s">
        <v>423</v>
      </c>
      <c r="B403" s="1" t="s">
        <v>470</v>
      </c>
      <c r="C403" t="s">
        <v>77</v>
      </c>
      <c r="D403" t="s">
        <v>80</v>
      </c>
      <c r="E403">
        <v>23.5</v>
      </c>
      <c r="F403">
        <v>77.680000000000007</v>
      </c>
      <c r="G403">
        <v>72.459999999999994</v>
      </c>
      <c r="H403">
        <f t="shared" si="13"/>
        <v>1.0720397460667956</v>
      </c>
      <c r="I403">
        <v>24.5</v>
      </c>
      <c r="J403">
        <v>75.239999999999995</v>
      </c>
      <c r="K403">
        <v>74.930000000000007</v>
      </c>
      <c r="O403" t="s">
        <v>423</v>
      </c>
      <c r="P403" s="1" t="s">
        <v>470</v>
      </c>
      <c r="Q403" t="s">
        <v>77</v>
      </c>
      <c r="R403" t="s">
        <v>78</v>
      </c>
      <c r="S403">
        <v>24</v>
      </c>
      <c r="T403">
        <v>70.5</v>
      </c>
      <c r="U403">
        <v>73.7</v>
      </c>
      <c r="V403">
        <f t="shared" si="12"/>
        <v>0.95658073270013566</v>
      </c>
      <c r="W403">
        <v>23.5</v>
      </c>
      <c r="X403">
        <v>66.569999999999993</v>
      </c>
      <c r="Y403">
        <v>72.459999999999994</v>
      </c>
    </row>
    <row r="404" spans="1:25" x14ac:dyDescent="0.25">
      <c r="A404" s="2" t="s">
        <v>424</v>
      </c>
      <c r="B404" s="1" t="s">
        <v>470</v>
      </c>
      <c r="C404" t="s">
        <v>77</v>
      </c>
      <c r="D404" t="s">
        <v>80</v>
      </c>
      <c r="E404">
        <v>19</v>
      </c>
      <c r="F404">
        <v>49.84</v>
      </c>
      <c r="G404">
        <v>61.18</v>
      </c>
      <c r="H404">
        <f t="shared" si="13"/>
        <v>0.81464530892448517</v>
      </c>
      <c r="I404">
        <v>18.5</v>
      </c>
      <c r="J404">
        <v>35.01</v>
      </c>
      <c r="K404">
        <v>59.91</v>
      </c>
      <c r="O404" t="s">
        <v>424</v>
      </c>
      <c r="P404" s="1" t="s">
        <v>470</v>
      </c>
      <c r="Q404" t="s">
        <v>77</v>
      </c>
      <c r="R404" t="s">
        <v>78</v>
      </c>
      <c r="S404">
        <v>27</v>
      </c>
      <c r="T404">
        <v>72.739999999999995</v>
      </c>
      <c r="U404">
        <v>81.08</v>
      </c>
      <c r="V404">
        <f t="shared" si="12"/>
        <v>0.89713862851504678</v>
      </c>
      <c r="W404">
        <v>26.5</v>
      </c>
      <c r="X404">
        <v>70.58</v>
      </c>
      <c r="Y404">
        <v>79.86</v>
      </c>
    </row>
    <row r="405" spans="1:25" x14ac:dyDescent="0.25">
      <c r="A405" t="s">
        <v>425</v>
      </c>
      <c r="B405" s="1" t="s">
        <v>470</v>
      </c>
      <c r="C405" t="s">
        <v>77</v>
      </c>
      <c r="D405" t="s">
        <v>80</v>
      </c>
      <c r="E405">
        <v>24</v>
      </c>
      <c r="F405">
        <v>80.94</v>
      </c>
      <c r="G405">
        <v>73.7</v>
      </c>
      <c r="H405">
        <f t="shared" si="13"/>
        <v>1.0982360922659429</v>
      </c>
      <c r="I405">
        <v>23.5</v>
      </c>
      <c r="J405">
        <v>59.99</v>
      </c>
      <c r="K405">
        <v>72.459999999999994</v>
      </c>
      <c r="O405" t="s">
        <v>425</v>
      </c>
      <c r="P405" s="1" t="s">
        <v>470</v>
      </c>
      <c r="Q405" t="s">
        <v>77</v>
      </c>
      <c r="R405" t="s">
        <v>78</v>
      </c>
      <c r="S405">
        <v>24.5</v>
      </c>
      <c r="T405">
        <v>115.11</v>
      </c>
      <c r="U405">
        <v>74.930000000000007</v>
      </c>
      <c r="V405">
        <f t="shared" si="12"/>
        <v>1.5362338182303481</v>
      </c>
      <c r="W405">
        <v>23.5</v>
      </c>
      <c r="X405">
        <v>58.56</v>
      </c>
      <c r="Y405">
        <v>72.459999999999994</v>
      </c>
    </row>
    <row r="406" spans="1:25" x14ac:dyDescent="0.25">
      <c r="A406" s="2" t="s">
        <v>426</v>
      </c>
      <c r="B406" s="1" t="s">
        <v>470</v>
      </c>
      <c r="C406" t="s">
        <v>77</v>
      </c>
      <c r="D406" t="s">
        <v>80</v>
      </c>
      <c r="E406">
        <v>22.5</v>
      </c>
      <c r="F406">
        <v>33.57</v>
      </c>
      <c r="G406">
        <v>69.97</v>
      </c>
      <c r="H406">
        <f t="shared" si="13"/>
        <v>0.4797770473059883</v>
      </c>
      <c r="I406">
        <v>22</v>
      </c>
      <c r="J406">
        <v>30.76</v>
      </c>
      <c r="K406">
        <v>68.72</v>
      </c>
      <c r="O406" t="s">
        <v>426</v>
      </c>
      <c r="P406" s="1" t="s">
        <v>470</v>
      </c>
      <c r="Q406" t="s">
        <v>77</v>
      </c>
      <c r="R406" t="s">
        <v>78</v>
      </c>
      <c r="S406">
        <v>24</v>
      </c>
      <c r="T406">
        <v>76.510000000000005</v>
      </c>
      <c r="U406">
        <v>73.7</v>
      </c>
      <c r="V406">
        <f t="shared" si="12"/>
        <v>1.0381275440976934</v>
      </c>
      <c r="W406">
        <v>23.5</v>
      </c>
      <c r="X406">
        <v>53.59</v>
      </c>
      <c r="Y406">
        <v>72.459999999999994</v>
      </c>
    </row>
    <row r="407" spans="1:25" x14ac:dyDescent="0.25">
      <c r="A407" s="2" t="s">
        <v>427</v>
      </c>
      <c r="B407" s="1" t="s">
        <v>470</v>
      </c>
      <c r="C407" t="s">
        <v>77</v>
      </c>
      <c r="D407" t="s">
        <v>80</v>
      </c>
      <c r="E407">
        <v>17.5</v>
      </c>
      <c r="F407">
        <v>19.93</v>
      </c>
      <c r="G407">
        <v>57.36</v>
      </c>
      <c r="H407">
        <f t="shared" si="13"/>
        <v>0.34745467224546722</v>
      </c>
      <c r="I407">
        <v>17</v>
      </c>
      <c r="J407">
        <v>15.61</v>
      </c>
      <c r="K407">
        <v>56.08</v>
      </c>
      <c r="O407" t="s">
        <v>427</v>
      </c>
      <c r="P407" s="1" t="s">
        <v>470</v>
      </c>
      <c r="Q407" t="s">
        <v>77</v>
      </c>
      <c r="R407" t="s">
        <v>78</v>
      </c>
      <c r="S407">
        <v>24</v>
      </c>
      <c r="T407">
        <v>103.09</v>
      </c>
      <c r="U407">
        <v>73.7</v>
      </c>
      <c r="V407">
        <f t="shared" si="12"/>
        <v>1.3987788331071913</v>
      </c>
      <c r="W407">
        <v>26.5</v>
      </c>
      <c r="X407">
        <v>81.290000000000006</v>
      </c>
      <c r="Y407">
        <v>79.86</v>
      </c>
    </row>
    <row r="408" spans="1:25" x14ac:dyDescent="0.25">
      <c r="A408" t="s">
        <v>428</v>
      </c>
      <c r="B408" s="1" t="s">
        <v>470</v>
      </c>
      <c r="C408" t="s">
        <v>77</v>
      </c>
      <c r="D408" t="s">
        <v>80</v>
      </c>
      <c r="E408">
        <v>22</v>
      </c>
      <c r="F408">
        <v>50.09</v>
      </c>
      <c r="G408">
        <v>68.72</v>
      </c>
      <c r="H408">
        <f t="shared" si="13"/>
        <v>0.72889988358556468</v>
      </c>
      <c r="I408">
        <v>21.5</v>
      </c>
      <c r="J408">
        <v>42.96</v>
      </c>
      <c r="K408">
        <v>67.47</v>
      </c>
      <c r="O408" t="s">
        <v>428</v>
      </c>
      <c r="P408" s="1" t="s">
        <v>470</v>
      </c>
      <c r="Q408" t="s">
        <v>77</v>
      </c>
      <c r="R408" t="s">
        <v>78</v>
      </c>
      <c r="S408">
        <v>24</v>
      </c>
      <c r="T408">
        <v>93.24</v>
      </c>
      <c r="U408">
        <v>73.7</v>
      </c>
      <c r="V408">
        <f t="shared" si="12"/>
        <v>1.2651289009497964</v>
      </c>
      <c r="W408">
        <v>23.5</v>
      </c>
      <c r="X408">
        <v>50.56</v>
      </c>
      <c r="Y408">
        <v>72.459999999999994</v>
      </c>
    </row>
    <row r="409" spans="1:25" x14ac:dyDescent="0.25">
      <c r="A409" t="s">
        <v>429</v>
      </c>
      <c r="B409" s="1" t="s">
        <v>470</v>
      </c>
      <c r="C409" t="s">
        <v>77</v>
      </c>
      <c r="D409" t="s">
        <v>80</v>
      </c>
      <c r="E409">
        <v>19</v>
      </c>
      <c r="F409">
        <v>53.26</v>
      </c>
      <c r="G409">
        <v>61.18</v>
      </c>
      <c r="H409">
        <f t="shared" si="13"/>
        <v>0.87054593004249747</v>
      </c>
      <c r="I409">
        <v>18.5</v>
      </c>
      <c r="J409">
        <v>44.42</v>
      </c>
      <c r="K409">
        <v>59.91</v>
      </c>
      <c r="O409" t="s">
        <v>429</v>
      </c>
      <c r="P409" s="1" t="s">
        <v>470</v>
      </c>
      <c r="Q409" t="s">
        <v>77</v>
      </c>
      <c r="R409" t="s">
        <v>78</v>
      </c>
      <c r="S409">
        <v>24</v>
      </c>
      <c r="T409">
        <v>127.33</v>
      </c>
      <c r="U409">
        <v>73.7</v>
      </c>
      <c r="V409">
        <f t="shared" si="12"/>
        <v>1.7276797829036634</v>
      </c>
      <c r="W409">
        <v>23.5</v>
      </c>
      <c r="X409">
        <v>65.81</v>
      </c>
      <c r="Y409">
        <v>72.459999999999994</v>
      </c>
    </row>
    <row r="410" spans="1:25" x14ac:dyDescent="0.25">
      <c r="A410" s="2" t="s">
        <v>430</v>
      </c>
      <c r="B410" s="1" t="s">
        <v>470</v>
      </c>
      <c r="C410" t="s">
        <v>77</v>
      </c>
      <c r="D410" t="s">
        <v>80</v>
      </c>
      <c r="E410">
        <v>32</v>
      </c>
      <c r="F410">
        <v>126.79</v>
      </c>
      <c r="G410">
        <v>93.23</v>
      </c>
      <c r="H410">
        <f t="shared" si="13"/>
        <v>1.3599699667489005</v>
      </c>
      <c r="I410">
        <v>24</v>
      </c>
      <c r="J410">
        <v>94.56</v>
      </c>
      <c r="K410">
        <v>73.7</v>
      </c>
      <c r="O410" t="s">
        <v>430</v>
      </c>
      <c r="P410" s="1" t="s">
        <v>470</v>
      </c>
      <c r="Q410" t="s">
        <v>77</v>
      </c>
      <c r="R410" t="s">
        <v>78</v>
      </c>
      <c r="S410">
        <v>0</v>
      </c>
      <c r="T410">
        <v>0</v>
      </c>
      <c r="U410">
        <v>0</v>
      </c>
      <c r="V410" t="e">
        <f t="shared" si="12"/>
        <v>#DIV/0!</v>
      </c>
      <c r="W410">
        <v>0</v>
      </c>
      <c r="X410">
        <v>0</v>
      </c>
      <c r="Y410">
        <v>0</v>
      </c>
    </row>
    <row r="411" spans="1:25" x14ac:dyDescent="0.25">
      <c r="A411" s="2" t="s">
        <v>431</v>
      </c>
      <c r="B411" s="1" t="s">
        <v>470</v>
      </c>
      <c r="C411" t="s">
        <v>77</v>
      </c>
      <c r="D411" t="s">
        <v>80</v>
      </c>
      <c r="E411">
        <v>15</v>
      </c>
      <c r="F411">
        <v>24.2</v>
      </c>
      <c r="G411">
        <v>50.91</v>
      </c>
      <c r="H411">
        <f t="shared" si="13"/>
        <v>0.47534865448831271</v>
      </c>
      <c r="I411">
        <v>15</v>
      </c>
      <c r="J411">
        <v>24.2</v>
      </c>
      <c r="K411">
        <v>50.91</v>
      </c>
      <c r="O411" t="s">
        <v>431</v>
      </c>
      <c r="P411" s="1" t="s">
        <v>470</v>
      </c>
      <c r="Q411" t="s">
        <v>77</v>
      </c>
      <c r="R411" t="s">
        <v>78</v>
      </c>
      <c r="S411">
        <v>24</v>
      </c>
      <c r="T411">
        <v>111.69</v>
      </c>
      <c r="U411">
        <v>73.7</v>
      </c>
      <c r="V411">
        <f t="shared" si="12"/>
        <v>1.5154681139755766</v>
      </c>
      <c r="W411">
        <v>23.5</v>
      </c>
      <c r="X411">
        <v>69.02</v>
      </c>
      <c r="Y411">
        <v>72.459999999999994</v>
      </c>
    </row>
    <row r="412" spans="1:25" x14ac:dyDescent="0.25">
      <c r="A412" s="2" t="s">
        <v>432</v>
      </c>
      <c r="B412" s="1" t="s">
        <v>470</v>
      </c>
      <c r="C412" t="s">
        <v>77</v>
      </c>
      <c r="D412" t="s">
        <v>80</v>
      </c>
      <c r="E412">
        <v>0</v>
      </c>
      <c r="F412">
        <v>0</v>
      </c>
      <c r="G412">
        <v>0</v>
      </c>
      <c r="H412" t="e">
        <f t="shared" si="13"/>
        <v>#DIV/0!</v>
      </c>
      <c r="I412">
        <v>0</v>
      </c>
      <c r="J412">
        <v>0</v>
      </c>
      <c r="K412">
        <v>0</v>
      </c>
      <c r="O412" t="s">
        <v>432</v>
      </c>
      <c r="P412" s="1" t="s">
        <v>470</v>
      </c>
      <c r="Q412" t="s">
        <v>77</v>
      </c>
      <c r="R412" t="s">
        <v>78</v>
      </c>
      <c r="S412">
        <v>0</v>
      </c>
      <c r="T412">
        <v>0</v>
      </c>
      <c r="U412">
        <v>0</v>
      </c>
      <c r="V412" t="e">
        <f t="shared" si="12"/>
        <v>#DIV/0!</v>
      </c>
      <c r="W412">
        <v>0</v>
      </c>
      <c r="X412">
        <v>0</v>
      </c>
      <c r="Y412">
        <v>0</v>
      </c>
    </row>
    <row r="413" spans="1:25" x14ac:dyDescent="0.25">
      <c r="A413" t="s">
        <v>433</v>
      </c>
      <c r="B413" s="1" t="s">
        <v>470</v>
      </c>
      <c r="C413" t="s">
        <v>77</v>
      </c>
      <c r="D413" t="s">
        <v>80</v>
      </c>
      <c r="E413">
        <v>23.5</v>
      </c>
      <c r="F413">
        <v>70.78</v>
      </c>
      <c r="G413">
        <v>72.459999999999994</v>
      </c>
      <c r="H413">
        <f t="shared" si="13"/>
        <v>0.97681479436930729</v>
      </c>
      <c r="I413">
        <v>23</v>
      </c>
      <c r="J413">
        <v>55.97</v>
      </c>
      <c r="K413">
        <v>71.22</v>
      </c>
      <c r="O413" t="s">
        <v>433</v>
      </c>
      <c r="P413" s="1" t="s">
        <v>470</v>
      </c>
      <c r="Q413" t="s">
        <v>77</v>
      </c>
      <c r="R413" t="s">
        <v>78</v>
      </c>
      <c r="S413">
        <v>24</v>
      </c>
      <c r="T413">
        <v>99.49</v>
      </c>
      <c r="U413">
        <v>73.7</v>
      </c>
      <c r="V413">
        <f t="shared" si="12"/>
        <v>1.3499321573948437</v>
      </c>
      <c r="W413">
        <v>23.5</v>
      </c>
      <c r="X413">
        <v>56.27</v>
      </c>
      <c r="Y413">
        <v>72.459999999999994</v>
      </c>
    </row>
    <row r="414" spans="1:25" x14ac:dyDescent="0.25">
      <c r="A414" t="s">
        <v>434</v>
      </c>
      <c r="B414" s="1" t="s">
        <v>470</v>
      </c>
      <c r="C414" t="s">
        <v>77</v>
      </c>
      <c r="D414" t="s">
        <v>80</v>
      </c>
      <c r="E414">
        <v>22.5</v>
      </c>
      <c r="F414">
        <v>83.12</v>
      </c>
      <c r="G414">
        <v>69.97</v>
      </c>
      <c r="H414">
        <f t="shared" si="13"/>
        <v>1.1879376875803918</v>
      </c>
      <c r="I414">
        <v>22</v>
      </c>
      <c r="J414">
        <v>61.69</v>
      </c>
      <c r="K414">
        <v>68.72</v>
      </c>
      <c r="O414" t="s">
        <v>434</v>
      </c>
      <c r="P414" s="1" t="s">
        <v>470</v>
      </c>
      <c r="Q414" t="s">
        <v>77</v>
      </c>
      <c r="R414" t="s">
        <v>78</v>
      </c>
      <c r="S414">
        <v>24</v>
      </c>
      <c r="T414">
        <v>81.92</v>
      </c>
      <c r="U414">
        <v>73.7</v>
      </c>
      <c r="V414">
        <f t="shared" si="12"/>
        <v>1.1115332428765263</v>
      </c>
      <c r="W414">
        <v>25.5</v>
      </c>
      <c r="X414">
        <v>81.13</v>
      </c>
      <c r="Y414">
        <v>77.400000000000006</v>
      </c>
    </row>
    <row r="415" spans="1:25" x14ac:dyDescent="0.25">
      <c r="A415" t="s">
        <v>435</v>
      </c>
      <c r="B415" s="1" t="s">
        <v>470</v>
      </c>
      <c r="C415" t="s">
        <v>77</v>
      </c>
      <c r="D415" t="s">
        <v>80</v>
      </c>
      <c r="E415">
        <v>23</v>
      </c>
      <c r="F415">
        <v>74.84</v>
      </c>
      <c r="G415">
        <v>71.22</v>
      </c>
      <c r="H415">
        <f t="shared" si="13"/>
        <v>1.0508284189834316</v>
      </c>
      <c r="I415">
        <v>24</v>
      </c>
      <c r="J415">
        <v>74.540000000000006</v>
      </c>
      <c r="K415">
        <v>73.7</v>
      </c>
      <c r="O415" t="s">
        <v>435</v>
      </c>
      <c r="P415" s="1" t="s">
        <v>470</v>
      </c>
      <c r="Q415" t="s">
        <v>77</v>
      </c>
      <c r="R415" t="s">
        <v>78</v>
      </c>
      <c r="S415">
        <v>24</v>
      </c>
      <c r="T415">
        <v>86.53</v>
      </c>
      <c r="U415">
        <v>73.7</v>
      </c>
      <c r="V415">
        <f t="shared" si="12"/>
        <v>1.1740841248303935</v>
      </c>
      <c r="W415">
        <v>23.5</v>
      </c>
      <c r="X415">
        <v>49.71</v>
      </c>
      <c r="Y415">
        <v>72.459999999999994</v>
      </c>
    </row>
    <row r="416" spans="1:25" x14ac:dyDescent="0.25">
      <c r="A416" t="s">
        <v>436</v>
      </c>
      <c r="B416" s="1" t="s">
        <v>470</v>
      </c>
      <c r="C416" t="s">
        <v>77</v>
      </c>
      <c r="D416" t="s">
        <v>80</v>
      </c>
      <c r="E416">
        <v>21.5</v>
      </c>
      <c r="F416">
        <v>68.349999999999994</v>
      </c>
      <c r="G416">
        <v>67.47</v>
      </c>
      <c r="H416">
        <f t="shared" si="13"/>
        <v>1.0130428338520823</v>
      </c>
      <c r="I416">
        <v>21</v>
      </c>
      <c r="J416">
        <v>48.98</v>
      </c>
      <c r="K416">
        <v>66.22</v>
      </c>
      <c r="O416" t="s">
        <v>436</v>
      </c>
      <c r="P416" s="1" t="s">
        <v>470</v>
      </c>
      <c r="Q416" t="s">
        <v>77</v>
      </c>
      <c r="R416" t="s">
        <v>78</v>
      </c>
      <c r="S416">
        <v>26</v>
      </c>
      <c r="T416">
        <v>86.87</v>
      </c>
      <c r="U416">
        <v>78.63</v>
      </c>
      <c r="V416">
        <f t="shared" si="12"/>
        <v>1.104794607656111</v>
      </c>
      <c r="W416">
        <v>24</v>
      </c>
      <c r="X416">
        <v>79.84</v>
      </c>
      <c r="Y416">
        <v>73.7</v>
      </c>
    </row>
    <row r="417" spans="1:25" x14ac:dyDescent="0.25">
      <c r="A417" s="2" t="s">
        <v>437</v>
      </c>
      <c r="B417" s="1" t="s">
        <v>470</v>
      </c>
      <c r="C417" t="s">
        <v>77</v>
      </c>
      <c r="D417" t="s">
        <v>80</v>
      </c>
      <c r="E417">
        <v>0</v>
      </c>
      <c r="F417">
        <v>0</v>
      </c>
      <c r="G417">
        <v>0</v>
      </c>
      <c r="H417" t="e">
        <f t="shared" si="13"/>
        <v>#DIV/0!</v>
      </c>
      <c r="I417">
        <v>0</v>
      </c>
      <c r="J417">
        <v>0</v>
      </c>
      <c r="K417">
        <v>0</v>
      </c>
      <c r="O417" t="s">
        <v>437</v>
      </c>
      <c r="P417" s="1" t="s">
        <v>470</v>
      </c>
      <c r="Q417" t="s">
        <v>77</v>
      </c>
      <c r="R417" t="s">
        <v>78</v>
      </c>
      <c r="S417">
        <v>0</v>
      </c>
      <c r="T417">
        <v>0</v>
      </c>
      <c r="U417">
        <v>0</v>
      </c>
      <c r="V417" t="e">
        <f t="shared" si="12"/>
        <v>#DIV/0!</v>
      </c>
      <c r="W417">
        <v>0</v>
      </c>
      <c r="X417">
        <v>0</v>
      </c>
      <c r="Y417">
        <v>0</v>
      </c>
    </row>
    <row r="418" spans="1:25" x14ac:dyDescent="0.25">
      <c r="A418" s="2" t="s">
        <v>438</v>
      </c>
      <c r="B418" s="1" t="s">
        <v>470</v>
      </c>
      <c r="C418" t="s">
        <v>76</v>
      </c>
      <c r="D418" t="s">
        <v>81</v>
      </c>
      <c r="E418">
        <v>23</v>
      </c>
      <c r="F418">
        <v>47.03</v>
      </c>
      <c r="G418">
        <v>71.22</v>
      </c>
      <c r="H418">
        <f t="shared" si="13"/>
        <v>0.66034821679303568</v>
      </c>
      <c r="I418">
        <v>22.5</v>
      </c>
      <c r="J418">
        <v>37.39</v>
      </c>
      <c r="K418">
        <v>69.97</v>
      </c>
      <c r="O418" t="s">
        <v>438</v>
      </c>
      <c r="P418" s="1" t="s">
        <v>470</v>
      </c>
      <c r="Q418" t="s">
        <v>76</v>
      </c>
      <c r="R418" t="s">
        <v>79</v>
      </c>
      <c r="S418">
        <v>24</v>
      </c>
      <c r="T418">
        <v>72.06</v>
      </c>
      <c r="U418">
        <v>73.7</v>
      </c>
      <c r="V418">
        <f t="shared" si="12"/>
        <v>0.97774762550881955</v>
      </c>
      <c r="W418">
        <v>23.5</v>
      </c>
      <c r="X418">
        <v>59.01</v>
      </c>
      <c r="Y418">
        <v>72.459999999999994</v>
      </c>
    </row>
    <row r="419" spans="1:25" x14ac:dyDescent="0.25">
      <c r="A419" t="s">
        <v>439</v>
      </c>
      <c r="B419" s="1" t="s">
        <v>470</v>
      </c>
      <c r="C419" t="s">
        <v>76</v>
      </c>
      <c r="D419" t="s">
        <v>81</v>
      </c>
      <c r="E419">
        <v>23.5</v>
      </c>
      <c r="F419">
        <v>77.44</v>
      </c>
      <c r="G419">
        <v>72.459999999999994</v>
      </c>
      <c r="H419">
        <f t="shared" si="13"/>
        <v>1.0687275738338393</v>
      </c>
      <c r="I419">
        <v>23</v>
      </c>
      <c r="J419">
        <v>69.180000000000007</v>
      </c>
      <c r="K419">
        <v>71.22</v>
      </c>
      <c r="O419" t="s">
        <v>439</v>
      </c>
      <c r="P419" s="1" t="s">
        <v>470</v>
      </c>
      <c r="Q419" t="s">
        <v>76</v>
      </c>
      <c r="R419" t="s">
        <v>79</v>
      </c>
      <c r="S419">
        <v>24</v>
      </c>
      <c r="T419">
        <v>96.79</v>
      </c>
      <c r="U419">
        <v>73.7</v>
      </c>
      <c r="V419">
        <f t="shared" si="12"/>
        <v>1.3132971506105835</v>
      </c>
      <c r="W419">
        <v>23.5</v>
      </c>
      <c r="X419">
        <v>60.82</v>
      </c>
      <c r="Y419">
        <v>72.459999999999994</v>
      </c>
    </row>
    <row r="420" spans="1:25" x14ac:dyDescent="0.25">
      <c r="A420" t="s">
        <v>440</v>
      </c>
      <c r="B420" s="1" t="s">
        <v>470</v>
      </c>
      <c r="C420" t="s">
        <v>76</v>
      </c>
      <c r="D420" t="s">
        <v>81</v>
      </c>
      <c r="E420">
        <v>24</v>
      </c>
      <c r="F420">
        <v>75.069999999999993</v>
      </c>
      <c r="G420">
        <v>73.7</v>
      </c>
      <c r="H420">
        <f t="shared" si="13"/>
        <v>1.0185888738127542</v>
      </c>
      <c r="I420">
        <v>23.5</v>
      </c>
      <c r="J420">
        <v>59.9</v>
      </c>
      <c r="K420">
        <v>72.459999999999994</v>
      </c>
      <c r="O420" t="s">
        <v>440</v>
      </c>
      <c r="P420" s="1" t="s">
        <v>470</v>
      </c>
      <c r="Q420" t="s">
        <v>76</v>
      </c>
      <c r="R420" t="s">
        <v>79</v>
      </c>
      <c r="S420">
        <v>24</v>
      </c>
      <c r="T420">
        <v>77.28</v>
      </c>
      <c r="U420">
        <v>73.7</v>
      </c>
      <c r="V420">
        <f t="shared" si="12"/>
        <v>1.0485753052917233</v>
      </c>
      <c r="W420">
        <v>23.5</v>
      </c>
      <c r="X420">
        <v>54.85</v>
      </c>
      <c r="Y420">
        <v>72.459999999999994</v>
      </c>
    </row>
    <row r="421" spans="1:25" x14ac:dyDescent="0.25">
      <c r="A421" s="2" t="s">
        <v>441</v>
      </c>
      <c r="B421" s="1" t="s">
        <v>470</v>
      </c>
      <c r="C421" t="s">
        <v>76</v>
      </c>
      <c r="D421" t="s">
        <v>81</v>
      </c>
      <c r="E421">
        <v>17.5</v>
      </c>
      <c r="F421">
        <v>34.71</v>
      </c>
      <c r="G421">
        <v>57.36</v>
      </c>
      <c r="H421">
        <f t="shared" si="13"/>
        <v>0.60512552301255229</v>
      </c>
      <c r="I421">
        <v>17</v>
      </c>
      <c r="J421">
        <v>20.97</v>
      </c>
      <c r="K421">
        <v>56.08</v>
      </c>
      <c r="O421" t="s">
        <v>441</v>
      </c>
      <c r="P421" s="1" t="s">
        <v>470</v>
      </c>
      <c r="Q421" t="s">
        <v>76</v>
      </c>
      <c r="R421" t="s">
        <v>79</v>
      </c>
      <c r="S421">
        <v>16</v>
      </c>
      <c r="T421">
        <v>53.98</v>
      </c>
      <c r="U421">
        <v>53.5</v>
      </c>
      <c r="V421">
        <f t="shared" si="12"/>
        <v>1.0089719626168223</v>
      </c>
      <c r="W421">
        <v>15.5</v>
      </c>
      <c r="X421">
        <v>29.32</v>
      </c>
      <c r="Y421">
        <v>52.21</v>
      </c>
    </row>
    <row r="422" spans="1:25" x14ac:dyDescent="0.25">
      <c r="A422" t="s">
        <v>442</v>
      </c>
      <c r="B422" s="1" t="s">
        <v>470</v>
      </c>
      <c r="C422" t="s">
        <v>76</v>
      </c>
      <c r="D422" t="s">
        <v>81</v>
      </c>
      <c r="E422">
        <v>23</v>
      </c>
      <c r="F422">
        <v>82.74</v>
      </c>
      <c r="G422">
        <v>71.22</v>
      </c>
      <c r="H422">
        <f t="shared" si="13"/>
        <v>1.1617523167649537</v>
      </c>
      <c r="I422">
        <v>24</v>
      </c>
      <c r="J422">
        <v>82.54</v>
      </c>
      <c r="K422">
        <v>73.7</v>
      </c>
      <c r="O422" t="s">
        <v>442</v>
      </c>
      <c r="P422" s="1" t="s">
        <v>470</v>
      </c>
      <c r="Q422" t="s">
        <v>76</v>
      </c>
      <c r="R422" t="s">
        <v>79</v>
      </c>
      <c r="S422">
        <v>24</v>
      </c>
      <c r="T422">
        <v>121.31</v>
      </c>
      <c r="U422">
        <v>73.7</v>
      </c>
      <c r="V422">
        <f t="shared" si="12"/>
        <v>1.6459972862957937</v>
      </c>
      <c r="W422">
        <v>23</v>
      </c>
      <c r="X422">
        <v>62.96</v>
      </c>
      <c r="Y422">
        <v>71.22</v>
      </c>
    </row>
    <row r="423" spans="1:25" x14ac:dyDescent="0.25">
      <c r="A423" t="s">
        <v>443</v>
      </c>
      <c r="B423" s="1" t="s">
        <v>470</v>
      </c>
      <c r="C423" t="s">
        <v>76</v>
      </c>
      <c r="D423" t="s">
        <v>81</v>
      </c>
      <c r="E423">
        <v>23</v>
      </c>
      <c r="F423">
        <v>79.3</v>
      </c>
      <c r="G423">
        <v>71.22</v>
      </c>
      <c r="H423">
        <f t="shared" si="13"/>
        <v>1.1134512777309744</v>
      </c>
      <c r="I423">
        <v>22</v>
      </c>
      <c r="J423">
        <v>47.47</v>
      </c>
      <c r="K423">
        <v>68.72</v>
      </c>
      <c r="O423" t="s">
        <v>443</v>
      </c>
      <c r="P423" s="1" t="s">
        <v>470</v>
      </c>
      <c r="Q423" t="s">
        <v>76</v>
      </c>
      <c r="R423" t="s">
        <v>79</v>
      </c>
      <c r="S423">
        <v>24</v>
      </c>
      <c r="T423">
        <v>78.38</v>
      </c>
      <c r="U423">
        <v>73.7</v>
      </c>
      <c r="V423">
        <f t="shared" si="12"/>
        <v>1.0635006784260514</v>
      </c>
      <c r="W423">
        <v>23.5</v>
      </c>
      <c r="X423">
        <v>62.55</v>
      </c>
      <c r="Y423">
        <v>72.459999999999994</v>
      </c>
    </row>
    <row r="424" spans="1:25" x14ac:dyDescent="0.25">
      <c r="A424" t="s">
        <v>444</v>
      </c>
      <c r="B424" s="1" t="s">
        <v>470</v>
      </c>
      <c r="C424" t="s">
        <v>76</v>
      </c>
      <c r="D424" t="s">
        <v>81</v>
      </c>
      <c r="E424">
        <v>23.5</v>
      </c>
      <c r="F424">
        <v>92.5</v>
      </c>
      <c r="G424">
        <v>72.459999999999994</v>
      </c>
      <c r="H424">
        <f t="shared" si="13"/>
        <v>1.2765663814518355</v>
      </c>
      <c r="I424">
        <v>23</v>
      </c>
      <c r="J424">
        <v>63.06</v>
      </c>
      <c r="K424">
        <v>71.22</v>
      </c>
      <c r="O424" t="s">
        <v>444</v>
      </c>
      <c r="P424" s="1" t="s">
        <v>470</v>
      </c>
      <c r="Q424" t="s">
        <v>76</v>
      </c>
      <c r="R424" t="s">
        <v>79</v>
      </c>
      <c r="S424">
        <v>24</v>
      </c>
      <c r="T424">
        <v>90.32</v>
      </c>
      <c r="U424">
        <v>73.7</v>
      </c>
      <c r="V424">
        <f t="shared" si="12"/>
        <v>1.2255088195386701</v>
      </c>
      <c r="W424">
        <v>23.5</v>
      </c>
      <c r="X424">
        <v>69.040000000000006</v>
      </c>
      <c r="Y424">
        <v>72.459999999999994</v>
      </c>
    </row>
    <row r="425" spans="1:25" x14ac:dyDescent="0.25">
      <c r="A425" t="s">
        <v>445</v>
      </c>
      <c r="B425" s="1" t="s">
        <v>470</v>
      </c>
      <c r="C425" t="s">
        <v>76</v>
      </c>
      <c r="D425" t="s">
        <v>81</v>
      </c>
      <c r="E425">
        <v>24</v>
      </c>
      <c r="F425">
        <v>141.62</v>
      </c>
      <c r="G425">
        <v>73.7</v>
      </c>
      <c r="H425">
        <f t="shared" si="13"/>
        <v>1.9215739484396201</v>
      </c>
      <c r="I425">
        <v>22.5</v>
      </c>
      <c r="J425">
        <v>62.31</v>
      </c>
      <c r="K425">
        <v>69.97</v>
      </c>
      <c r="O425" t="s">
        <v>445</v>
      </c>
      <c r="P425" s="1" t="s">
        <v>470</v>
      </c>
      <c r="Q425" t="s">
        <v>76</v>
      </c>
      <c r="R425" t="s">
        <v>79</v>
      </c>
      <c r="S425">
        <v>23.5</v>
      </c>
      <c r="T425">
        <v>63.97</v>
      </c>
      <c r="U425">
        <v>72.459999999999994</v>
      </c>
      <c r="V425">
        <f t="shared" si="12"/>
        <v>0.88283190725917748</v>
      </c>
      <c r="W425">
        <v>23</v>
      </c>
      <c r="X425">
        <v>50.16</v>
      </c>
      <c r="Y425">
        <v>71.22</v>
      </c>
    </row>
    <row r="426" spans="1:25" x14ac:dyDescent="0.25">
      <c r="A426" s="2" t="s">
        <v>446</v>
      </c>
      <c r="B426" s="1" t="s">
        <v>470</v>
      </c>
      <c r="C426" t="s">
        <v>76</v>
      </c>
      <c r="D426" t="s">
        <v>81</v>
      </c>
      <c r="E426">
        <v>24</v>
      </c>
      <c r="F426">
        <v>64.47</v>
      </c>
      <c r="G426">
        <v>73.7</v>
      </c>
      <c r="H426">
        <f t="shared" si="13"/>
        <v>0.87476255088195387</v>
      </c>
      <c r="I426">
        <v>23.5</v>
      </c>
      <c r="J426">
        <v>59.63</v>
      </c>
      <c r="K426">
        <v>72.459999999999994</v>
      </c>
      <c r="O426" t="s">
        <v>446</v>
      </c>
      <c r="P426" s="1" t="s">
        <v>470</v>
      </c>
      <c r="Q426" t="s">
        <v>76</v>
      </c>
      <c r="R426" t="s">
        <v>79</v>
      </c>
      <c r="S426">
        <v>24</v>
      </c>
      <c r="T426">
        <v>75.47</v>
      </c>
      <c r="U426">
        <v>73.7</v>
      </c>
      <c r="V426">
        <f t="shared" si="12"/>
        <v>1.0240162822252374</v>
      </c>
      <c r="W426">
        <v>23.5</v>
      </c>
      <c r="X426">
        <v>54.39</v>
      </c>
      <c r="Y426">
        <v>72.459999999999994</v>
      </c>
    </row>
    <row r="427" spans="1:25" x14ac:dyDescent="0.25">
      <c r="A427" t="s">
        <v>447</v>
      </c>
      <c r="B427" s="1" t="s">
        <v>470</v>
      </c>
      <c r="C427" t="s">
        <v>76</v>
      </c>
      <c r="D427" t="s">
        <v>81</v>
      </c>
      <c r="E427">
        <v>23</v>
      </c>
      <c r="F427">
        <v>76.37</v>
      </c>
      <c r="G427">
        <v>71.22</v>
      </c>
      <c r="H427">
        <f t="shared" si="13"/>
        <v>1.0723111485537771</v>
      </c>
      <c r="I427">
        <v>22</v>
      </c>
      <c r="J427">
        <v>53.69</v>
      </c>
      <c r="K427">
        <v>68.72</v>
      </c>
      <c r="O427" t="s">
        <v>447</v>
      </c>
      <c r="P427" s="1" t="s">
        <v>470</v>
      </c>
      <c r="Q427" t="s">
        <v>76</v>
      </c>
      <c r="R427" t="s">
        <v>79</v>
      </c>
      <c r="S427">
        <v>24.5</v>
      </c>
      <c r="T427">
        <v>81.069999999999993</v>
      </c>
      <c r="U427">
        <v>74.930000000000007</v>
      </c>
      <c r="V427">
        <f t="shared" si="12"/>
        <v>1.0819431469371412</v>
      </c>
      <c r="W427">
        <v>23.5</v>
      </c>
      <c r="X427">
        <v>50.48</v>
      </c>
      <c r="Y427">
        <v>72.459999999999994</v>
      </c>
    </row>
    <row r="428" spans="1:25" x14ac:dyDescent="0.25">
      <c r="A428" t="s">
        <v>448</v>
      </c>
      <c r="B428" s="1" t="s">
        <v>470</v>
      </c>
      <c r="C428" t="s">
        <v>76</v>
      </c>
      <c r="D428" t="s">
        <v>81</v>
      </c>
      <c r="E428">
        <v>24.5</v>
      </c>
      <c r="F428">
        <v>78.38</v>
      </c>
      <c r="G428">
        <v>74.930000000000007</v>
      </c>
      <c r="H428">
        <f t="shared" si="13"/>
        <v>1.046042973441879</v>
      </c>
      <c r="I428">
        <v>24</v>
      </c>
      <c r="J428">
        <v>51.53</v>
      </c>
      <c r="K428">
        <v>73.7</v>
      </c>
      <c r="O428" t="s">
        <v>448</v>
      </c>
      <c r="P428" s="1" t="s">
        <v>470</v>
      </c>
      <c r="Q428" t="s">
        <v>76</v>
      </c>
      <c r="R428" t="s">
        <v>79</v>
      </c>
      <c r="S428">
        <v>21</v>
      </c>
      <c r="T428">
        <v>57.3</v>
      </c>
      <c r="U428">
        <v>66.22</v>
      </c>
      <c r="V428">
        <f t="shared" si="12"/>
        <v>0.86529749320446991</v>
      </c>
      <c r="W428">
        <v>20.5</v>
      </c>
      <c r="X428">
        <v>34.71</v>
      </c>
      <c r="Y428">
        <v>64.97</v>
      </c>
    </row>
    <row r="429" spans="1:25" x14ac:dyDescent="0.25">
      <c r="A429" t="s">
        <v>449</v>
      </c>
      <c r="B429" s="1" t="s">
        <v>470</v>
      </c>
      <c r="C429" t="s">
        <v>76</v>
      </c>
      <c r="D429" t="s">
        <v>81</v>
      </c>
      <c r="E429">
        <v>23</v>
      </c>
      <c r="F429">
        <v>75.709999999999994</v>
      </c>
      <c r="G429">
        <v>71.22</v>
      </c>
      <c r="H429">
        <f t="shared" si="13"/>
        <v>1.0630440887391182</v>
      </c>
      <c r="I429">
        <v>22.5</v>
      </c>
      <c r="J429">
        <v>56.46</v>
      </c>
      <c r="K429">
        <v>69.97</v>
      </c>
      <c r="O429" t="s">
        <v>449</v>
      </c>
      <c r="P429" s="1" t="s">
        <v>470</v>
      </c>
      <c r="Q429" t="s">
        <v>76</v>
      </c>
      <c r="R429" t="s">
        <v>79</v>
      </c>
      <c r="S429">
        <v>24</v>
      </c>
      <c r="T429">
        <v>102.66</v>
      </c>
      <c r="U429">
        <v>73.7</v>
      </c>
      <c r="V429">
        <f t="shared" si="12"/>
        <v>1.3929443690637719</v>
      </c>
      <c r="W429">
        <v>23</v>
      </c>
      <c r="X429">
        <v>64.53</v>
      </c>
      <c r="Y429">
        <v>71.22</v>
      </c>
    </row>
    <row r="430" spans="1:25" x14ac:dyDescent="0.25">
      <c r="A430" s="2" t="s">
        <v>450</v>
      </c>
      <c r="B430" s="1" t="s">
        <v>470</v>
      </c>
      <c r="C430" t="s">
        <v>76</v>
      </c>
      <c r="D430" t="s">
        <v>81</v>
      </c>
      <c r="E430">
        <v>0</v>
      </c>
      <c r="F430">
        <v>0</v>
      </c>
      <c r="G430">
        <v>0</v>
      </c>
      <c r="H430" t="e">
        <f t="shared" si="13"/>
        <v>#DIV/0!</v>
      </c>
      <c r="I430">
        <v>0</v>
      </c>
      <c r="J430">
        <v>0</v>
      </c>
      <c r="K430">
        <v>0</v>
      </c>
      <c r="O430" t="s">
        <v>450</v>
      </c>
      <c r="P430" s="1" t="s">
        <v>470</v>
      </c>
      <c r="Q430" t="s">
        <v>76</v>
      </c>
      <c r="R430" t="s">
        <v>79</v>
      </c>
      <c r="S430">
        <v>0</v>
      </c>
      <c r="T430">
        <v>0</v>
      </c>
      <c r="U430">
        <v>0</v>
      </c>
      <c r="V430" t="e">
        <f t="shared" si="12"/>
        <v>#DIV/0!</v>
      </c>
      <c r="W430">
        <v>0</v>
      </c>
      <c r="X430">
        <v>0</v>
      </c>
      <c r="Y430">
        <v>0</v>
      </c>
    </row>
    <row r="431" spans="1:25" x14ac:dyDescent="0.25">
      <c r="A431" s="2" t="s">
        <v>451</v>
      </c>
      <c r="B431" s="1" t="s">
        <v>470</v>
      </c>
      <c r="C431" t="s">
        <v>76</v>
      </c>
      <c r="D431" t="s">
        <v>81</v>
      </c>
      <c r="E431">
        <v>24</v>
      </c>
      <c r="F431">
        <v>68.88</v>
      </c>
      <c r="G431">
        <v>73.7</v>
      </c>
      <c r="H431">
        <f t="shared" si="13"/>
        <v>0.9345997286295793</v>
      </c>
      <c r="I431">
        <v>23.5</v>
      </c>
      <c r="J431">
        <v>49.87</v>
      </c>
      <c r="K431">
        <v>72.459999999999994</v>
      </c>
      <c r="O431" t="s">
        <v>451</v>
      </c>
      <c r="P431" s="1" t="s">
        <v>470</v>
      </c>
      <c r="Q431" t="s">
        <v>76</v>
      </c>
      <c r="R431" t="s">
        <v>79</v>
      </c>
      <c r="S431">
        <v>18</v>
      </c>
      <c r="T431">
        <v>44.49</v>
      </c>
      <c r="U431">
        <v>58.64</v>
      </c>
      <c r="V431">
        <f t="shared" si="12"/>
        <v>0.75869713506139158</v>
      </c>
      <c r="W431">
        <v>17.5</v>
      </c>
      <c r="X431">
        <v>35.49</v>
      </c>
      <c r="Y431">
        <v>57.36</v>
      </c>
    </row>
    <row r="432" spans="1:25" x14ac:dyDescent="0.25">
      <c r="A432" s="2" t="s">
        <v>452</v>
      </c>
      <c r="B432" s="1" t="s">
        <v>470</v>
      </c>
      <c r="C432" t="s">
        <v>76</v>
      </c>
      <c r="D432" t="s">
        <v>81</v>
      </c>
      <c r="E432">
        <v>0</v>
      </c>
      <c r="F432">
        <v>0</v>
      </c>
      <c r="G432">
        <v>0</v>
      </c>
      <c r="H432" t="e">
        <f t="shared" si="13"/>
        <v>#DIV/0!</v>
      </c>
      <c r="I432">
        <v>0</v>
      </c>
      <c r="J432">
        <v>0</v>
      </c>
      <c r="K432">
        <v>0</v>
      </c>
      <c r="O432" t="s">
        <v>452</v>
      </c>
      <c r="P432" s="1" t="s">
        <v>470</v>
      </c>
      <c r="Q432" t="s">
        <v>76</v>
      </c>
      <c r="R432" t="s">
        <v>79</v>
      </c>
      <c r="S432">
        <v>20.5</v>
      </c>
      <c r="T432">
        <v>54.11</v>
      </c>
      <c r="U432">
        <v>64.97</v>
      </c>
      <c r="V432">
        <f t="shared" si="12"/>
        <v>0.83284592889025699</v>
      </c>
      <c r="W432">
        <v>20</v>
      </c>
      <c r="X432">
        <v>38.619999999999997</v>
      </c>
      <c r="Y432">
        <v>63.71</v>
      </c>
    </row>
    <row r="433" spans="1:25" x14ac:dyDescent="0.25">
      <c r="A433" t="s">
        <v>453</v>
      </c>
      <c r="B433" s="1" t="s">
        <v>470</v>
      </c>
      <c r="C433" t="s">
        <v>76</v>
      </c>
      <c r="D433" t="s">
        <v>81</v>
      </c>
      <c r="E433">
        <v>23.5</v>
      </c>
      <c r="F433">
        <v>101.77</v>
      </c>
      <c r="G433">
        <v>72.459999999999994</v>
      </c>
      <c r="H433">
        <f t="shared" si="13"/>
        <v>1.4044990339497654</v>
      </c>
      <c r="I433">
        <v>22</v>
      </c>
      <c r="J433">
        <v>47.52</v>
      </c>
      <c r="K433">
        <v>68.72</v>
      </c>
      <c r="O433" t="s">
        <v>453</v>
      </c>
      <c r="P433" s="1" t="s">
        <v>470</v>
      </c>
      <c r="Q433" t="s">
        <v>76</v>
      </c>
      <c r="R433" t="s">
        <v>79</v>
      </c>
      <c r="S433">
        <v>24</v>
      </c>
      <c r="T433">
        <v>71.3</v>
      </c>
      <c r="U433">
        <v>73.7</v>
      </c>
      <c r="V433">
        <f t="shared" si="12"/>
        <v>0.96743554952510169</v>
      </c>
      <c r="W433">
        <v>23.5</v>
      </c>
      <c r="X433">
        <v>40.64</v>
      </c>
      <c r="Y433">
        <v>72.459999999999994</v>
      </c>
    </row>
    <row r="434" spans="1:25" x14ac:dyDescent="0.25">
      <c r="A434" t="s">
        <v>454</v>
      </c>
      <c r="B434" s="1" t="s">
        <v>470</v>
      </c>
      <c r="C434" t="s">
        <v>77</v>
      </c>
      <c r="D434" t="s">
        <v>81</v>
      </c>
      <c r="E434">
        <v>24</v>
      </c>
      <c r="F434">
        <v>70.739999999999995</v>
      </c>
      <c r="G434">
        <v>73.7</v>
      </c>
      <c r="H434">
        <f t="shared" si="13"/>
        <v>0.95983717774762545</v>
      </c>
      <c r="I434">
        <v>23.5</v>
      </c>
      <c r="J434">
        <v>54.2</v>
      </c>
      <c r="K434">
        <v>72.459999999999994</v>
      </c>
      <c r="O434" t="s">
        <v>454</v>
      </c>
      <c r="P434" s="1" t="s">
        <v>470</v>
      </c>
      <c r="Q434" t="s">
        <v>77</v>
      </c>
      <c r="R434" t="s">
        <v>79</v>
      </c>
      <c r="S434">
        <v>24.5</v>
      </c>
      <c r="T434">
        <v>69.959999999999994</v>
      </c>
      <c r="U434">
        <v>74.930000000000007</v>
      </c>
      <c r="V434">
        <f t="shared" si="12"/>
        <v>0.93367142666488701</v>
      </c>
      <c r="W434">
        <v>24</v>
      </c>
      <c r="X434">
        <v>62.98</v>
      </c>
      <c r="Y434">
        <v>73.7</v>
      </c>
    </row>
    <row r="435" spans="1:25" x14ac:dyDescent="0.25">
      <c r="A435" t="s">
        <v>455</v>
      </c>
      <c r="B435" s="1" t="s">
        <v>470</v>
      </c>
      <c r="C435" t="s">
        <v>77</v>
      </c>
      <c r="D435" t="s">
        <v>81</v>
      </c>
      <c r="E435">
        <v>19.5</v>
      </c>
      <c r="F435">
        <v>42.19</v>
      </c>
      <c r="G435">
        <v>62.44</v>
      </c>
      <c r="H435">
        <f t="shared" si="13"/>
        <v>0.67568866111467007</v>
      </c>
      <c r="I435">
        <v>19</v>
      </c>
      <c r="J435">
        <v>36.47</v>
      </c>
      <c r="K435">
        <v>61.18</v>
      </c>
      <c r="O435" t="s">
        <v>455</v>
      </c>
      <c r="P435" s="1" t="s">
        <v>470</v>
      </c>
      <c r="Q435" t="s">
        <v>77</v>
      </c>
      <c r="R435" t="s">
        <v>79</v>
      </c>
      <c r="S435">
        <v>25</v>
      </c>
      <c r="T435">
        <v>98.86</v>
      </c>
      <c r="U435">
        <v>76.17</v>
      </c>
      <c r="V435">
        <f t="shared" si="12"/>
        <v>1.2978863069449915</v>
      </c>
      <c r="W435">
        <v>24</v>
      </c>
      <c r="X435">
        <v>69.13</v>
      </c>
      <c r="Y435">
        <v>73.7</v>
      </c>
    </row>
    <row r="436" spans="1:25" x14ac:dyDescent="0.25">
      <c r="A436" t="s">
        <v>456</v>
      </c>
      <c r="B436" s="1" t="s">
        <v>470</v>
      </c>
      <c r="C436" t="s">
        <v>77</v>
      </c>
      <c r="D436" t="s">
        <v>81</v>
      </c>
      <c r="E436">
        <v>24.5</v>
      </c>
      <c r="F436">
        <v>94.12</v>
      </c>
      <c r="G436">
        <v>74.930000000000007</v>
      </c>
      <c r="H436">
        <f t="shared" si="13"/>
        <v>1.2561056986520751</v>
      </c>
      <c r="I436">
        <v>22.5</v>
      </c>
      <c r="J436">
        <v>55.43</v>
      </c>
      <c r="K436">
        <v>69.97</v>
      </c>
      <c r="O436" t="s">
        <v>456</v>
      </c>
      <c r="P436" s="1" t="s">
        <v>470</v>
      </c>
      <c r="Q436" t="s">
        <v>77</v>
      </c>
      <c r="R436" t="s">
        <v>79</v>
      </c>
      <c r="S436">
        <v>24</v>
      </c>
      <c r="T436">
        <v>130.94999999999999</v>
      </c>
      <c r="U436">
        <v>73.7</v>
      </c>
      <c r="V436">
        <f t="shared" si="12"/>
        <v>1.7767978290366349</v>
      </c>
      <c r="W436">
        <v>22.5</v>
      </c>
      <c r="X436">
        <v>68</v>
      </c>
      <c r="Y436">
        <v>69.97</v>
      </c>
    </row>
    <row r="437" spans="1:25" x14ac:dyDescent="0.25">
      <c r="A437" t="s">
        <v>457</v>
      </c>
      <c r="B437" s="1" t="s">
        <v>470</v>
      </c>
      <c r="C437" t="s">
        <v>77</v>
      </c>
      <c r="D437" t="s">
        <v>81</v>
      </c>
      <c r="E437">
        <v>21.5</v>
      </c>
      <c r="F437">
        <v>52.09</v>
      </c>
      <c r="G437">
        <v>67.47</v>
      </c>
      <c r="H437">
        <f t="shared" si="13"/>
        <v>0.77204683563065069</v>
      </c>
      <c r="I437">
        <v>21</v>
      </c>
      <c r="J437">
        <v>38.869999999999997</v>
      </c>
      <c r="K437">
        <v>66.22</v>
      </c>
      <c r="O437" t="s">
        <v>457</v>
      </c>
      <c r="P437" s="1" t="s">
        <v>470</v>
      </c>
      <c r="Q437" t="s">
        <v>77</v>
      </c>
      <c r="R437" t="s">
        <v>79</v>
      </c>
      <c r="S437">
        <v>16.5</v>
      </c>
      <c r="T437">
        <v>33.14</v>
      </c>
      <c r="U437">
        <v>54.79</v>
      </c>
      <c r="V437">
        <f t="shared" si="12"/>
        <v>0.60485490052929369</v>
      </c>
      <c r="W437">
        <v>16</v>
      </c>
      <c r="X437">
        <v>23.13</v>
      </c>
      <c r="Y437">
        <v>53.5</v>
      </c>
    </row>
    <row r="438" spans="1:25" x14ac:dyDescent="0.25">
      <c r="A438" t="s">
        <v>458</v>
      </c>
      <c r="B438" s="1" t="s">
        <v>470</v>
      </c>
      <c r="C438" t="s">
        <v>77</v>
      </c>
      <c r="D438" t="s">
        <v>81</v>
      </c>
      <c r="E438">
        <v>24.5</v>
      </c>
      <c r="F438">
        <v>66.63</v>
      </c>
      <c r="G438">
        <v>74.930000000000007</v>
      </c>
      <c r="H438">
        <f t="shared" si="13"/>
        <v>0.88922994795142118</v>
      </c>
      <c r="I438">
        <v>24</v>
      </c>
      <c r="J438">
        <v>57.6</v>
      </c>
      <c r="K438">
        <v>73.7</v>
      </c>
      <c r="O438" t="s">
        <v>458</v>
      </c>
      <c r="P438" s="1" t="s">
        <v>470</v>
      </c>
      <c r="Q438" t="s">
        <v>77</v>
      </c>
      <c r="R438" t="s">
        <v>79</v>
      </c>
      <c r="S438">
        <v>23.5</v>
      </c>
      <c r="T438">
        <v>94.79</v>
      </c>
      <c r="U438">
        <v>72.459999999999994</v>
      </c>
      <c r="V438">
        <f t="shared" si="12"/>
        <v>1.308170024841292</v>
      </c>
      <c r="W438">
        <v>23</v>
      </c>
      <c r="X438">
        <v>65.53</v>
      </c>
      <c r="Y438">
        <v>71.22</v>
      </c>
    </row>
    <row r="439" spans="1:25" x14ac:dyDescent="0.25">
      <c r="A439" t="s">
        <v>459</v>
      </c>
      <c r="B439" s="1" t="s">
        <v>470</v>
      </c>
      <c r="C439" t="s">
        <v>77</v>
      </c>
      <c r="D439" t="s">
        <v>81</v>
      </c>
      <c r="E439">
        <v>24.5</v>
      </c>
      <c r="F439">
        <v>74.010000000000005</v>
      </c>
      <c r="G439">
        <v>74.930000000000007</v>
      </c>
      <c r="H439">
        <f t="shared" si="13"/>
        <v>0.98772187374883225</v>
      </c>
      <c r="I439">
        <v>24</v>
      </c>
      <c r="J439">
        <v>56.3</v>
      </c>
      <c r="K439">
        <v>73.7</v>
      </c>
      <c r="O439" t="s">
        <v>459</v>
      </c>
      <c r="P439" s="1" t="s">
        <v>470</v>
      </c>
      <c r="Q439" t="s">
        <v>77</v>
      </c>
      <c r="R439" t="s">
        <v>79</v>
      </c>
      <c r="S439">
        <v>24</v>
      </c>
      <c r="T439">
        <v>91.74</v>
      </c>
      <c r="U439">
        <v>73.7</v>
      </c>
      <c r="V439">
        <f t="shared" si="12"/>
        <v>1.2447761194029849</v>
      </c>
      <c r="W439">
        <v>23.5</v>
      </c>
      <c r="X439">
        <v>68.64</v>
      </c>
      <c r="Y439">
        <v>72.459999999999994</v>
      </c>
    </row>
    <row r="440" spans="1:25" x14ac:dyDescent="0.25">
      <c r="A440" t="s">
        <v>460</v>
      </c>
      <c r="B440" s="1" t="s">
        <v>470</v>
      </c>
      <c r="C440" t="s">
        <v>77</v>
      </c>
      <c r="D440" t="s">
        <v>81</v>
      </c>
      <c r="E440">
        <v>23.5</v>
      </c>
      <c r="F440">
        <v>73.02</v>
      </c>
      <c r="G440">
        <v>72.459999999999994</v>
      </c>
      <c r="H440">
        <f t="shared" si="13"/>
        <v>1.0077284018768977</v>
      </c>
      <c r="I440">
        <v>23</v>
      </c>
      <c r="J440">
        <v>67.569999999999993</v>
      </c>
      <c r="K440">
        <v>71.22</v>
      </c>
      <c r="O440" t="s">
        <v>460</v>
      </c>
      <c r="P440" s="1" t="s">
        <v>470</v>
      </c>
      <c r="Q440" t="s">
        <v>77</v>
      </c>
      <c r="R440" t="s">
        <v>79</v>
      </c>
      <c r="S440">
        <v>24</v>
      </c>
      <c r="T440">
        <v>156.21</v>
      </c>
      <c r="U440">
        <v>73.7</v>
      </c>
      <c r="V440">
        <f t="shared" si="12"/>
        <v>2.119538670284939</v>
      </c>
      <c r="W440">
        <v>22.5</v>
      </c>
      <c r="X440">
        <v>64.31</v>
      </c>
      <c r="Y440">
        <v>69.97</v>
      </c>
    </row>
    <row r="441" spans="1:25" x14ac:dyDescent="0.25">
      <c r="A441" t="s">
        <v>461</v>
      </c>
      <c r="B441" s="1" t="s">
        <v>470</v>
      </c>
      <c r="C441" t="s">
        <v>77</v>
      </c>
      <c r="D441" t="s">
        <v>81</v>
      </c>
      <c r="E441">
        <v>24</v>
      </c>
      <c r="F441">
        <v>98.11</v>
      </c>
      <c r="G441">
        <v>73.7</v>
      </c>
      <c r="H441">
        <f t="shared" si="13"/>
        <v>1.3312075983717775</v>
      </c>
      <c r="I441">
        <v>22.5</v>
      </c>
      <c r="J441">
        <v>51.71</v>
      </c>
      <c r="K441">
        <v>69.97</v>
      </c>
      <c r="O441" t="s">
        <v>461</v>
      </c>
      <c r="P441" s="1" t="s">
        <v>470</v>
      </c>
      <c r="Q441" t="s">
        <v>77</v>
      </c>
      <c r="R441" t="s">
        <v>79</v>
      </c>
      <c r="S441">
        <v>24</v>
      </c>
      <c r="T441">
        <v>74.27</v>
      </c>
      <c r="U441">
        <v>73.7</v>
      </c>
      <c r="V441">
        <f t="shared" si="12"/>
        <v>1.0077340569877882</v>
      </c>
      <c r="W441">
        <v>23.5</v>
      </c>
      <c r="X441">
        <v>39.01</v>
      </c>
      <c r="Y441">
        <v>72.459999999999994</v>
      </c>
    </row>
    <row r="442" spans="1:25" x14ac:dyDescent="0.25">
      <c r="A442" t="s">
        <v>462</v>
      </c>
      <c r="B442" s="1" t="s">
        <v>470</v>
      </c>
      <c r="C442" t="s">
        <v>77</v>
      </c>
      <c r="D442" t="s">
        <v>81</v>
      </c>
      <c r="E442">
        <v>24</v>
      </c>
      <c r="F442">
        <v>63.43</v>
      </c>
      <c r="G442">
        <v>73.7</v>
      </c>
      <c r="H442">
        <f t="shared" si="13"/>
        <v>0.86065128900949794</v>
      </c>
      <c r="I442">
        <v>23.5</v>
      </c>
      <c r="J442">
        <v>59.84</v>
      </c>
      <c r="K442">
        <v>72.459999999999994</v>
      </c>
      <c r="O442" t="s">
        <v>462</v>
      </c>
      <c r="P442" s="1" t="s">
        <v>470</v>
      </c>
      <c r="Q442" t="s">
        <v>77</v>
      </c>
      <c r="R442" t="s">
        <v>79</v>
      </c>
      <c r="S442">
        <v>24</v>
      </c>
      <c r="T442">
        <v>113.23</v>
      </c>
      <c r="U442">
        <v>73.7</v>
      </c>
      <c r="V442">
        <f t="shared" si="12"/>
        <v>1.5363636363636364</v>
      </c>
      <c r="W442">
        <v>22.5</v>
      </c>
      <c r="X442">
        <v>65.099999999999994</v>
      </c>
      <c r="Y442">
        <v>69.97</v>
      </c>
    </row>
    <row r="443" spans="1:25" x14ac:dyDescent="0.25">
      <c r="A443" s="2" t="s">
        <v>463</v>
      </c>
      <c r="B443" s="1" t="s">
        <v>470</v>
      </c>
      <c r="C443" t="s">
        <v>77</v>
      </c>
      <c r="D443" t="s">
        <v>81</v>
      </c>
      <c r="E443">
        <v>15.5</v>
      </c>
      <c r="F443">
        <v>30.03</v>
      </c>
      <c r="G443">
        <v>52.21</v>
      </c>
      <c r="H443">
        <f t="shared" si="13"/>
        <v>0.57517716912468875</v>
      </c>
      <c r="I443">
        <v>15</v>
      </c>
      <c r="J443">
        <v>19.510000000000002</v>
      </c>
      <c r="K443">
        <v>50.91</v>
      </c>
      <c r="O443" t="s">
        <v>463</v>
      </c>
      <c r="P443" s="1" t="s">
        <v>470</v>
      </c>
      <c r="Q443" t="s">
        <v>77</v>
      </c>
      <c r="R443" t="s">
        <v>79</v>
      </c>
      <c r="S443">
        <v>24.5</v>
      </c>
      <c r="T443">
        <v>92.27</v>
      </c>
      <c r="U443">
        <v>74.930000000000007</v>
      </c>
      <c r="V443">
        <f t="shared" si="12"/>
        <v>1.2314159882557052</v>
      </c>
      <c r="W443">
        <v>23.5</v>
      </c>
      <c r="X443">
        <v>61.4</v>
      </c>
      <c r="Y443">
        <v>72.459999999999994</v>
      </c>
    </row>
    <row r="444" spans="1:25" x14ac:dyDescent="0.25">
      <c r="A444" t="s">
        <v>464</v>
      </c>
      <c r="B444" s="1" t="s">
        <v>470</v>
      </c>
      <c r="C444" t="s">
        <v>77</v>
      </c>
      <c r="D444" t="s">
        <v>81</v>
      </c>
      <c r="E444">
        <v>24</v>
      </c>
      <c r="F444">
        <v>60.39</v>
      </c>
      <c r="G444">
        <v>73.7</v>
      </c>
      <c r="H444">
        <f t="shared" si="13"/>
        <v>0.81940298507462683</v>
      </c>
      <c r="I444">
        <v>23.5</v>
      </c>
      <c r="J444">
        <v>58.13</v>
      </c>
      <c r="K444">
        <v>72.459999999999994</v>
      </c>
      <c r="O444" t="s">
        <v>464</v>
      </c>
      <c r="P444" s="1" t="s">
        <v>470</v>
      </c>
      <c r="Q444" t="s">
        <v>77</v>
      </c>
      <c r="R444" t="s">
        <v>79</v>
      </c>
      <c r="S444">
        <v>25</v>
      </c>
      <c r="T444">
        <v>79.22</v>
      </c>
      <c r="U444">
        <v>76.17</v>
      </c>
      <c r="V444">
        <f t="shared" si="12"/>
        <v>1.0400420112905342</v>
      </c>
      <c r="W444">
        <v>24</v>
      </c>
      <c r="X444">
        <v>74.92</v>
      </c>
      <c r="Y444">
        <v>73.7</v>
      </c>
    </row>
    <row r="445" spans="1:25" x14ac:dyDescent="0.25">
      <c r="A445" t="s">
        <v>465</v>
      </c>
      <c r="B445" s="1" t="s">
        <v>470</v>
      </c>
      <c r="C445" t="s">
        <v>77</v>
      </c>
      <c r="D445" t="s">
        <v>81</v>
      </c>
      <c r="E445">
        <v>23.5</v>
      </c>
      <c r="F445">
        <v>78.8</v>
      </c>
      <c r="G445">
        <v>72.459999999999994</v>
      </c>
      <c r="H445">
        <f t="shared" si="13"/>
        <v>1.0874965498205906</v>
      </c>
      <c r="I445">
        <v>23</v>
      </c>
      <c r="J445">
        <v>57.31</v>
      </c>
      <c r="K445">
        <v>71.22</v>
      </c>
      <c r="O445" t="s">
        <v>465</v>
      </c>
      <c r="P445" s="1" t="s">
        <v>470</v>
      </c>
      <c r="Q445" t="s">
        <v>77</v>
      </c>
      <c r="R445" t="s">
        <v>79</v>
      </c>
      <c r="S445">
        <v>24</v>
      </c>
      <c r="T445">
        <v>92.36</v>
      </c>
      <c r="U445">
        <v>73.7</v>
      </c>
      <c r="V445">
        <f t="shared" si="12"/>
        <v>1.2531886024423338</v>
      </c>
      <c r="W445">
        <v>23.5</v>
      </c>
      <c r="X445">
        <v>72.09</v>
      </c>
      <c r="Y445">
        <v>72.459999999999994</v>
      </c>
    </row>
    <row r="446" spans="1:25" x14ac:dyDescent="0.25">
      <c r="A446" s="2" t="s">
        <v>466</v>
      </c>
      <c r="B446" s="1" t="s">
        <v>470</v>
      </c>
      <c r="C446" t="s">
        <v>77</v>
      </c>
      <c r="D446" t="s">
        <v>81</v>
      </c>
      <c r="E446">
        <v>16</v>
      </c>
      <c r="F446">
        <v>21.63</v>
      </c>
      <c r="G446">
        <v>53.5</v>
      </c>
      <c r="H446">
        <f t="shared" si="13"/>
        <v>0.40429906542056071</v>
      </c>
      <c r="I446">
        <v>15.5</v>
      </c>
      <c r="J446">
        <v>16.850000000000001</v>
      </c>
      <c r="K446">
        <v>52.21</v>
      </c>
      <c r="O446" t="s">
        <v>466</v>
      </c>
      <c r="P446" s="1" t="s">
        <v>470</v>
      </c>
      <c r="Q446" t="s">
        <v>77</v>
      </c>
      <c r="R446" t="s">
        <v>79</v>
      </c>
      <c r="S446">
        <v>24</v>
      </c>
      <c r="T446">
        <v>89.72</v>
      </c>
      <c r="U446">
        <v>73.7</v>
      </c>
      <c r="V446">
        <f t="shared" si="12"/>
        <v>1.2173677069199456</v>
      </c>
      <c r="W446">
        <v>23</v>
      </c>
      <c r="X446">
        <v>54.77</v>
      </c>
      <c r="Y446">
        <v>71.22</v>
      </c>
    </row>
    <row r="447" spans="1:25" x14ac:dyDescent="0.25">
      <c r="A447" t="s">
        <v>467</v>
      </c>
      <c r="B447" s="1" t="s">
        <v>470</v>
      </c>
      <c r="C447" t="s">
        <v>77</v>
      </c>
      <c r="D447" t="s">
        <v>81</v>
      </c>
      <c r="E447">
        <v>23.5</v>
      </c>
      <c r="F447">
        <v>96.1</v>
      </c>
      <c r="G447">
        <v>72.459999999999994</v>
      </c>
      <c r="H447">
        <f t="shared" si="13"/>
        <v>1.3262489649461773</v>
      </c>
      <c r="I447">
        <v>23</v>
      </c>
      <c r="J447">
        <v>68.39</v>
      </c>
      <c r="K447">
        <v>71.22</v>
      </c>
      <c r="O447" t="s">
        <v>467</v>
      </c>
      <c r="P447" s="1" t="s">
        <v>470</v>
      </c>
      <c r="Q447" t="s">
        <v>77</v>
      </c>
      <c r="R447" t="s">
        <v>79</v>
      </c>
      <c r="S447">
        <v>24</v>
      </c>
      <c r="T447">
        <v>88.31</v>
      </c>
      <c r="U447">
        <v>73.7</v>
      </c>
      <c r="V447">
        <f t="shared" si="12"/>
        <v>1.198236092265943</v>
      </c>
      <c r="W447">
        <v>23</v>
      </c>
      <c r="X447">
        <v>65.06</v>
      </c>
      <c r="Y447">
        <v>71.22</v>
      </c>
    </row>
    <row r="448" spans="1:25" x14ac:dyDescent="0.25">
      <c r="A448" s="2" t="s">
        <v>468</v>
      </c>
      <c r="B448" s="1" t="s">
        <v>470</v>
      </c>
      <c r="C448" t="s">
        <v>77</v>
      </c>
      <c r="D448" t="s">
        <v>81</v>
      </c>
      <c r="E448">
        <v>23</v>
      </c>
      <c r="F448">
        <v>35.619999999999997</v>
      </c>
      <c r="G448">
        <v>71.22</v>
      </c>
      <c r="H448">
        <f t="shared" si="13"/>
        <v>0.50014040999719178</v>
      </c>
      <c r="I448">
        <v>22.5</v>
      </c>
      <c r="J448">
        <v>31.68</v>
      </c>
      <c r="K448">
        <v>69.97</v>
      </c>
      <c r="O448" t="s">
        <v>468</v>
      </c>
      <c r="P448" s="1" t="s">
        <v>470</v>
      </c>
      <c r="Q448" t="s">
        <v>77</v>
      </c>
      <c r="R448" t="s">
        <v>79</v>
      </c>
      <c r="S448">
        <v>24</v>
      </c>
      <c r="T448">
        <v>94.6</v>
      </c>
      <c r="U448">
        <v>73.7</v>
      </c>
      <c r="V448">
        <f t="shared" si="12"/>
        <v>1.2835820895522387</v>
      </c>
      <c r="W448">
        <v>23</v>
      </c>
      <c r="X448">
        <v>69.33</v>
      </c>
      <c r="Y448">
        <v>71.22</v>
      </c>
    </row>
    <row r="449" spans="1:25" x14ac:dyDescent="0.25">
      <c r="A449" t="s">
        <v>469</v>
      </c>
      <c r="B449" s="1" t="s">
        <v>470</v>
      </c>
      <c r="C449" t="s">
        <v>77</v>
      </c>
      <c r="D449" t="s">
        <v>81</v>
      </c>
      <c r="E449">
        <v>22.5</v>
      </c>
      <c r="F449">
        <v>70.94</v>
      </c>
      <c r="G449">
        <v>69.97</v>
      </c>
      <c r="H449">
        <f t="shared" si="13"/>
        <v>1.0138630841789338</v>
      </c>
      <c r="I449">
        <v>22</v>
      </c>
      <c r="J449">
        <v>51.07</v>
      </c>
      <c r="K449">
        <v>68.72</v>
      </c>
      <c r="O449" t="s">
        <v>469</v>
      </c>
      <c r="P449" s="1" t="s">
        <v>470</v>
      </c>
      <c r="Q449" t="s">
        <v>77</v>
      </c>
      <c r="R449" t="s">
        <v>79</v>
      </c>
      <c r="S449">
        <v>24.5</v>
      </c>
      <c r="T449">
        <v>95.7</v>
      </c>
      <c r="U449">
        <v>74.930000000000007</v>
      </c>
      <c r="V449">
        <f t="shared" si="12"/>
        <v>1.2771920459095154</v>
      </c>
      <c r="W449">
        <v>23.5</v>
      </c>
      <c r="X449">
        <v>67.540000000000006</v>
      </c>
      <c r="Y449">
        <v>72.459999999999994</v>
      </c>
    </row>
    <row r="450" spans="1:25" x14ac:dyDescent="0.25">
      <c r="A450" t="s">
        <v>498</v>
      </c>
      <c r="B450" s="1" t="s">
        <v>562</v>
      </c>
      <c r="C450" t="s">
        <v>76</v>
      </c>
      <c r="D450" t="s">
        <v>565</v>
      </c>
      <c r="E450">
        <v>24</v>
      </c>
      <c r="F450">
        <v>134.19</v>
      </c>
      <c r="G450">
        <v>73.7</v>
      </c>
      <c r="H450">
        <f t="shared" si="13"/>
        <v>1.8207598371777476</v>
      </c>
      <c r="I450">
        <v>22</v>
      </c>
      <c r="J450">
        <v>41</v>
      </c>
      <c r="K450">
        <v>68.72</v>
      </c>
      <c r="O450" t="s">
        <v>498</v>
      </c>
      <c r="P450" s="1" t="s">
        <v>562</v>
      </c>
      <c r="Q450" t="s">
        <v>76</v>
      </c>
      <c r="R450" t="s">
        <v>563</v>
      </c>
      <c r="S450">
        <v>24</v>
      </c>
      <c r="T450">
        <v>143.13999999999999</v>
      </c>
      <c r="U450">
        <v>73.7</v>
      </c>
      <c r="V450">
        <f t="shared" ref="V450:V513" si="14">T450/U450</f>
        <v>1.9421981004070554</v>
      </c>
      <c r="W450">
        <v>22.5</v>
      </c>
      <c r="X450">
        <v>59.12</v>
      </c>
      <c r="Y450">
        <v>69.97</v>
      </c>
    </row>
    <row r="451" spans="1:25" x14ac:dyDescent="0.25">
      <c r="A451" s="2" t="s">
        <v>499</v>
      </c>
      <c r="B451" s="1" t="s">
        <v>562</v>
      </c>
      <c r="C451" t="s">
        <v>76</v>
      </c>
      <c r="D451" t="s">
        <v>565</v>
      </c>
      <c r="E451">
        <v>0</v>
      </c>
      <c r="F451">
        <v>0</v>
      </c>
      <c r="G451">
        <v>0</v>
      </c>
      <c r="H451" t="e">
        <f t="shared" ref="H451:H514" si="15">F451/G451</f>
        <v>#DIV/0!</v>
      </c>
      <c r="I451">
        <v>0</v>
      </c>
      <c r="J451">
        <v>0</v>
      </c>
      <c r="K451">
        <v>0</v>
      </c>
      <c r="O451" t="s">
        <v>499</v>
      </c>
      <c r="P451" s="1" t="s">
        <v>562</v>
      </c>
      <c r="Q451" t="s">
        <v>76</v>
      </c>
      <c r="R451" t="s">
        <v>563</v>
      </c>
      <c r="S451">
        <v>24</v>
      </c>
      <c r="T451">
        <v>74.650000000000006</v>
      </c>
      <c r="U451">
        <v>73.7</v>
      </c>
      <c r="V451">
        <f t="shared" si="14"/>
        <v>1.0128900949796473</v>
      </c>
      <c r="W451">
        <v>23.5</v>
      </c>
      <c r="X451">
        <v>59.83</v>
      </c>
      <c r="Y451">
        <v>72.459999999999994</v>
      </c>
    </row>
    <row r="452" spans="1:25" x14ac:dyDescent="0.25">
      <c r="A452" s="2" t="s">
        <v>500</v>
      </c>
      <c r="B452" s="1" t="s">
        <v>562</v>
      </c>
      <c r="C452" t="s">
        <v>76</v>
      </c>
      <c r="D452" t="s">
        <v>565</v>
      </c>
      <c r="E452">
        <v>23.5</v>
      </c>
      <c r="F452">
        <v>65.540000000000006</v>
      </c>
      <c r="G452">
        <v>72.459999999999994</v>
      </c>
      <c r="H452">
        <f t="shared" si="15"/>
        <v>0.90449903394976561</v>
      </c>
      <c r="I452">
        <v>23</v>
      </c>
      <c r="J452">
        <v>62.52</v>
      </c>
      <c r="K452">
        <v>71.22</v>
      </c>
      <c r="O452" t="s">
        <v>500</v>
      </c>
      <c r="P452" s="1" t="s">
        <v>562</v>
      </c>
      <c r="Q452" t="s">
        <v>76</v>
      </c>
      <c r="R452" t="s">
        <v>563</v>
      </c>
      <c r="S452">
        <v>24</v>
      </c>
      <c r="T452">
        <v>179.96</v>
      </c>
      <c r="U452">
        <v>73.7</v>
      </c>
      <c r="V452">
        <f t="shared" si="14"/>
        <v>2.4417910447761195</v>
      </c>
      <c r="W452">
        <v>22.5</v>
      </c>
      <c r="X452">
        <v>57.12</v>
      </c>
      <c r="Y452">
        <v>69.97</v>
      </c>
    </row>
    <row r="453" spans="1:25" x14ac:dyDescent="0.25">
      <c r="A453" t="s">
        <v>501</v>
      </c>
      <c r="B453" s="1" t="s">
        <v>562</v>
      </c>
      <c r="C453" t="s">
        <v>76</v>
      </c>
      <c r="D453" t="s">
        <v>565</v>
      </c>
      <c r="E453">
        <v>22.5</v>
      </c>
      <c r="F453">
        <v>63.43</v>
      </c>
      <c r="G453">
        <v>69.97</v>
      </c>
      <c r="H453">
        <f t="shared" si="15"/>
        <v>0.90653137058739464</v>
      </c>
      <c r="I453">
        <v>22</v>
      </c>
      <c r="J453">
        <v>59.77</v>
      </c>
      <c r="K453">
        <v>68.72</v>
      </c>
      <c r="O453" t="s">
        <v>501</v>
      </c>
      <c r="P453" s="1" t="s">
        <v>562</v>
      </c>
      <c r="Q453" t="s">
        <v>76</v>
      </c>
      <c r="R453" t="s">
        <v>563</v>
      </c>
      <c r="S453">
        <v>24</v>
      </c>
      <c r="T453">
        <v>120.84</v>
      </c>
      <c r="U453">
        <v>73.7</v>
      </c>
      <c r="V453">
        <f t="shared" si="14"/>
        <v>1.6396200814111261</v>
      </c>
      <c r="W453">
        <v>23</v>
      </c>
      <c r="X453">
        <v>55.82</v>
      </c>
      <c r="Y453">
        <v>71.22</v>
      </c>
    </row>
    <row r="454" spans="1:25" x14ac:dyDescent="0.25">
      <c r="A454" t="s">
        <v>502</v>
      </c>
      <c r="B454" s="1" t="s">
        <v>562</v>
      </c>
      <c r="C454" t="s">
        <v>76</v>
      </c>
      <c r="D454" t="s">
        <v>565</v>
      </c>
      <c r="E454">
        <v>23</v>
      </c>
      <c r="F454">
        <v>102.15</v>
      </c>
      <c r="G454">
        <v>71.22</v>
      </c>
      <c r="H454">
        <f t="shared" si="15"/>
        <v>1.4342881213142378</v>
      </c>
      <c r="I454">
        <v>25</v>
      </c>
      <c r="J454">
        <v>81.680000000000007</v>
      </c>
      <c r="K454">
        <v>76.17</v>
      </c>
      <c r="O454" t="s">
        <v>502</v>
      </c>
      <c r="P454" s="1" t="s">
        <v>562</v>
      </c>
      <c r="Q454" t="s">
        <v>76</v>
      </c>
      <c r="R454" t="s">
        <v>563</v>
      </c>
      <c r="S454">
        <v>24</v>
      </c>
      <c r="T454">
        <v>170.41</v>
      </c>
      <c r="U454">
        <v>73.7</v>
      </c>
      <c r="V454">
        <f t="shared" si="14"/>
        <v>2.3122116689280867</v>
      </c>
      <c r="W454">
        <v>22.5</v>
      </c>
      <c r="X454">
        <v>50.47</v>
      </c>
      <c r="Y454">
        <v>69.97</v>
      </c>
    </row>
    <row r="455" spans="1:25" x14ac:dyDescent="0.25">
      <c r="A455" s="2" t="s">
        <v>503</v>
      </c>
      <c r="B455" s="1" t="s">
        <v>562</v>
      </c>
      <c r="C455" t="s">
        <v>76</v>
      </c>
      <c r="D455" t="s">
        <v>565</v>
      </c>
      <c r="E455">
        <v>15</v>
      </c>
      <c r="F455">
        <v>26.2</v>
      </c>
      <c r="G455">
        <v>50.91</v>
      </c>
      <c r="H455">
        <f t="shared" si="15"/>
        <v>0.51463366725594184</v>
      </c>
      <c r="I455">
        <v>15</v>
      </c>
      <c r="J455">
        <v>26.2</v>
      </c>
      <c r="K455">
        <v>50.91</v>
      </c>
      <c r="O455" t="s">
        <v>503</v>
      </c>
      <c r="P455" s="1" t="s">
        <v>562</v>
      </c>
      <c r="Q455" t="s">
        <v>76</v>
      </c>
      <c r="R455" t="s">
        <v>563</v>
      </c>
      <c r="S455">
        <v>24</v>
      </c>
      <c r="T455">
        <v>159.86000000000001</v>
      </c>
      <c r="U455">
        <v>73.7</v>
      </c>
      <c r="V455">
        <f t="shared" si="14"/>
        <v>2.1690637720488466</v>
      </c>
      <c r="W455">
        <v>22.5</v>
      </c>
      <c r="X455">
        <v>50.21</v>
      </c>
      <c r="Y455">
        <v>69.97</v>
      </c>
    </row>
    <row r="456" spans="1:25" x14ac:dyDescent="0.25">
      <c r="A456" t="s">
        <v>504</v>
      </c>
      <c r="B456" s="1" t="s">
        <v>562</v>
      </c>
      <c r="C456" t="s">
        <v>76</v>
      </c>
      <c r="D456" t="s">
        <v>565</v>
      </c>
      <c r="E456">
        <v>23</v>
      </c>
      <c r="F456">
        <v>85.03</v>
      </c>
      <c r="G456">
        <v>71.22</v>
      </c>
      <c r="H456">
        <f t="shared" si="15"/>
        <v>1.1939062061218759</v>
      </c>
      <c r="I456">
        <v>22</v>
      </c>
      <c r="J456">
        <v>46.49</v>
      </c>
      <c r="K456">
        <v>68.72</v>
      </c>
      <c r="O456" t="s">
        <v>504</v>
      </c>
      <c r="P456" s="1" t="s">
        <v>562</v>
      </c>
      <c r="Q456" t="s">
        <v>76</v>
      </c>
      <c r="R456" t="s">
        <v>563</v>
      </c>
      <c r="S456">
        <v>24</v>
      </c>
      <c r="T456">
        <v>102.58</v>
      </c>
      <c r="U456">
        <v>73.7</v>
      </c>
      <c r="V456">
        <f t="shared" si="14"/>
        <v>1.3918588873812754</v>
      </c>
      <c r="W456">
        <v>23</v>
      </c>
      <c r="X456">
        <v>49.13</v>
      </c>
      <c r="Y456">
        <v>71.22</v>
      </c>
    </row>
    <row r="457" spans="1:25" x14ac:dyDescent="0.25">
      <c r="A457" t="s">
        <v>505</v>
      </c>
      <c r="B457" s="1" t="s">
        <v>562</v>
      </c>
      <c r="C457" t="s">
        <v>76</v>
      </c>
      <c r="D457" t="s">
        <v>565</v>
      </c>
      <c r="E457">
        <v>24</v>
      </c>
      <c r="F457">
        <v>211.61</v>
      </c>
      <c r="G457">
        <v>73.7</v>
      </c>
      <c r="H457">
        <f t="shared" si="15"/>
        <v>2.8712347354138399</v>
      </c>
      <c r="I457">
        <v>22</v>
      </c>
      <c r="J457">
        <v>49.48</v>
      </c>
      <c r="K457">
        <v>68.72</v>
      </c>
      <c r="O457" t="s">
        <v>505</v>
      </c>
      <c r="P457" s="1" t="s">
        <v>562</v>
      </c>
      <c r="Q457" t="s">
        <v>76</v>
      </c>
      <c r="R457" t="s">
        <v>563</v>
      </c>
      <c r="S457">
        <v>24</v>
      </c>
      <c r="T457">
        <v>162.15</v>
      </c>
      <c r="U457">
        <v>73.7</v>
      </c>
      <c r="V457">
        <f t="shared" si="14"/>
        <v>2.200135685210312</v>
      </c>
      <c r="W457">
        <v>22.5</v>
      </c>
      <c r="X457">
        <v>65.010000000000005</v>
      </c>
      <c r="Y457">
        <v>69.97</v>
      </c>
    </row>
    <row r="458" spans="1:25" x14ac:dyDescent="0.25">
      <c r="A458" s="2" t="s">
        <v>506</v>
      </c>
      <c r="B458" s="1" t="s">
        <v>562</v>
      </c>
      <c r="C458" t="s">
        <v>76</v>
      </c>
      <c r="D458" t="s">
        <v>565</v>
      </c>
      <c r="E458">
        <v>15.5</v>
      </c>
      <c r="F458">
        <v>40.659999999999997</v>
      </c>
      <c r="G458">
        <v>52.21</v>
      </c>
      <c r="H458">
        <f t="shared" si="15"/>
        <v>0.77877801187511964</v>
      </c>
      <c r="I458">
        <v>15</v>
      </c>
      <c r="J458">
        <v>26.41</v>
      </c>
      <c r="K458">
        <v>50.91</v>
      </c>
      <c r="O458" t="s">
        <v>506</v>
      </c>
      <c r="P458" s="1" t="s">
        <v>562</v>
      </c>
      <c r="Q458" t="s">
        <v>76</v>
      </c>
      <c r="R458" t="s">
        <v>563</v>
      </c>
      <c r="S458">
        <v>24</v>
      </c>
      <c r="T458">
        <v>93.9</v>
      </c>
      <c r="U458">
        <v>73.7</v>
      </c>
      <c r="V458">
        <f t="shared" si="14"/>
        <v>1.2740841248303936</v>
      </c>
      <c r="W458">
        <v>35</v>
      </c>
      <c r="X458">
        <v>102.42</v>
      </c>
      <c r="Y458">
        <v>100.44</v>
      </c>
    </row>
    <row r="459" spans="1:25" x14ac:dyDescent="0.25">
      <c r="A459" s="2" t="s">
        <v>507</v>
      </c>
      <c r="B459" s="1" t="s">
        <v>562</v>
      </c>
      <c r="C459" t="s">
        <v>76</v>
      </c>
      <c r="D459" t="s">
        <v>565</v>
      </c>
      <c r="E459">
        <v>22.5</v>
      </c>
      <c r="F459">
        <v>75.25</v>
      </c>
      <c r="G459">
        <v>69.97</v>
      </c>
      <c r="H459">
        <f t="shared" si="15"/>
        <v>1.0754609118193512</v>
      </c>
      <c r="I459">
        <v>22</v>
      </c>
      <c r="J459">
        <v>60.97</v>
      </c>
      <c r="K459">
        <v>68.72</v>
      </c>
      <c r="O459" t="s">
        <v>507</v>
      </c>
      <c r="P459" s="1" t="s">
        <v>562</v>
      </c>
      <c r="Q459" t="s">
        <v>76</v>
      </c>
      <c r="R459" t="s">
        <v>563</v>
      </c>
      <c r="S459">
        <v>24</v>
      </c>
      <c r="T459">
        <v>168.37</v>
      </c>
      <c r="U459">
        <v>73.7</v>
      </c>
      <c r="V459">
        <f t="shared" si="14"/>
        <v>2.2845318860244235</v>
      </c>
      <c r="W459">
        <v>22.5</v>
      </c>
      <c r="X459">
        <v>51.45</v>
      </c>
      <c r="Y459">
        <v>69.97</v>
      </c>
    </row>
    <row r="460" spans="1:25" x14ac:dyDescent="0.25">
      <c r="A460" t="s">
        <v>508</v>
      </c>
      <c r="B460" s="1" t="s">
        <v>562</v>
      </c>
      <c r="C460" t="s">
        <v>76</v>
      </c>
      <c r="D460" t="s">
        <v>565</v>
      </c>
      <c r="E460">
        <v>24</v>
      </c>
      <c r="F460">
        <v>79.53</v>
      </c>
      <c r="G460">
        <v>73.7</v>
      </c>
      <c r="H460">
        <f t="shared" si="15"/>
        <v>1.0791044776119403</v>
      </c>
      <c r="I460">
        <v>22.5</v>
      </c>
      <c r="J460">
        <v>74.45</v>
      </c>
      <c r="K460">
        <v>69.97</v>
      </c>
      <c r="O460" t="s">
        <v>508</v>
      </c>
      <c r="P460" s="1" t="s">
        <v>562</v>
      </c>
      <c r="Q460" t="s">
        <v>76</v>
      </c>
      <c r="R460" t="s">
        <v>563</v>
      </c>
      <c r="S460">
        <v>24</v>
      </c>
      <c r="T460">
        <v>152.26</v>
      </c>
      <c r="U460">
        <v>73.7</v>
      </c>
      <c r="V460">
        <f t="shared" si="14"/>
        <v>2.0659430122116689</v>
      </c>
      <c r="W460">
        <v>23.5</v>
      </c>
      <c r="X460">
        <v>72.37</v>
      </c>
      <c r="Y460">
        <v>72.459999999999994</v>
      </c>
    </row>
    <row r="461" spans="1:25" x14ac:dyDescent="0.25">
      <c r="A461" t="s">
        <v>509</v>
      </c>
      <c r="B461" s="1" t="s">
        <v>562</v>
      </c>
      <c r="C461" t="s">
        <v>76</v>
      </c>
      <c r="D461" t="s">
        <v>565</v>
      </c>
      <c r="E461">
        <v>28.5</v>
      </c>
      <c r="F461">
        <v>86.42</v>
      </c>
      <c r="G461">
        <v>84.74</v>
      </c>
      <c r="H461">
        <f t="shared" si="15"/>
        <v>1.0198253481236725</v>
      </c>
      <c r="I461">
        <v>28</v>
      </c>
      <c r="J461">
        <v>71.989999999999995</v>
      </c>
      <c r="K461">
        <v>83.53</v>
      </c>
      <c r="O461" t="s">
        <v>509</v>
      </c>
      <c r="P461" s="1" t="s">
        <v>562</v>
      </c>
      <c r="Q461" t="s">
        <v>76</v>
      </c>
      <c r="R461" t="s">
        <v>563</v>
      </c>
      <c r="S461">
        <v>24</v>
      </c>
      <c r="T461">
        <v>166.9</v>
      </c>
      <c r="U461">
        <v>73.7</v>
      </c>
      <c r="V461">
        <f t="shared" si="14"/>
        <v>2.2645861601085482</v>
      </c>
      <c r="W461">
        <v>22.5</v>
      </c>
      <c r="X461">
        <v>66.64</v>
      </c>
      <c r="Y461">
        <v>69.97</v>
      </c>
    </row>
    <row r="462" spans="1:25" x14ac:dyDescent="0.25">
      <c r="A462" t="s">
        <v>510</v>
      </c>
      <c r="B462" s="1" t="s">
        <v>562</v>
      </c>
      <c r="C462" t="s">
        <v>76</v>
      </c>
      <c r="D462" t="s">
        <v>565</v>
      </c>
      <c r="E462">
        <v>23</v>
      </c>
      <c r="F462">
        <v>71.290000000000006</v>
      </c>
      <c r="G462">
        <v>71.22</v>
      </c>
      <c r="H462">
        <f t="shared" si="15"/>
        <v>1.0009828699803427</v>
      </c>
      <c r="I462">
        <v>22.5</v>
      </c>
      <c r="J462">
        <v>54.54</v>
      </c>
      <c r="K462">
        <v>69.97</v>
      </c>
      <c r="O462" t="s">
        <v>510</v>
      </c>
      <c r="P462" s="1" t="s">
        <v>562</v>
      </c>
      <c r="Q462" t="s">
        <v>76</v>
      </c>
      <c r="R462" t="s">
        <v>563</v>
      </c>
      <c r="S462">
        <v>24</v>
      </c>
      <c r="T462">
        <v>145.54</v>
      </c>
      <c r="U462">
        <v>73.7</v>
      </c>
      <c r="V462">
        <f t="shared" si="14"/>
        <v>1.9747625508819537</v>
      </c>
      <c r="W462">
        <v>22</v>
      </c>
      <c r="X462">
        <v>58.15</v>
      </c>
      <c r="Y462">
        <v>68.72</v>
      </c>
    </row>
    <row r="463" spans="1:25" x14ac:dyDescent="0.25">
      <c r="A463" t="s">
        <v>511</v>
      </c>
      <c r="B463" s="1" t="s">
        <v>562</v>
      </c>
      <c r="C463" t="s">
        <v>76</v>
      </c>
      <c r="D463" t="s">
        <v>565</v>
      </c>
      <c r="E463">
        <v>23.5</v>
      </c>
      <c r="F463">
        <v>188.9</v>
      </c>
      <c r="G463">
        <v>72.459999999999994</v>
      </c>
      <c r="H463">
        <f t="shared" si="15"/>
        <v>2.6069555616892082</v>
      </c>
      <c r="I463">
        <v>21.5</v>
      </c>
      <c r="J463">
        <v>48.25</v>
      </c>
      <c r="K463">
        <v>67.47</v>
      </c>
      <c r="O463" t="s">
        <v>511</v>
      </c>
      <c r="P463" s="1" t="s">
        <v>562</v>
      </c>
      <c r="Q463" t="s">
        <v>76</v>
      </c>
      <c r="R463" t="s">
        <v>563</v>
      </c>
      <c r="S463">
        <v>24</v>
      </c>
      <c r="T463">
        <v>180.69</v>
      </c>
      <c r="U463">
        <v>73.7</v>
      </c>
      <c r="V463">
        <f t="shared" si="14"/>
        <v>2.451696065128901</v>
      </c>
      <c r="W463">
        <v>22.5</v>
      </c>
      <c r="X463">
        <v>61.56</v>
      </c>
      <c r="Y463">
        <v>69.97</v>
      </c>
    </row>
    <row r="464" spans="1:25" x14ac:dyDescent="0.25">
      <c r="A464" s="2" t="s">
        <v>512</v>
      </c>
      <c r="B464" s="1" t="s">
        <v>562</v>
      </c>
      <c r="C464" t="s">
        <v>76</v>
      </c>
      <c r="D464" t="s">
        <v>565</v>
      </c>
      <c r="E464">
        <v>17.5</v>
      </c>
      <c r="F464">
        <v>21.14</v>
      </c>
      <c r="G464">
        <v>57.36</v>
      </c>
      <c r="H464">
        <f t="shared" si="15"/>
        <v>0.36854951185495122</v>
      </c>
      <c r="I464">
        <v>17</v>
      </c>
      <c r="J464">
        <v>16.97</v>
      </c>
      <c r="K464">
        <v>56.08</v>
      </c>
      <c r="O464" t="s">
        <v>512</v>
      </c>
      <c r="P464" s="1" t="s">
        <v>562</v>
      </c>
      <c r="Q464" t="s">
        <v>76</v>
      </c>
      <c r="R464" t="s">
        <v>563</v>
      </c>
      <c r="S464">
        <v>24</v>
      </c>
      <c r="T464">
        <v>142.35</v>
      </c>
      <c r="U464">
        <v>73.7</v>
      </c>
      <c r="V464">
        <f t="shared" si="14"/>
        <v>1.9314789687924014</v>
      </c>
      <c r="W464">
        <v>23</v>
      </c>
      <c r="X464">
        <v>64.37</v>
      </c>
      <c r="Y464">
        <v>71.22</v>
      </c>
    </row>
    <row r="465" spans="1:25" x14ac:dyDescent="0.25">
      <c r="A465" s="2" t="s">
        <v>513</v>
      </c>
      <c r="B465" s="1" t="s">
        <v>562</v>
      </c>
      <c r="C465" t="s">
        <v>76</v>
      </c>
      <c r="D465" t="s">
        <v>565</v>
      </c>
      <c r="E465">
        <v>24.5</v>
      </c>
      <c r="F465">
        <v>103.12</v>
      </c>
      <c r="G465">
        <v>74.930000000000007</v>
      </c>
      <c r="H465">
        <f t="shared" si="15"/>
        <v>1.3762178032830641</v>
      </c>
      <c r="I465">
        <v>26</v>
      </c>
      <c r="J465">
        <v>86.34</v>
      </c>
      <c r="K465">
        <v>78.63</v>
      </c>
      <c r="O465" t="s">
        <v>513</v>
      </c>
      <c r="P465" s="1" t="s">
        <v>562</v>
      </c>
      <c r="Q465" t="s">
        <v>76</v>
      </c>
      <c r="R465" t="s">
        <v>563</v>
      </c>
      <c r="S465">
        <v>24</v>
      </c>
      <c r="T465">
        <v>157.09</v>
      </c>
      <c r="U465">
        <v>73.7</v>
      </c>
      <c r="V465">
        <f t="shared" si="14"/>
        <v>2.1314789687924014</v>
      </c>
      <c r="W465">
        <v>22.5</v>
      </c>
      <c r="X465">
        <v>53.32</v>
      </c>
      <c r="Y465">
        <v>69.97</v>
      </c>
    </row>
    <row r="466" spans="1:25" x14ac:dyDescent="0.25">
      <c r="A466" s="2" t="s">
        <v>514</v>
      </c>
      <c r="B466" s="1" t="s">
        <v>562</v>
      </c>
      <c r="C466" t="s">
        <v>77</v>
      </c>
      <c r="D466" t="s">
        <v>565</v>
      </c>
      <c r="E466">
        <v>15.5</v>
      </c>
      <c r="F466">
        <v>20.52</v>
      </c>
      <c r="G466">
        <v>52.21</v>
      </c>
      <c r="H466">
        <f t="shared" si="15"/>
        <v>0.39302815552576131</v>
      </c>
      <c r="I466">
        <v>15</v>
      </c>
      <c r="J466">
        <v>18.72</v>
      </c>
      <c r="K466">
        <v>50.91</v>
      </c>
      <c r="O466" t="s">
        <v>514</v>
      </c>
      <c r="P466" s="1" t="s">
        <v>562</v>
      </c>
      <c r="Q466" t="s">
        <v>77</v>
      </c>
      <c r="R466" t="s">
        <v>563</v>
      </c>
      <c r="S466">
        <v>24</v>
      </c>
      <c r="T466">
        <v>75.45</v>
      </c>
      <c r="U466">
        <v>73.7</v>
      </c>
      <c r="V466">
        <f t="shared" si="14"/>
        <v>1.0237449118046134</v>
      </c>
      <c r="W466">
        <v>23.5</v>
      </c>
      <c r="X466">
        <v>62.53</v>
      </c>
      <c r="Y466">
        <v>72.459999999999994</v>
      </c>
    </row>
    <row r="467" spans="1:25" x14ac:dyDescent="0.25">
      <c r="A467" s="2" t="s">
        <v>515</v>
      </c>
      <c r="B467" s="1" t="s">
        <v>562</v>
      </c>
      <c r="C467" t="s">
        <v>77</v>
      </c>
      <c r="D467" t="s">
        <v>565</v>
      </c>
      <c r="E467">
        <v>0</v>
      </c>
      <c r="F467">
        <v>0</v>
      </c>
      <c r="G467">
        <v>0</v>
      </c>
      <c r="H467" t="e">
        <f t="shared" si="15"/>
        <v>#DIV/0!</v>
      </c>
      <c r="I467">
        <v>0</v>
      </c>
      <c r="J467">
        <v>0</v>
      </c>
      <c r="K467">
        <v>0</v>
      </c>
      <c r="O467" t="s">
        <v>515</v>
      </c>
      <c r="P467" s="1" t="s">
        <v>562</v>
      </c>
      <c r="Q467" t="s">
        <v>77</v>
      </c>
      <c r="R467" t="s">
        <v>563</v>
      </c>
      <c r="S467">
        <v>24</v>
      </c>
      <c r="T467">
        <v>81.150000000000006</v>
      </c>
      <c r="U467">
        <v>73.7</v>
      </c>
      <c r="V467">
        <f t="shared" si="14"/>
        <v>1.1010854816824966</v>
      </c>
      <c r="W467">
        <v>23.5</v>
      </c>
      <c r="X467">
        <v>64.84</v>
      </c>
      <c r="Y467">
        <v>72.459999999999994</v>
      </c>
    </row>
    <row r="468" spans="1:25" x14ac:dyDescent="0.25">
      <c r="A468" s="2" t="s">
        <v>516</v>
      </c>
      <c r="B468" s="1" t="s">
        <v>562</v>
      </c>
      <c r="C468" t="s">
        <v>77</v>
      </c>
      <c r="D468" t="s">
        <v>565</v>
      </c>
      <c r="E468">
        <v>19.5</v>
      </c>
      <c r="F468">
        <v>54</v>
      </c>
      <c r="G468">
        <v>62.44</v>
      </c>
      <c r="H468">
        <f t="shared" si="15"/>
        <v>0.86483023702754647</v>
      </c>
      <c r="I468">
        <v>19</v>
      </c>
      <c r="J468">
        <v>48.69</v>
      </c>
      <c r="K468">
        <v>61.18</v>
      </c>
      <c r="O468" t="s">
        <v>516</v>
      </c>
      <c r="P468" s="1" t="s">
        <v>562</v>
      </c>
      <c r="Q468" t="s">
        <v>77</v>
      </c>
      <c r="R468" t="s">
        <v>563</v>
      </c>
      <c r="S468">
        <v>24</v>
      </c>
      <c r="T468">
        <v>137.94</v>
      </c>
      <c r="U468">
        <v>73.7</v>
      </c>
      <c r="V468">
        <f t="shared" si="14"/>
        <v>1.871641791044776</v>
      </c>
      <c r="W468">
        <v>23</v>
      </c>
      <c r="X468">
        <v>64.900000000000006</v>
      </c>
      <c r="Y468">
        <v>71.22</v>
      </c>
    </row>
    <row r="469" spans="1:25" x14ac:dyDescent="0.25">
      <c r="A469" t="s">
        <v>517</v>
      </c>
      <c r="B469" s="1" t="s">
        <v>562</v>
      </c>
      <c r="C469" t="s">
        <v>77</v>
      </c>
      <c r="D469" t="s">
        <v>565</v>
      </c>
      <c r="E469">
        <v>24</v>
      </c>
      <c r="F469">
        <v>183.24</v>
      </c>
      <c r="G469">
        <v>73.7</v>
      </c>
      <c r="H469">
        <f t="shared" si="15"/>
        <v>2.4862957937584804</v>
      </c>
      <c r="I469">
        <v>21.5</v>
      </c>
      <c r="J469">
        <v>45.31</v>
      </c>
      <c r="K469">
        <v>67.47</v>
      </c>
      <c r="O469" t="s">
        <v>517</v>
      </c>
      <c r="P469" s="1" t="s">
        <v>562</v>
      </c>
      <c r="Q469" t="s">
        <v>77</v>
      </c>
      <c r="R469" t="s">
        <v>563</v>
      </c>
      <c r="S469">
        <v>24</v>
      </c>
      <c r="T469">
        <v>150.87</v>
      </c>
      <c r="U469">
        <v>73.7</v>
      </c>
      <c r="V469">
        <f t="shared" si="14"/>
        <v>2.0470827679782904</v>
      </c>
      <c r="W469">
        <v>22.5</v>
      </c>
      <c r="X469">
        <v>53.79</v>
      </c>
      <c r="Y469">
        <v>69.97</v>
      </c>
    </row>
    <row r="470" spans="1:25" x14ac:dyDescent="0.25">
      <c r="A470" t="s">
        <v>518</v>
      </c>
      <c r="B470" s="1" t="s">
        <v>562</v>
      </c>
      <c r="C470" t="s">
        <v>77</v>
      </c>
      <c r="D470" t="s">
        <v>565</v>
      </c>
      <c r="E470">
        <v>21</v>
      </c>
      <c r="F470">
        <v>64.989999999999995</v>
      </c>
      <c r="G470">
        <v>66.22</v>
      </c>
      <c r="H470">
        <f t="shared" si="15"/>
        <v>0.98142555119299302</v>
      </c>
      <c r="I470">
        <v>20.5</v>
      </c>
      <c r="J470">
        <v>45.6</v>
      </c>
      <c r="K470">
        <v>64.97</v>
      </c>
      <c r="O470" t="s">
        <v>518</v>
      </c>
      <c r="P470" s="1" t="s">
        <v>562</v>
      </c>
      <c r="Q470" t="s">
        <v>77</v>
      </c>
      <c r="R470" t="s">
        <v>563</v>
      </c>
      <c r="S470">
        <v>24</v>
      </c>
      <c r="T470">
        <v>104.92</v>
      </c>
      <c r="U470">
        <v>73.7</v>
      </c>
      <c r="V470">
        <f t="shared" si="14"/>
        <v>1.4236092265943012</v>
      </c>
      <c r="W470">
        <v>23</v>
      </c>
      <c r="X470">
        <v>71.099999999999994</v>
      </c>
      <c r="Y470">
        <v>71.22</v>
      </c>
    </row>
    <row r="471" spans="1:25" x14ac:dyDescent="0.25">
      <c r="A471" t="s">
        <v>519</v>
      </c>
      <c r="B471" s="1" t="s">
        <v>562</v>
      </c>
      <c r="C471" t="s">
        <v>77</v>
      </c>
      <c r="D471" t="s">
        <v>565</v>
      </c>
      <c r="E471">
        <v>24</v>
      </c>
      <c r="F471">
        <v>154.80000000000001</v>
      </c>
      <c r="G471">
        <v>73.7</v>
      </c>
      <c r="H471">
        <f t="shared" si="15"/>
        <v>2.1004070556309364</v>
      </c>
      <c r="I471">
        <v>21.5</v>
      </c>
      <c r="J471">
        <v>51.88</v>
      </c>
      <c r="K471">
        <v>67.47</v>
      </c>
      <c r="O471" t="s">
        <v>519</v>
      </c>
      <c r="P471" s="1" t="s">
        <v>562</v>
      </c>
      <c r="Q471" t="s">
        <v>77</v>
      </c>
      <c r="R471" t="s">
        <v>563</v>
      </c>
      <c r="S471">
        <v>24</v>
      </c>
      <c r="T471">
        <v>122.21</v>
      </c>
      <c r="U471">
        <v>73.7</v>
      </c>
      <c r="V471">
        <f t="shared" si="14"/>
        <v>1.6582089552238803</v>
      </c>
      <c r="W471">
        <v>23</v>
      </c>
      <c r="X471">
        <v>70.75</v>
      </c>
      <c r="Y471">
        <v>71.22</v>
      </c>
    </row>
    <row r="472" spans="1:25" x14ac:dyDescent="0.25">
      <c r="A472" t="s">
        <v>520</v>
      </c>
      <c r="B472" s="1" t="s">
        <v>562</v>
      </c>
      <c r="C472" t="s">
        <v>77</v>
      </c>
      <c r="D472" t="s">
        <v>565</v>
      </c>
      <c r="E472">
        <v>23.5</v>
      </c>
      <c r="F472">
        <v>153.19999999999999</v>
      </c>
      <c r="G472">
        <v>72.459999999999994</v>
      </c>
      <c r="H472">
        <f t="shared" si="15"/>
        <v>2.1142699420369859</v>
      </c>
      <c r="I472">
        <v>22</v>
      </c>
      <c r="J472">
        <v>67.38</v>
      </c>
      <c r="K472">
        <v>68.72</v>
      </c>
      <c r="O472" t="s">
        <v>520</v>
      </c>
      <c r="P472" s="1" t="s">
        <v>562</v>
      </c>
      <c r="Q472" t="s">
        <v>77</v>
      </c>
      <c r="R472" t="s">
        <v>563</v>
      </c>
      <c r="S472">
        <v>24</v>
      </c>
      <c r="T472">
        <v>150.34</v>
      </c>
      <c r="U472">
        <v>73.7</v>
      </c>
      <c r="V472">
        <f t="shared" si="14"/>
        <v>2.0398914518317501</v>
      </c>
      <c r="W472">
        <v>22.5</v>
      </c>
      <c r="X472">
        <v>61.73</v>
      </c>
      <c r="Y472">
        <v>69.97</v>
      </c>
    </row>
    <row r="473" spans="1:25" x14ac:dyDescent="0.25">
      <c r="A473" t="s">
        <v>521</v>
      </c>
      <c r="B473" s="1" t="s">
        <v>562</v>
      </c>
      <c r="C473" t="s">
        <v>77</v>
      </c>
      <c r="D473" t="s">
        <v>565</v>
      </c>
      <c r="E473">
        <v>24</v>
      </c>
      <c r="F473">
        <v>238.88</v>
      </c>
      <c r="G473">
        <v>73.7</v>
      </c>
      <c r="H473">
        <f t="shared" si="15"/>
        <v>3.2412483039348707</v>
      </c>
      <c r="I473">
        <v>22</v>
      </c>
      <c r="J473">
        <v>48.17</v>
      </c>
      <c r="K473">
        <v>68.72</v>
      </c>
      <c r="O473" t="s">
        <v>521</v>
      </c>
      <c r="P473" s="1" t="s">
        <v>562</v>
      </c>
      <c r="Q473" t="s">
        <v>77</v>
      </c>
      <c r="R473" t="s">
        <v>563</v>
      </c>
      <c r="S473">
        <v>24</v>
      </c>
      <c r="T473">
        <v>163.63999999999999</v>
      </c>
      <c r="U473">
        <v>73.7</v>
      </c>
      <c r="V473">
        <f t="shared" si="14"/>
        <v>2.2203527815468109</v>
      </c>
      <c r="W473">
        <v>22</v>
      </c>
      <c r="X473">
        <v>54.12</v>
      </c>
      <c r="Y473">
        <v>68.72</v>
      </c>
    </row>
    <row r="474" spans="1:25" x14ac:dyDescent="0.25">
      <c r="A474" s="2" t="s">
        <v>522</v>
      </c>
      <c r="B474" s="1" t="s">
        <v>562</v>
      </c>
      <c r="C474" t="s">
        <v>77</v>
      </c>
      <c r="D474" t="s">
        <v>565</v>
      </c>
      <c r="E474">
        <v>0</v>
      </c>
      <c r="F474">
        <v>0</v>
      </c>
      <c r="G474">
        <v>0</v>
      </c>
      <c r="H474" t="e">
        <f t="shared" si="15"/>
        <v>#DIV/0!</v>
      </c>
      <c r="I474">
        <v>0</v>
      </c>
      <c r="J474">
        <v>0</v>
      </c>
      <c r="K474">
        <v>0</v>
      </c>
      <c r="O474" t="s">
        <v>522</v>
      </c>
      <c r="P474" s="1" t="s">
        <v>562</v>
      </c>
      <c r="Q474" t="s">
        <v>77</v>
      </c>
      <c r="R474" t="s">
        <v>563</v>
      </c>
      <c r="S474">
        <v>23.5</v>
      </c>
      <c r="T474">
        <v>80.14</v>
      </c>
      <c r="U474">
        <v>72.459999999999994</v>
      </c>
      <c r="V474">
        <f t="shared" si="14"/>
        <v>1.1059895114545957</v>
      </c>
      <c r="W474">
        <v>23</v>
      </c>
      <c r="X474">
        <v>56.16</v>
      </c>
      <c r="Y474">
        <v>71.22</v>
      </c>
    </row>
    <row r="475" spans="1:25" x14ac:dyDescent="0.25">
      <c r="A475" s="2" t="s">
        <v>523</v>
      </c>
      <c r="B475" s="1" t="s">
        <v>562</v>
      </c>
      <c r="C475" t="s">
        <v>77</v>
      </c>
      <c r="D475" t="s">
        <v>565</v>
      </c>
      <c r="E475">
        <v>0</v>
      </c>
      <c r="F475">
        <v>0</v>
      </c>
      <c r="G475">
        <v>0</v>
      </c>
      <c r="H475" t="e">
        <f t="shared" si="15"/>
        <v>#DIV/0!</v>
      </c>
      <c r="I475">
        <v>0</v>
      </c>
      <c r="J475">
        <v>0</v>
      </c>
      <c r="K475">
        <v>0</v>
      </c>
      <c r="O475" t="s">
        <v>523</v>
      </c>
      <c r="P475" s="1" t="s">
        <v>562</v>
      </c>
      <c r="Q475" t="s">
        <v>77</v>
      </c>
      <c r="R475" t="s">
        <v>563</v>
      </c>
      <c r="S475">
        <v>20.5</v>
      </c>
      <c r="T475">
        <v>38.479999999999997</v>
      </c>
      <c r="U475">
        <v>64.97</v>
      </c>
      <c r="V475">
        <f t="shared" si="14"/>
        <v>0.59227335693396954</v>
      </c>
      <c r="W475">
        <v>20</v>
      </c>
      <c r="X475">
        <v>27.79</v>
      </c>
      <c r="Y475">
        <v>63.71</v>
      </c>
    </row>
    <row r="476" spans="1:25" x14ac:dyDescent="0.25">
      <c r="A476" t="s">
        <v>524</v>
      </c>
      <c r="B476" s="1" t="s">
        <v>562</v>
      </c>
      <c r="C476" t="s">
        <v>77</v>
      </c>
      <c r="D476" t="s">
        <v>565</v>
      </c>
      <c r="E476">
        <v>23.5</v>
      </c>
      <c r="F476">
        <v>99.8</v>
      </c>
      <c r="G476">
        <v>72.459999999999994</v>
      </c>
      <c r="H476">
        <f t="shared" si="15"/>
        <v>1.3773116202042508</v>
      </c>
      <c r="I476">
        <v>22.5</v>
      </c>
      <c r="J476">
        <v>57.7</v>
      </c>
      <c r="K476">
        <v>69.97</v>
      </c>
      <c r="O476" t="s">
        <v>524</v>
      </c>
      <c r="P476" s="1" t="s">
        <v>562</v>
      </c>
      <c r="Q476" t="s">
        <v>77</v>
      </c>
      <c r="R476" t="s">
        <v>563</v>
      </c>
      <c r="S476">
        <v>24</v>
      </c>
      <c r="T476">
        <v>159.31</v>
      </c>
      <c r="U476">
        <v>73.7</v>
      </c>
      <c r="V476">
        <f t="shared" si="14"/>
        <v>2.1616010854816823</v>
      </c>
      <c r="W476">
        <v>22</v>
      </c>
      <c r="X476">
        <v>48.96</v>
      </c>
      <c r="Y476">
        <v>68.72</v>
      </c>
    </row>
    <row r="477" spans="1:25" x14ac:dyDescent="0.25">
      <c r="A477" t="s">
        <v>525</v>
      </c>
      <c r="B477" s="1" t="s">
        <v>562</v>
      </c>
      <c r="C477" t="s">
        <v>77</v>
      </c>
      <c r="D477" t="s">
        <v>565</v>
      </c>
      <c r="E477">
        <v>23.5</v>
      </c>
      <c r="F477">
        <v>75.91</v>
      </c>
      <c r="G477">
        <v>72.459999999999994</v>
      </c>
      <c r="H477">
        <f t="shared" si="15"/>
        <v>1.0476124758487442</v>
      </c>
      <c r="I477">
        <v>23</v>
      </c>
      <c r="J477">
        <v>61.64</v>
      </c>
      <c r="K477">
        <v>71.22</v>
      </c>
      <c r="O477" t="s">
        <v>525</v>
      </c>
      <c r="P477" s="1" t="s">
        <v>562</v>
      </c>
      <c r="Q477" t="s">
        <v>77</v>
      </c>
      <c r="R477" t="s">
        <v>563</v>
      </c>
      <c r="S477">
        <v>24</v>
      </c>
      <c r="T477">
        <v>122.23</v>
      </c>
      <c r="U477">
        <v>73.7</v>
      </c>
      <c r="V477">
        <f t="shared" si="14"/>
        <v>1.6584803256445046</v>
      </c>
      <c r="W477">
        <v>22</v>
      </c>
      <c r="X477">
        <v>63.67</v>
      </c>
      <c r="Y477">
        <v>68.72</v>
      </c>
    </row>
    <row r="478" spans="1:25" x14ac:dyDescent="0.25">
      <c r="A478" s="2" t="s">
        <v>526</v>
      </c>
      <c r="B478" s="1" t="s">
        <v>562</v>
      </c>
      <c r="C478" t="s">
        <v>77</v>
      </c>
      <c r="D478" t="s">
        <v>565</v>
      </c>
      <c r="E478">
        <v>24</v>
      </c>
      <c r="F478">
        <v>130.29</v>
      </c>
      <c r="G478">
        <v>73.7</v>
      </c>
      <c r="H478">
        <f t="shared" si="15"/>
        <v>1.7678426051560379</v>
      </c>
      <c r="I478">
        <v>22</v>
      </c>
      <c r="J478">
        <v>61.08</v>
      </c>
      <c r="K478">
        <v>68.72</v>
      </c>
      <c r="O478" t="s">
        <v>526</v>
      </c>
      <c r="P478" s="1" t="s">
        <v>562</v>
      </c>
      <c r="Q478" t="s">
        <v>77</v>
      </c>
      <c r="R478" t="s">
        <v>563</v>
      </c>
      <c r="S478">
        <v>24</v>
      </c>
      <c r="T478">
        <v>160.02000000000001</v>
      </c>
      <c r="U478">
        <v>73.7</v>
      </c>
      <c r="V478">
        <f t="shared" si="14"/>
        <v>2.1712347354138402</v>
      </c>
      <c r="W478">
        <v>22.5</v>
      </c>
      <c r="X478">
        <v>63.84</v>
      </c>
      <c r="Y478">
        <v>69.97</v>
      </c>
    </row>
    <row r="479" spans="1:25" x14ac:dyDescent="0.25">
      <c r="A479" t="s">
        <v>527</v>
      </c>
      <c r="B479" s="1" t="s">
        <v>562</v>
      </c>
      <c r="C479" t="s">
        <v>77</v>
      </c>
      <c r="D479" t="s">
        <v>565</v>
      </c>
      <c r="E479">
        <v>24</v>
      </c>
      <c r="F479">
        <v>136.52000000000001</v>
      </c>
      <c r="G479">
        <v>73.7</v>
      </c>
      <c r="H479">
        <f t="shared" si="15"/>
        <v>1.8523744911804614</v>
      </c>
      <c r="I479">
        <v>22.5</v>
      </c>
      <c r="J479">
        <v>60.41</v>
      </c>
      <c r="K479">
        <v>69.97</v>
      </c>
      <c r="O479" t="s">
        <v>527</v>
      </c>
      <c r="P479" s="1" t="s">
        <v>562</v>
      </c>
      <c r="Q479" t="s">
        <v>77</v>
      </c>
      <c r="R479" t="s">
        <v>563</v>
      </c>
      <c r="S479">
        <v>24</v>
      </c>
      <c r="T479">
        <v>165.8</v>
      </c>
      <c r="U479">
        <v>73.7</v>
      </c>
      <c r="V479">
        <f t="shared" si="14"/>
        <v>2.24966078697422</v>
      </c>
      <c r="W479">
        <v>22.5</v>
      </c>
      <c r="X479">
        <v>67.92</v>
      </c>
      <c r="Y479">
        <v>69.97</v>
      </c>
    </row>
    <row r="480" spans="1:25" x14ac:dyDescent="0.25">
      <c r="A480" t="s">
        <v>528</v>
      </c>
      <c r="B480" s="1" t="s">
        <v>562</v>
      </c>
      <c r="C480" t="s">
        <v>77</v>
      </c>
      <c r="D480" t="s">
        <v>565</v>
      </c>
      <c r="E480">
        <v>24</v>
      </c>
      <c r="F480">
        <v>65.44</v>
      </c>
      <c r="G480">
        <v>73.7</v>
      </c>
      <c r="H480">
        <f t="shared" si="15"/>
        <v>0.88792401628222517</v>
      </c>
      <c r="I480">
        <v>23.5</v>
      </c>
      <c r="J480">
        <v>43.28</v>
      </c>
      <c r="K480">
        <v>72.459999999999994</v>
      </c>
      <c r="O480" t="s">
        <v>528</v>
      </c>
      <c r="P480" s="1" t="s">
        <v>562</v>
      </c>
      <c r="Q480" t="s">
        <v>77</v>
      </c>
      <c r="R480" t="s">
        <v>563</v>
      </c>
      <c r="S480">
        <v>24</v>
      </c>
      <c r="T480">
        <v>170.11</v>
      </c>
      <c r="U480">
        <v>73.7</v>
      </c>
      <c r="V480">
        <f t="shared" si="14"/>
        <v>2.3081411126187246</v>
      </c>
      <c r="W480">
        <v>22</v>
      </c>
      <c r="X480">
        <v>64.91</v>
      </c>
      <c r="Y480">
        <v>68.72</v>
      </c>
    </row>
    <row r="481" spans="1:25" x14ac:dyDescent="0.25">
      <c r="A481" t="s">
        <v>529</v>
      </c>
      <c r="B481" s="1" t="s">
        <v>562</v>
      </c>
      <c r="C481" t="s">
        <v>77</v>
      </c>
      <c r="D481" t="s">
        <v>565</v>
      </c>
      <c r="E481">
        <v>23</v>
      </c>
      <c r="F481">
        <v>96.85</v>
      </c>
      <c r="G481">
        <v>71.22</v>
      </c>
      <c r="H481">
        <f t="shared" si="15"/>
        <v>1.3598708228025835</v>
      </c>
      <c r="I481">
        <v>22</v>
      </c>
      <c r="J481">
        <v>63.3</v>
      </c>
      <c r="K481">
        <v>68.72</v>
      </c>
      <c r="O481" t="s">
        <v>529</v>
      </c>
      <c r="P481" s="1" t="s">
        <v>562</v>
      </c>
      <c r="Q481" t="s">
        <v>77</v>
      </c>
      <c r="R481" t="s">
        <v>563</v>
      </c>
      <c r="S481">
        <v>24</v>
      </c>
      <c r="T481">
        <v>164.83</v>
      </c>
      <c r="U481">
        <v>73.7</v>
      </c>
      <c r="V481">
        <f t="shared" si="14"/>
        <v>2.2364993215739486</v>
      </c>
      <c r="W481">
        <v>22</v>
      </c>
      <c r="X481">
        <v>54.51</v>
      </c>
      <c r="Y481">
        <v>68.72</v>
      </c>
    </row>
    <row r="482" spans="1:25" x14ac:dyDescent="0.25">
      <c r="A482" t="s">
        <v>530</v>
      </c>
      <c r="B482" s="1" t="s">
        <v>562</v>
      </c>
      <c r="C482" t="s">
        <v>76</v>
      </c>
      <c r="D482" t="s">
        <v>566</v>
      </c>
      <c r="E482">
        <v>22.5</v>
      </c>
      <c r="F482">
        <v>62.87</v>
      </c>
      <c r="G482">
        <v>69.97</v>
      </c>
      <c r="H482">
        <f t="shared" si="15"/>
        <v>0.8985279405459482</v>
      </c>
      <c r="I482">
        <v>22</v>
      </c>
      <c r="J482">
        <v>47.22</v>
      </c>
      <c r="K482">
        <v>68.72</v>
      </c>
      <c r="O482" t="s">
        <v>530</v>
      </c>
      <c r="P482" s="1" t="s">
        <v>562</v>
      </c>
      <c r="Q482" t="s">
        <v>76</v>
      </c>
      <c r="R482" t="s">
        <v>564</v>
      </c>
      <c r="S482">
        <v>24</v>
      </c>
      <c r="T482">
        <v>110.47</v>
      </c>
      <c r="U482">
        <v>73.7</v>
      </c>
      <c r="V482">
        <f t="shared" si="14"/>
        <v>1.4989145183175032</v>
      </c>
      <c r="W482">
        <v>27</v>
      </c>
      <c r="X482">
        <v>82.75</v>
      </c>
      <c r="Y482">
        <v>81.08</v>
      </c>
    </row>
    <row r="483" spans="1:25" x14ac:dyDescent="0.25">
      <c r="A483" s="2" t="s">
        <v>531</v>
      </c>
      <c r="B483" s="1" t="s">
        <v>562</v>
      </c>
      <c r="C483" t="s">
        <v>76</v>
      </c>
      <c r="D483" t="s">
        <v>566</v>
      </c>
      <c r="E483">
        <v>18.5</v>
      </c>
      <c r="F483">
        <v>44.01</v>
      </c>
      <c r="G483">
        <v>59.91</v>
      </c>
      <c r="H483">
        <f t="shared" si="15"/>
        <v>0.7346019028542814</v>
      </c>
      <c r="I483">
        <v>18</v>
      </c>
      <c r="J483">
        <v>33.42</v>
      </c>
      <c r="K483">
        <v>58.64</v>
      </c>
      <c r="O483" t="s">
        <v>531</v>
      </c>
      <c r="P483" s="1" t="s">
        <v>562</v>
      </c>
      <c r="Q483" t="s">
        <v>76</v>
      </c>
      <c r="R483" t="s">
        <v>564</v>
      </c>
      <c r="S483">
        <v>24</v>
      </c>
      <c r="T483">
        <v>122.24</v>
      </c>
      <c r="U483">
        <v>73.7</v>
      </c>
      <c r="V483">
        <f t="shared" si="14"/>
        <v>1.6586160108548167</v>
      </c>
      <c r="W483">
        <v>22</v>
      </c>
      <c r="X483">
        <v>67.58</v>
      </c>
      <c r="Y483">
        <v>68.72</v>
      </c>
    </row>
    <row r="484" spans="1:25" x14ac:dyDescent="0.25">
      <c r="A484" t="s">
        <v>532</v>
      </c>
      <c r="B484" s="1" t="s">
        <v>562</v>
      </c>
      <c r="C484" t="s">
        <v>76</v>
      </c>
      <c r="D484" t="s">
        <v>566</v>
      </c>
      <c r="E484">
        <v>23.5</v>
      </c>
      <c r="F484">
        <v>173.37</v>
      </c>
      <c r="G484">
        <v>72.459999999999994</v>
      </c>
      <c r="H484">
        <f t="shared" si="15"/>
        <v>2.3926304167816728</v>
      </c>
      <c r="I484">
        <v>21.5</v>
      </c>
      <c r="J484">
        <v>55.81</v>
      </c>
      <c r="K484">
        <v>67.47</v>
      </c>
      <c r="O484" t="s">
        <v>532</v>
      </c>
      <c r="P484" s="1" t="s">
        <v>562</v>
      </c>
      <c r="Q484" t="s">
        <v>76</v>
      </c>
      <c r="R484" t="s">
        <v>564</v>
      </c>
      <c r="S484">
        <v>24</v>
      </c>
      <c r="T484">
        <v>180.5</v>
      </c>
      <c r="U484">
        <v>73.7</v>
      </c>
      <c r="V484">
        <f t="shared" si="14"/>
        <v>2.4491180461329716</v>
      </c>
      <c r="W484">
        <v>22</v>
      </c>
      <c r="X484">
        <v>63.81</v>
      </c>
      <c r="Y484">
        <v>68.72</v>
      </c>
    </row>
    <row r="485" spans="1:25" x14ac:dyDescent="0.25">
      <c r="A485" t="s">
        <v>533</v>
      </c>
      <c r="B485" s="1" t="s">
        <v>562</v>
      </c>
      <c r="C485" t="s">
        <v>76</v>
      </c>
      <c r="D485" t="s">
        <v>566</v>
      </c>
      <c r="E485">
        <v>23</v>
      </c>
      <c r="F485">
        <v>107.03</v>
      </c>
      <c r="G485">
        <v>71.22</v>
      </c>
      <c r="H485">
        <f t="shared" si="15"/>
        <v>1.5028081999438361</v>
      </c>
      <c r="I485">
        <v>22</v>
      </c>
      <c r="J485">
        <v>60.1</v>
      </c>
      <c r="K485">
        <v>68.72</v>
      </c>
      <c r="O485" t="s">
        <v>533</v>
      </c>
      <c r="P485" s="1" t="s">
        <v>562</v>
      </c>
      <c r="Q485" t="s">
        <v>76</v>
      </c>
      <c r="R485" t="s">
        <v>564</v>
      </c>
      <c r="S485">
        <v>24</v>
      </c>
      <c r="T485">
        <v>176.68</v>
      </c>
      <c r="U485">
        <v>73.7</v>
      </c>
      <c r="V485">
        <f t="shared" si="14"/>
        <v>2.3972862957937586</v>
      </c>
      <c r="W485">
        <v>22</v>
      </c>
      <c r="X485">
        <v>66.16</v>
      </c>
      <c r="Y485">
        <v>68.72</v>
      </c>
    </row>
    <row r="486" spans="1:25" x14ac:dyDescent="0.25">
      <c r="A486" s="2" t="s">
        <v>534</v>
      </c>
      <c r="B486" s="1" t="s">
        <v>562</v>
      </c>
      <c r="C486" t="s">
        <v>76</v>
      </c>
      <c r="D486" t="s">
        <v>566</v>
      </c>
      <c r="E486">
        <v>15</v>
      </c>
      <c r="F486">
        <v>8.9499999999999993</v>
      </c>
      <c r="G486">
        <v>50.91</v>
      </c>
      <c r="H486">
        <f t="shared" si="15"/>
        <v>0.17580043213514043</v>
      </c>
      <c r="I486">
        <v>15</v>
      </c>
      <c r="J486">
        <v>8.9499999999999993</v>
      </c>
      <c r="K486">
        <v>50.91</v>
      </c>
      <c r="O486" t="s">
        <v>534</v>
      </c>
      <c r="P486" s="1" t="s">
        <v>562</v>
      </c>
      <c r="Q486" t="s">
        <v>76</v>
      </c>
      <c r="R486" t="s">
        <v>564</v>
      </c>
      <c r="S486">
        <v>24</v>
      </c>
      <c r="T486">
        <v>186</v>
      </c>
      <c r="U486">
        <v>73.7</v>
      </c>
      <c r="V486">
        <f t="shared" si="14"/>
        <v>2.5237449118046134</v>
      </c>
      <c r="W486">
        <v>21.5</v>
      </c>
      <c r="X486">
        <v>44.33</v>
      </c>
      <c r="Y486">
        <v>67.47</v>
      </c>
    </row>
    <row r="487" spans="1:25" x14ac:dyDescent="0.25">
      <c r="A487" s="2" t="s">
        <v>535</v>
      </c>
      <c r="B487" s="1" t="s">
        <v>562</v>
      </c>
      <c r="C487" t="s">
        <v>76</v>
      </c>
      <c r="D487" t="s">
        <v>566</v>
      </c>
      <c r="E487">
        <v>23.5</v>
      </c>
      <c r="F487">
        <v>71.08</v>
      </c>
      <c r="G487">
        <v>72.459999999999994</v>
      </c>
      <c r="H487">
        <f t="shared" si="15"/>
        <v>0.98095500966050242</v>
      </c>
      <c r="I487">
        <v>23</v>
      </c>
      <c r="J487">
        <v>59.76</v>
      </c>
      <c r="K487">
        <v>71.22</v>
      </c>
      <c r="O487" t="s">
        <v>535</v>
      </c>
      <c r="P487" s="1" t="s">
        <v>562</v>
      </c>
      <c r="Q487" t="s">
        <v>76</v>
      </c>
      <c r="R487" t="s">
        <v>564</v>
      </c>
      <c r="S487">
        <v>24</v>
      </c>
      <c r="T487">
        <v>123.78</v>
      </c>
      <c r="U487">
        <v>73.7</v>
      </c>
      <c r="V487">
        <f t="shared" si="14"/>
        <v>1.6795115332428765</v>
      </c>
      <c r="W487">
        <v>27</v>
      </c>
      <c r="X487">
        <v>81.599999999999994</v>
      </c>
      <c r="Y487">
        <v>81.08</v>
      </c>
    </row>
    <row r="488" spans="1:25" x14ac:dyDescent="0.25">
      <c r="A488" t="s">
        <v>536</v>
      </c>
      <c r="B488" s="1" t="s">
        <v>562</v>
      </c>
      <c r="C488" t="s">
        <v>76</v>
      </c>
      <c r="D488" t="s">
        <v>566</v>
      </c>
      <c r="E488">
        <v>23</v>
      </c>
      <c r="F488">
        <v>97.71</v>
      </c>
      <c r="G488">
        <v>71.22</v>
      </c>
      <c r="H488">
        <f t="shared" si="15"/>
        <v>1.3719460825610783</v>
      </c>
      <c r="I488">
        <v>22</v>
      </c>
      <c r="J488">
        <v>58.12</v>
      </c>
      <c r="K488">
        <v>68.72</v>
      </c>
      <c r="O488" t="s">
        <v>536</v>
      </c>
      <c r="P488" s="1" t="s">
        <v>562</v>
      </c>
      <c r="Q488" t="s">
        <v>76</v>
      </c>
      <c r="R488" t="s">
        <v>564</v>
      </c>
      <c r="S488">
        <v>24</v>
      </c>
      <c r="T488">
        <v>134.87</v>
      </c>
      <c r="U488">
        <v>73.7</v>
      </c>
      <c r="V488">
        <f t="shared" si="14"/>
        <v>1.8299864314789689</v>
      </c>
      <c r="W488">
        <v>22</v>
      </c>
      <c r="X488">
        <v>64.77</v>
      </c>
      <c r="Y488">
        <v>68.72</v>
      </c>
    </row>
    <row r="489" spans="1:25" x14ac:dyDescent="0.25">
      <c r="A489" s="2" t="s">
        <v>537</v>
      </c>
      <c r="B489" s="1" t="s">
        <v>562</v>
      </c>
      <c r="C489" t="s">
        <v>76</v>
      </c>
      <c r="D489" t="s">
        <v>566</v>
      </c>
      <c r="E489">
        <v>0</v>
      </c>
      <c r="F489">
        <v>0</v>
      </c>
      <c r="G489">
        <v>0</v>
      </c>
      <c r="H489" t="e">
        <f t="shared" si="15"/>
        <v>#DIV/0!</v>
      </c>
      <c r="I489">
        <v>0</v>
      </c>
      <c r="J489">
        <v>0</v>
      </c>
      <c r="K489">
        <v>0</v>
      </c>
      <c r="O489" t="s">
        <v>537</v>
      </c>
      <c r="P489" s="1" t="s">
        <v>562</v>
      </c>
      <c r="Q489" t="s">
        <v>76</v>
      </c>
      <c r="R489" t="s">
        <v>564</v>
      </c>
      <c r="S489">
        <v>0</v>
      </c>
      <c r="T489">
        <v>0</v>
      </c>
      <c r="U489">
        <v>0</v>
      </c>
      <c r="V489" t="e">
        <f t="shared" si="14"/>
        <v>#DIV/0!</v>
      </c>
      <c r="W489">
        <v>0</v>
      </c>
      <c r="X489">
        <v>0</v>
      </c>
      <c r="Y489">
        <v>0</v>
      </c>
    </row>
    <row r="490" spans="1:25" x14ac:dyDescent="0.25">
      <c r="A490" t="s">
        <v>538</v>
      </c>
      <c r="B490" s="1" t="s">
        <v>562</v>
      </c>
      <c r="C490" t="s">
        <v>76</v>
      </c>
      <c r="D490" t="s">
        <v>566</v>
      </c>
      <c r="E490">
        <v>24</v>
      </c>
      <c r="F490">
        <v>172.26</v>
      </c>
      <c r="G490">
        <v>73.7</v>
      </c>
      <c r="H490">
        <f t="shared" si="15"/>
        <v>2.3373134328358205</v>
      </c>
      <c r="I490">
        <v>22</v>
      </c>
      <c r="J490">
        <v>63.16</v>
      </c>
      <c r="K490">
        <v>68.72</v>
      </c>
      <c r="O490" t="s">
        <v>538</v>
      </c>
      <c r="P490" s="1" t="s">
        <v>562</v>
      </c>
      <c r="Q490" t="s">
        <v>76</v>
      </c>
      <c r="R490" t="s">
        <v>564</v>
      </c>
      <c r="S490">
        <v>24</v>
      </c>
      <c r="T490">
        <v>177.2</v>
      </c>
      <c r="U490">
        <v>73.7</v>
      </c>
      <c r="V490">
        <f t="shared" si="14"/>
        <v>2.4043419267299861</v>
      </c>
      <c r="W490">
        <v>22</v>
      </c>
      <c r="X490">
        <v>62.48</v>
      </c>
      <c r="Y490">
        <v>68.72</v>
      </c>
    </row>
    <row r="491" spans="1:25" x14ac:dyDescent="0.25">
      <c r="A491" t="s">
        <v>539</v>
      </c>
      <c r="B491" s="1" t="s">
        <v>562</v>
      </c>
      <c r="C491" t="s">
        <v>76</v>
      </c>
      <c r="D491" t="s">
        <v>566</v>
      </c>
      <c r="E491">
        <v>23.5</v>
      </c>
      <c r="F491">
        <v>144.83000000000001</v>
      </c>
      <c r="G491">
        <v>72.459999999999994</v>
      </c>
      <c r="H491">
        <f t="shared" si="15"/>
        <v>1.9987579354126419</v>
      </c>
      <c r="I491">
        <v>22</v>
      </c>
      <c r="J491">
        <v>66.02</v>
      </c>
      <c r="K491">
        <v>68.72</v>
      </c>
      <c r="O491" t="s">
        <v>539</v>
      </c>
      <c r="P491" s="1" t="s">
        <v>562</v>
      </c>
      <c r="Q491" t="s">
        <v>76</v>
      </c>
      <c r="R491" t="s">
        <v>564</v>
      </c>
      <c r="S491">
        <v>24</v>
      </c>
      <c r="T491">
        <v>122.04</v>
      </c>
      <c r="U491">
        <v>73.7</v>
      </c>
      <c r="V491">
        <f t="shared" si="14"/>
        <v>1.6559023066485754</v>
      </c>
      <c r="W491">
        <v>23</v>
      </c>
      <c r="X491">
        <v>68.569999999999993</v>
      </c>
      <c r="Y491">
        <v>71.22</v>
      </c>
    </row>
    <row r="492" spans="1:25" x14ac:dyDescent="0.25">
      <c r="A492" s="2" t="s">
        <v>540</v>
      </c>
      <c r="B492" s="1" t="s">
        <v>562</v>
      </c>
      <c r="C492" t="s">
        <v>76</v>
      </c>
      <c r="D492" t="s">
        <v>566</v>
      </c>
      <c r="E492">
        <v>25.5</v>
      </c>
      <c r="F492">
        <v>86.67</v>
      </c>
      <c r="G492">
        <v>77.400000000000006</v>
      </c>
      <c r="H492">
        <f t="shared" si="15"/>
        <v>1.1197674418604651</v>
      </c>
      <c r="I492">
        <v>24.5</v>
      </c>
      <c r="J492">
        <v>66.900000000000006</v>
      </c>
      <c r="K492">
        <v>74.930000000000007</v>
      </c>
      <c r="O492" t="s">
        <v>540</v>
      </c>
      <c r="P492" s="1" t="s">
        <v>562</v>
      </c>
      <c r="Q492" t="s">
        <v>76</v>
      </c>
      <c r="R492" t="s">
        <v>564</v>
      </c>
      <c r="S492">
        <v>24</v>
      </c>
      <c r="T492">
        <v>80.56</v>
      </c>
      <c r="U492">
        <v>73.7</v>
      </c>
      <c r="V492">
        <f t="shared" si="14"/>
        <v>1.0930800542740842</v>
      </c>
      <c r="W492">
        <v>23.5</v>
      </c>
      <c r="X492">
        <v>49.73</v>
      </c>
      <c r="Y492">
        <v>72.459999999999994</v>
      </c>
    </row>
    <row r="493" spans="1:25" x14ac:dyDescent="0.25">
      <c r="A493" t="s">
        <v>541</v>
      </c>
      <c r="B493" s="1" t="s">
        <v>562</v>
      </c>
      <c r="C493" t="s">
        <v>76</v>
      </c>
      <c r="D493" t="s">
        <v>566</v>
      </c>
      <c r="E493">
        <v>24.5</v>
      </c>
      <c r="F493">
        <v>79.52</v>
      </c>
      <c r="G493">
        <v>74.930000000000007</v>
      </c>
      <c r="H493">
        <f t="shared" si="15"/>
        <v>1.0612571733618041</v>
      </c>
      <c r="I493">
        <v>23</v>
      </c>
      <c r="J493">
        <v>65.010000000000005</v>
      </c>
      <c r="K493">
        <v>71.22</v>
      </c>
      <c r="O493" t="s">
        <v>541</v>
      </c>
      <c r="P493" s="1" t="s">
        <v>562</v>
      </c>
      <c r="Q493" t="s">
        <v>76</v>
      </c>
      <c r="R493" t="s">
        <v>564</v>
      </c>
      <c r="S493">
        <v>24</v>
      </c>
      <c r="T493">
        <v>122.34</v>
      </c>
      <c r="U493">
        <v>73.7</v>
      </c>
      <c r="V493">
        <f t="shared" si="14"/>
        <v>1.6599728629579376</v>
      </c>
      <c r="W493">
        <v>26.5</v>
      </c>
      <c r="X493">
        <v>82.39</v>
      </c>
      <c r="Y493">
        <v>79.86</v>
      </c>
    </row>
    <row r="494" spans="1:25" x14ac:dyDescent="0.25">
      <c r="A494" t="s">
        <v>542</v>
      </c>
      <c r="B494" s="1" t="s">
        <v>562</v>
      </c>
      <c r="C494" t="s">
        <v>76</v>
      </c>
      <c r="D494" t="s">
        <v>566</v>
      </c>
      <c r="E494">
        <v>23</v>
      </c>
      <c r="F494">
        <v>106.03</v>
      </c>
      <c r="G494">
        <v>71.22</v>
      </c>
      <c r="H494">
        <f t="shared" si="15"/>
        <v>1.4887672002246561</v>
      </c>
      <c r="I494">
        <v>22</v>
      </c>
      <c r="J494">
        <v>64.81</v>
      </c>
      <c r="K494">
        <v>68.72</v>
      </c>
      <c r="O494" t="s">
        <v>542</v>
      </c>
      <c r="P494" s="1" t="s">
        <v>562</v>
      </c>
      <c r="Q494" t="s">
        <v>76</v>
      </c>
      <c r="R494" t="s">
        <v>564</v>
      </c>
      <c r="S494">
        <v>24</v>
      </c>
      <c r="T494">
        <v>154.31</v>
      </c>
      <c r="U494">
        <v>73.7</v>
      </c>
      <c r="V494">
        <f t="shared" si="14"/>
        <v>2.0937584803256444</v>
      </c>
      <c r="W494">
        <v>22.5</v>
      </c>
      <c r="X494">
        <v>63.98</v>
      </c>
      <c r="Y494">
        <v>69.97</v>
      </c>
    </row>
    <row r="495" spans="1:25" x14ac:dyDescent="0.25">
      <c r="A495" t="s">
        <v>543</v>
      </c>
      <c r="B495" s="1" t="s">
        <v>562</v>
      </c>
      <c r="C495" t="s">
        <v>76</v>
      </c>
      <c r="D495" t="s">
        <v>566</v>
      </c>
      <c r="E495">
        <v>24</v>
      </c>
      <c r="F495">
        <v>182.15</v>
      </c>
      <c r="G495">
        <v>73.7</v>
      </c>
      <c r="H495">
        <f t="shared" si="15"/>
        <v>2.4715061058344641</v>
      </c>
      <c r="I495">
        <v>22.5</v>
      </c>
      <c r="J495">
        <v>57.12</v>
      </c>
      <c r="K495">
        <v>69.97</v>
      </c>
      <c r="O495" t="s">
        <v>543</v>
      </c>
      <c r="P495" s="1" t="s">
        <v>562</v>
      </c>
      <c r="Q495" t="s">
        <v>76</v>
      </c>
      <c r="R495" t="s">
        <v>564</v>
      </c>
      <c r="S495">
        <v>24</v>
      </c>
      <c r="T495">
        <v>155.03</v>
      </c>
      <c r="U495">
        <v>73.7</v>
      </c>
      <c r="V495">
        <f t="shared" si="14"/>
        <v>2.1035278154681141</v>
      </c>
      <c r="W495">
        <v>22</v>
      </c>
      <c r="X495">
        <v>57.99</v>
      </c>
      <c r="Y495">
        <v>68.72</v>
      </c>
    </row>
    <row r="496" spans="1:25" x14ac:dyDescent="0.25">
      <c r="A496" t="s">
        <v>544</v>
      </c>
      <c r="B496" s="1" t="s">
        <v>562</v>
      </c>
      <c r="C496" t="s">
        <v>76</v>
      </c>
      <c r="D496" t="s">
        <v>566</v>
      </c>
      <c r="E496">
        <v>24</v>
      </c>
      <c r="F496">
        <v>73.47</v>
      </c>
      <c r="G496">
        <v>73.7</v>
      </c>
      <c r="H496">
        <f t="shared" si="15"/>
        <v>0.99687924016282214</v>
      </c>
      <c r="I496">
        <v>23.5</v>
      </c>
      <c r="J496">
        <v>64.27</v>
      </c>
      <c r="K496">
        <v>72.459999999999994</v>
      </c>
      <c r="O496" t="s">
        <v>544</v>
      </c>
      <c r="P496" s="1" t="s">
        <v>562</v>
      </c>
      <c r="Q496" t="s">
        <v>76</v>
      </c>
      <c r="R496" t="s">
        <v>564</v>
      </c>
      <c r="S496">
        <v>24</v>
      </c>
      <c r="T496">
        <v>74.650000000000006</v>
      </c>
      <c r="U496">
        <v>73.7</v>
      </c>
      <c r="V496">
        <f t="shared" si="14"/>
        <v>1.0128900949796473</v>
      </c>
      <c r="W496">
        <v>23.5</v>
      </c>
      <c r="X496">
        <v>46.84</v>
      </c>
      <c r="Y496">
        <v>72.459999999999994</v>
      </c>
    </row>
    <row r="497" spans="1:25" x14ac:dyDescent="0.25">
      <c r="A497" t="s">
        <v>545</v>
      </c>
      <c r="B497" s="1" t="s">
        <v>562</v>
      </c>
      <c r="C497" t="s">
        <v>76</v>
      </c>
      <c r="D497" t="s">
        <v>566</v>
      </c>
      <c r="E497">
        <v>23.5</v>
      </c>
      <c r="F497">
        <v>66.7</v>
      </c>
      <c r="G497">
        <v>72.459999999999994</v>
      </c>
      <c r="H497">
        <f t="shared" si="15"/>
        <v>0.92050786640905335</v>
      </c>
      <c r="I497">
        <v>23</v>
      </c>
      <c r="J497">
        <v>52.43</v>
      </c>
      <c r="K497">
        <v>71.22</v>
      </c>
      <c r="O497" t="s">
        <v>545</v>
      </c>
      <c r="P497" s="1" t="s">
        <v>562</v>
      </c>
      <c r="Q497" t="s">
        <v>76</v>
      </c>
      <c r="R497" t="s">
        <v>564</v>
      </c>
      <c r="S497">
        <v>24</v>
      </c>
      <c r="T497">
        <v>98.04</v>
      </c>
      <c r="U497">
        <v>73.7</v>
      </c>
      <c r="V497">
        <f t="shared" si="14"/>
        <v>1.330257801899593</v>
      </c>
      <c r="W497">
        <v>25</v>
      </c>
      <c r="X497">
        <v>82.82</v>
      </c>
      <c r="Y497">
        <v>76.17</v>
      </c>
    </row>
    <row r="498" spans="1:25" x14ac:dyDescent="0.25">
      <c r="A498" s="2" t="s">
        <v>546</v>
      </c>
      <c r="B498" s="1" t="s">
        <v>562</v>
      </c>
      <c r="C498" t="s">
        <v>77</v>
      </c>
      <c r="D498" t="s">
        <v>566</v>
      </c>
      <c r="E498">
        <v>15.5</v>
      </c>
      <c r="F498">
        <v>17.010000000000002</v>
      </c>
      <c r="G498">
        <v>52.21</v>
      </c>
      <c r="H498">
        <f t="shared" si="15"/>
        <v>0.32579965523846011</v>
      </c>
      <c r="I498">
        <v>15</v>
      </c>
      <c r="J498">
        <v>11.6</v>
      </c>
      <c r="K498">
        <v>50.91</v>
      </c>
      <c r="O498" t="s">
        <v>546</v>
      </c>
      <c r="P498" s="1" t="s">
        <v>562</v>
      </c>
      <c r="Q498" t="s">
        <v>77</v>
      </c>
      <c r="R498" t="s">
        <v>564</v>
      </c>
      <c r="S498">
        <v>24</v>
      </c>
      <c r="T498">
        <v>99.33</v>
      </c>
      <c r="U498">
        <v>73.7</v>
      </c>
      <c r="V498">
        <f t="shared" si="14"/>
        <v>1.3477611940298506</v>
      </c>
      <c r="W498">
        <v>22.5</v>
      </c>
      <c r="X498">
        <v>60.28</v>
      </c>
      <c r="Y498">
        <v>69.97</v>
      </c>
    </row>
    <row r="499" spans="1:25" x14ac:dyDescent="0.25">
      <c r="A499" t="s">
        <v>547</v>
      </c>
      <c r="B499" s="1" t="s">
        <v>562</v>
      </c>
      <c r="C499" t="s">
        <v>77</v>
      </c>
      <c r="D499" t="s">
        <v>566</v>
      </c>
      <c r="E499">
        <v>23.5</v>
      </c>
      <c r="F499">
        <v>150.63999999999999</v>
      </c>
      <c r="G499">
        <v>72.459999999999994</v>
      </c>
      <c r="H499">
        <f t="shared" si="15"/>
        <v>2.0789401048854539</v>
      </c>
      <c r="I499">
        <v>21.5</v>
      </c>
      <c r="J499">
        <v>64.930000000000007</v>
      </c>
      <c r="K499">
        <v>67.47</v>
      </c>
      <c r="O499" t="s">
        <v>547</v>
      </c>
      <c r="P499" s="1" t="s">
        <v>562</v>
      </c>
      <c r="Q499" t="s">
        <v>77</v>
      </c>
      <c r="R499" t="s">
        <v>564</v>
      </c>
      <c r="S499">
        <v>24</v>
      </c>
      <c r="T499">
        <v>148.75</v>
      </c>
      <c r="U499">
        <v>73.7</v>
      </c>
      <c r="V499">
        <f t="shared" si="14"/>
        <v>2.0183175033921303</v>
      </c>
      <c r="W499">
        <v>22</v>
      </c>
      <c r="X499">
        <v>67.13</v>
      </c>
      <c r="Y499">
        <v>68.72</v>
      </c>
    </row>
    <row r="500" spans="1:25" x14ac:dyDescent="0.25">
      <c r="A500" t="s">
        <v>548</v>
      </c>
      <c r="B500" s="1" t="s">
        <v>562</v>
      </c>
      <c r="C500" t="s">
        <v>77</v>
      </c>
      <c r="D500" t="s">
        <v>566</v>
      </c>
      <c r="E500">
        <v>24</v>
      </c>
      <c r="F500">
        <v>171.58</v>
      </c>
      <c r="G500">
        <v>73.7</v>
      </c>
      <c r="H500">
        <f t="shared" si="15"/>
        <v>2.3280868385345999</v>
      </c>
      <c r="I500">
        <v>22.5</v>
      </c>
      <c r="J500">
        <v>56.93</v>
      </c>
      <c r="K500">
        <v>69.97</v>
      </c>
      <c r="O500" t="s">
        <v>548</v>
      </c>
      <c r="P500" s="1" t="s">
        <v>562</v>
      </c>
      <c r="Q500" t="s">
        <v>77</v>
      </c>
      <c r="R500" t="s">
        <v>564</v>
      </c>
      <c r="S500">
        <v>24</v>
      </c>
      <c r="T500">
        <v>167.89</v>
      </c>
      <c r="U500">
        <v>73.7</v>
      </c>
      <c r="V500">
        <f t="shared" si="14"/>
        <v>2.2780189959294432</v>
      </c>
      <c r="W500">
        <v>22</v>
      </c>
      <c r="X500">
        <v>56.86</v>
      </c>
      <c r="Y500">
        <v>68.72</v>
      </c>
    </row>
    <row r="501" spans="1:25" x14ac:dyDescent="0.25">
      <c r="A501" t="s">
        <v>549</v>
      </c>
      <c r="B501" s="1" t="s">
        <v>562</v>
      </c>
      <c r="C501" t="s">
        <v>77</v>
      </c>
      <c r="D501" t="s">
        <v>566</v>
      </c>
      <c r="E501">
        <v>24</v>
      </c>
      <c r="F501">
        <v>80.64</v>
      </c>
      <c r="G501">
        <v>73.7</v>
      </c>
      <c r="H501">
        <f t="shared" si="15"/>
        <v>1.0941655359565807</v>
      </c>
      <c r="I501">
        <v>23.5</v>
      </c>
      <c r="J501">
        <v>59.19</v>
      </c>
      <c r="K501">
        <v>72.459999999999994</v>
      </c>
      <c r="O501" t="s">
        <v>549</v>
      </c>
      <c r="P501" s="1" t="s">
        <v>562</v>
      </c>
      <c r="Q501" t="s">
        <v>77</v>
      </c>
      <c r="R501" t="s">
        <v>564</v>
      </c>
      <c r="S501">
        <v>24</v>
      </c>
      <c r="T501">
        <v>106.89</v>
      </c>
      <c r="U501">
        <v>73.7</v>
      </c>
      <c r="V501">
        <f t="shared" si="14"/>
        <v>1.4503392130257802</v>
      </c>
      <c r="W501">
        <v>23</v>
      </c>
      <c r="X501">
        <v>67.540000000000006</v>
      </c>
      <c r="Y501">
        <v>71.22</v>
      </c>
    </row>
    <row r="502" spans="1:25" x14ac:dyDescent="0.25">
      <c r="A502" t="s">
        <v>550</v>
      </c>
      <c r="B502" s="1" t="s">
        <v>562</v>
      </c>
      <c r="C502" t="s">
        <v>77</v>
      </c>
      <c r="D502" t="s">
        <v>566</v>
      </c>
      <c r="E502">
        <v>23.5</v>
      </c>
      <c r="F502">
        <v>86.67</v>
      </c>
      <c r="G502">
        <v>72.459999999999994</v>
      </c>
      <c r="H502">
        <f t="shared" si="15"/>
        <v>1.1961081976262766</v>
      </c>
      <c r="I502">
        <v>23</v>
      </c>
      <c r="J502">
        <v>67.58</v>
      </c>
      <c r="K502">
        <v>71.22</v>
      </c>
      <c r="O502" t="s">
        <v>550</v>
      </c>
      <c r="P502" s="1" t="s">
        <v>562</v>
      </c>
      <c r="Q502" t="s">
        <v>77</v>
      </c>
      <c r="R502" t="s">
        <v>564</v>
      </c>
      <c r="S502">
        <v>24</v>
      </c>
      <c r="T502">
        <v>147.06</v>
      </c>
      <c r="U502">
        <v>73.7</v>
      </c>
      <c r="V502">
        <f t="shared" si="14"/>
        <v>1.9953867028493895</v>
      </c>
      <c r="W502">
        <v>22.5</v>
      </c>
      <c r="X502">
        <v>65.260000000000005</v>
      </c>
      <c r="Y502">
        <v>69.97</v>
      </c>
    </row>
    <row r="503" spans="1:25" x14ac:dyDescent="0.25">
      <c r="A503" s="2" t="s">
        <v>551</v>
      </c>
      <c r="B503" s="1" t="s">
        <v>562</v>
      </c>
      <c r="C503" t="s">
        <v>77</v>
      </c>
      <c r="D503" t="s">
        <v>566</v>
      </c>
      <c r="E503">
        <v>23.5</v>
      </c>
      <c r="F503">
        <v>78.260000000000005</v>
      </c>
      <c r="G503">
        <v>72.459999999999994</v>
      </c>
      <c r="H503">
        <f t="shared" si="15"/>
        <v>1.0800441622964396</v>
      </c>
      <c r="I503">
        <v>22.5</v>
      </c>
      <c r="J503">
        <v>67.37</v>
      </c>
      <c r="K503">
        <v>69.97</v>
      </c>
      <c r="O503" t="s">
        <v>551</v>
      </c>
      <c r="P503" s="1" t="s">
        <v>562</v>
      </c>
      <c r="Q503" t="s">
        <v>77</v>
      </c>
      <c r="R503" t="s">
        <v>564</v>
      </c>
      <c r="S503">
        <v>24</v>
      </c>
      <c r="T503">
        <v>171.87</v>
      </c>
      <c r="U503">
        <v>73.7</v>
      </c>
      <c r="V503">
        <f t="shared" si="14"/>
        <v>2.3320217096336497</v>
      </c>
      <c r="W503">
        <v>22</v>
      </c>
      <c r="X503">
        <v>63.88</v>
      </c>
      <c r="Y503">
        <v>68.72</v>
      </c>
    </row>
    <row r="504" spans="1:25" x14ac:dyDescent="0.25">
      <c r="A504" t="s">
        <v>552</v>
      </c>
      <c r="B504" s="1" t="s">
        <v>562</v>
      </c>
      <c r="C504" t="s">
        <v>77</v>
      </c>
      <c r="D504" t="s">
        <v>566</v>
      </c>
      <c r="E504">
        <v>24.5</v>
      </c>
      <c r="F504">
        <v>71.33</v>
      </c>
      <c r="G504">
        <v>74.930000000000007</v>
      </c>
      <c r="H504">
        <f t="shared" si="15"/>
        <v>0.95195515814760434</v>
      </c>
      <c r="I504">
        <v>24</v>
      </c>
      <c r="J504">
        <v>58.86</v>
      </c>
      <c r="K504">
        <v>73.7</v>
      </c>
      <c r="O504" t="s">
        <v>552</v>
      </c>
      <c r="P504" s="1" t="s">
        <v>562</v>
      </c>
      <c r="Q504" t="s">
        <v>77</v>
      </c>
      <c r="R504" t="s">
        <v>564</v>
      </c>
      <c r="S504">
        <v>24</v>
      </c>
      <c r="T504">
        <v>149.68</v>
      </c>
      <c r="U504">
        <v>73.7</v>
      </c>
      <c r="V504">
        <f t="shared" si="14"/>
        <v>2.0309362279511531</v>
      </c>
      <c r="W504">
        <v>22.5</v>
      </c>
      <c r="X504">
        <v>63.56</v>
      </c>
      <c r="Y504">
        <v>69.97</v>
      </c>
    </row>
    <row r="505" spans="1:25" x14ac:dyDescent="0.25">
      <c r="A505" s="2" t="s">
        <v>553</v>
      </c>
      <c r="B505" s="1" t="s">
        <v>562</v>
      </c>
      <c r="C505" t="s">
        <v>77</v>
      </c>
      <c r="D505" t="s">
        <v>566</v>
      </c>
      <c r="E505">
        <v>15</v>
      </c>
      <c r="F505">
        <v>29.04</v>
      </c>
      <c r="G505">
        <v>50.91</v>
      </c>
      <c r="H505">
        <f t="shared" si="15"/>
        <v>0.57041838538597522</v>
      </c>
      <c r="I505">
        <v>15</v>
      </c>
      <c r="J505">
        <v>29.04</v>
      </c>
      <c r="K505">
        <v>50.91</v>
      </c>
      <c r="O505" t="s">
        <v>553</v>
      </c>
      <c r="P505" s="1" t="s">
        <v>562</v>
      </c>
      <c r="Q505" t="s">
        <v>77</v>
      </c>
      <c r="R505" t="s">
        <v>564</v>
      </c>
      <c r="S505">
        <v>24</v>
      </c>
      <c r="T505">
        <v>193.48</v>
      </c>
      <c r="U505">
        <v>73.7</v>
      </c>
      <c r="V505">
        <f t="shared" si="14"/>
        <v>2.6252374491180457</v>
      </c>
      <c r="W505">
        <v>21.5</v>
      </c>
      <c r="X505">
        <v>44.37</v>
      </c>
      <c r="Y505">
        <v>67.47</v>
      </c>
    </row>
    <row r="506" spans="1:25" x14ac:dyDescent="0.25">
      <c r="A506" t="s">
        <v>554</v>
      </c>
      <c r="B506" s="1" t="s">
        <v>562</v>
      </c>
      <c r="C506" t="s">
        <v>77</v>
      </c>
      <c r="D506" t="s">
        <v>566</v>
      </c>
      <c r="E506">
        <v>24</v>
      </c>
      <c r="F506">
        <v>147.88</v>
      </c>
      <c r="G506">
        <v>73.7</v>
      </c>
      <c r="H506">
        <f t="shared" si="15"/>
        <v>2.0065128900949794</v>
      </c>
      <c r="I506">
        <v>22.5</v>
      </c>
      <c r="J506">
        <v>63.75</v>
      </c>
      <c r="K506">
        <v>69.97</v>
      </c>
      <c r="O506" t="s">
        <v>554</v>
      </c>
      <c r="P506" s="1" t="s">
        <v>562</v>
      </c>
      <c r="Q506" t="s">
        <v>77</v>
      </c>
      <c r="R506" t="s">
        <v>564</v>
      </c>
      <c r="S506">
        <v>24</v>
      </c>
      <c r="T506">
        <v>187.81</v>
      </c>
      <c r="U506">
        <v>73.7</v>
      </c>
      <c r="V506">
        <f t="shared" si="14"/>
        <v>2.548303934871099</v>
      </c>
      <c r="W506">
        <v>21.5</v>
      </c>
      <c r="X506">
        <v>49.34</v>
      </c>
      <c r="Y506">
        <v>67.47</v>
      </c>
    </row>
    <row r="507" spans="1:25" x14ac:dyDescent="0.25">
      <c r="A507" t="s">
        <v>555</v>
      </c>
      <c r="B507" s="1" t="s">
        <v>562</v>
      </c>
      <c r="C507" t="s">
        <v>77</v>
      </c>
      <c r="D507" t="s">
        <v>566</v>
      </c>
      <c r="E507">
        <v>24</v>
      </c>
      <c r="F507">
        <v>199.52</v>
      </c>
      <c r="G507">
        <v>73.7</v>
      </c>
      <c r="H507">
        <f t="shared" si="15"/>
        <v>2.70719131614654</v>
      </c>
      <c r="I507">
        <v>22</v>
      </c>
      <c r="J507">
        <v>68.39</v>
      </c>
      <c r="K507">
        <v>68.72</v>
      </c>
      <c r="O507" t="s">
        <v>555</v>
      </c>
      <c r="P507" s="1" t="s">
        <v>562</v>
      </c>
      <c r="Q507" t="s">
        <v>77</v>
      </c>
      <c r="R507" t="s">
        <v>564</v>
      </c>
      <c r="S507">
        <v>24</v>
      </c>
      <c r="T507">
        <v>193.02</v>
      </c>
      <c r="U507">
        <v>73.7</v>
      </c>
      <c r="V507">
        <f t="shared" si="14"/>
        <v>2.6189959294436909</v>
      </c>
      <c r="W507">
        <v>21.5</v>
      </c>
      <c r="X507">
        <v>48.05</v>
      </c>
      <c r="Y507">
        <v>67.47</v>
      </c>
    </row>
    <row r="508" spans="1:25" x14ac:dyDescent="0.25">
      <c r="A508" s="2" t="s">
        <v>556</v>
      </c>
      <c r="B508" s="1" t="s">
        <v>562</v>
      </c>
      <c r="C508" t="s">
        <v>77</v>
      </c>
      <c r="D508" t="s">
        <v>566</v>
      </c>
      <c r="E508">
        <v>23.5</v>
      </c>
      <c r="F508">
        <v>62.23</v>
      </c>
      <c r="G508">
        <v>72.459999999999994</v>
      </c>
      <c r="H508">
        <f t="shared" si="15"/>
        <v>0.85881865857024564</v>
      </c>
      <c r="I508">
        <v>23</v>
      </c>
      <c r="J508">
        <v>60.39</v>
      </c>
      <c r="K508">
        <v>71.22</v>
      </c>
      <c r="O508" t="s">
        <v>556</v>
      </c>
      <c r="P508" s="1" t="s">
        <v>562</v>
      </c>
      <c r="Q508" t="s">
        <v>77</v>
      </c>
      <c r="R508" t="s">
        <v>564</v>
      </c>
      <c r="S508">
        <v>23.5</v>
      </c>
      <c r="T508">
        <v>99.45</v>
      </c>
      <c r="U508">
        <v>72.459999999999994</v>
      </c>
      <c r="V508">
        <f t="shared" si="14"/>
        <v>1.3724813690311897</v>
      </c>
      <c r="W508">
        <v>22.5</v>
      </c>
      <c r="X508">
        <v>54.9</v>
      </c>
      <c r="Y508">
        <v>69.97</v>
      </c>
    </row>
    <row r="509" spans="1:25" x14ac:dyDescent="0.25">
      <c r="A509" s="2" t="s">
        <v>557</v>
      </c>
      <c r="B509" s="1" t="s">
        <v>562</v>
      </c>
      <c r="C509" t="s">
        <v>77</v>
      </c>
      <c r="D509" t="s">
        <v>566</v>
      </c>
      <c r="E509">
        <v>24.5</v>
      </c>
      <c r="F509">
        <v>91.23</v>
      </c>
      <c r="G509">
        <v>74.930000000000007</v>
      </c>
      <c r="H509">
        <f t="shared" si="15"/>
        <v>1.2175363672761244</v>
      </c>
      <c r="I509">
        <v>22</v>
      </c>
      <c r="J509">
        <v>51.14</v>
      </c>
      <c r="K509">
        <v>68.72</v>
      </c>
      <c r="O509" t="s">
        <v>557</v>
      </c>
      <c r="P509" s="1" t="s">
        <v>562</v>
      </c>
      <c r="Q509" t="s">
        <v>77</v>
      </c>
      <c r="R509" t="s">
        <v>564</v>
      </c>
      <c r="S509">
        <v>24</v>
      </c>
      <c r="T509">
        <v>144.15</v>
      </c>
      <c r="U509">
        <v>73.7</v>
      </c>
      <c r="V509">
        <f t="shared" si="14"/>
        <v>1.9559023066485752</v>
      </c>
      <c r="W509">
        <v>22</v>
      </c>
      <c r="X509">
        <v>55.39</v>
      </c>
      <c r="Y509">
        <v>68.72</v>
      </c>
    </row>
    <row r="510" spans="1:25" x14ac:dyDescent="0.25">
      <c r="A510" t="s">
        <v>558</v>
      </c>
      <c r="B510" s="1" t="s">
        <v>562</v>
      </c>
      <c r="C510" t="s">
        <v>77</v>
      </c>
      <c r="D510" t="s">
        <v>566</v>
      </c>
      <c r="E510">
        <v>25</v>
      </c>
      <c r="F510">
        <v>85.96</v>
      </c>
      <c r="G510">
        <v>76.17</v>
      </c>
      <c r="H510">
        <f t="shared" si="15"/>
        <v>1.1285282919784692</v>
      </c>
      <c r="I510">
        <v>24.5</v>
      </c>
      <c r="J510">
        <v>61.38</v>
      </c>
      <c r="K510">
        <v>74.930000000000007</v>
      </c>
      <c r="O510" t="s">
        <v>558</v>
      </c>
      <c r="P510" s="1" t="s">
        <v>562</v>
      </c>
      <c r="Q510" t="s">
        <v>77</v>
      </c>
      <c r="R510" t="s">
        <v>564</v>
      </c>
      <c r="S510">
        <v>22.5</v>
      </c>
      <c r="T510">
        <v>66.040000000000006</v>
      </c>
      <c r="U510">
        <v>69.97</v>
      </c>
      <c r="V510">
        <f t="shared" si="14"/>
        <v>0.94383307131627847</v>
      </c>
      <c r="W510">
        <v>22</v>
      </c>
      <c r="X510">
        <v>44.57</v>
      </c>
      <c r="Y510">
        <v>68.72</v>
      </c>
    </row>
    <row r="511" spans="1:25" x14ac:dyDescent="0.25">
      <c r="A511" t="s">
        <v>559</v>
      </c>
      <c r="B511" s="1" t="s">
        <v>562</v>
      </c>
      <c r="C511" t="s">
        <v>77</v>
      </c>
      <c r="D511" t="s">
        <v>566</v>
      </c>
      <c r="E511">
        <v>24.5</v>
      </c>
      <c r="F511">
        <v>151.72</v>
      </c>
      <c r="G511">
        <v>74.930000000000007</v>
      </c>
      <c r="H511">
        <f t="shared" si="15"/>
        <v>2.0248231682904043</v>
      </c>
      <c r="I511">
        <v>22.5</v>
      </c>
      <c r="J511">
        <v>69.03</v>
      </c>
      <c r="K511">
        <v>69.97</v>
      </c>
      <c r="O511" t="s">
        <v>559</v>
      </c>
      <c r="P511" s="1" t="s">
        <v>562</v>
      </c>
      <c r="Q511" t="s">
        <v>77</v>
      </c>
      <c r="R511" t="s">
        <v>564</v>
      </c>
      <c r="S511">
        <v>24</v>
      </c>
      <c r="T511">
        <v>142.82</v>
      </c>
      <c r="U511">
        <v>73.7</v>
      </c>
      <c r="V511">
        <f t="shared" si="14"/>
        <v>1.937856173677069</v>
      </c>
      <c r="W511">
        <v>22</v>
      </c>
      <c r="X511">
        <v>63.66</v>
      </c>
      <c r="Y511">
        <v>68.72</v>
      </c>
    </row>
    <row r="512" spans="1:25" x14ac:dyDescent="0.25">
      <c r="A512" s="2" t="s">
        <v>560</v>
      </c>
      <c r="B512" s="1" t="s">
        <v>562</v>
      </c>
      <c r="C512" t="s">
        <v>77</v>
      </c>
      <c r="D512" t="s">
        <v>566</v>
      </c>
      <c r="E512">
        <v>24</v>
      </c>
      <c r="F512">
        <v>42.15</v>
      </c>
      <c r="G512">
        <v>73.7</v>
      </c>
      <c r="H512">
        <f t="shared" si="15"/>
        <v>0.57191316146540028</v>
      </c>
      <c r="I512">
        <v>23.5</v>
      </c>
      <c r="J512">
        <v>40.44</v>
      </c>
      <c r="K512">
        <v>72.459999999999994</v>
      </c>
      <c r="O512" t="s">
        <v>560</v>
      </c>
      <c r="P512" s="1" t="s">
        <v>562</v>
      </c>
      <c r="Q512" t="s">
        <v>77</v>
      </c>
      <c r="R512" t="s">
        <v>564</v>
      </c>
      <c r="S512">
        <v>24</v>
      </c>
      <c r="T512">
        <v>158.72</v>
      </c>
      <c r="U512">
        <v>73.7</v>
      </c>
      <c r="V512">
        <f t="shared" si="14"/>
        <v>2.1535956580732698</v>
      </c>
      <c r="W512">
        <v>21.5</v>
      </c>
      <c r="X512">
        <v>43.45</v>
      </c>
      <c r="Y512">
        <v>67.47</v>
      </c>
    </row>
    <row r="513" spans="1:25" x14ac:dyDescent="0.25">
      <c r="A513" t="s">
        <v>561</v>
      </c>
      <c r="B513" s="1" t="s">
        <v>562</v>
      </c>
      <c r="C513" t="s">
        <v>77</v>
      </c>
      <c r="D513" t="s">
        <v>566</v>
      </c>
      <c r="E513">
        <v>24</v>
      </c>
      <c r="F513">
        <v>135.41999999999999</v>
      </c>
      <c r="G513">
        <v>73.7</v>
      </c>
      <c r="H513">
        <f t="shared" si="15"/>
        <v>1.8374491180461328</v>
      </c>
      <c r="I513">
        <v>22.5</v>
      </c>
      <c r="J513">
        <v>69.36</v>
      </c>
      <c r="K513">
        <v>69.97</v>
      </c>
      <c r="O513" t="s">
        <v>561</v>
      </c>
      <c r="P513" s="1" t="s">
        <v>562</v>
      </c>
      <c r="Q513" t="s">
        <v>77</v>
      </c>
      <c r="R513" t="s">
        <v>564</v>
      </c>
      <c r="S513">
        <v>24</v>
      </c>
      <c r="T513">
        <v>171.84</v>
      </c>
      <c r="U513">
        <v>73.7</v>
      </c>
      <c r="V513">
        <f t="shared" si="14"/>
        <v>2.3316146540027138</v>
      </c>
      <c r="W513">
        <v>22</v>
      </c>
      <c r="X513">
        <v>55.57</v>
      </c>
      <c r="Y513">
        <v>68.72</v>
      </c>
    </row>
    <row r="514" spans="1:25" x14ac:dyDescent="0.25">
      <c r="A514" s="2" t="s">
        <v>567</v>
      </c>
      <c r="B514" s="1" t="s">
        <v>631</v>
      </c>
      <c r="C514" t="s">
        <v>76</v>
      </c>
      <c r="D514" t="s">
        <v>565</v>
      </c>
      <c r="E514">
        <v>0</v>
      </c>
      <c r="F514">
        <v>0</v>
      </c>
      <c r="G514">
        <v>0</v>
      </c>
      <c r="H514" t="e">
        <f t="shared" si="15"/>
        <v>#DIV/0!</v>
      </c>
      <c r="I514">
        <v>0</v>
      </c>
      <c r="J514">
        <v>0</v>
      </c>
      <c r="K514">
        <v>0</v>
      </c>
      <c r="O514" t="s">
        <v>567</v>
      </c>
      <c r="P514" s="1" t="s">
        <v>631</v>
      </c>
      <c r="Q514" t="s">
        <v>76</v>
      </c>
      <c r="R514" t="s">
        <v>563</v>
      </c>
      <c r="S514">
        <v>24</v>
      </c>
      <c r="T514">
        <v>54.17</v>
      </c>
      <c r="U514">
        <v>73.7</v>
      </c>
      <c r="V514">
        <f t="shared" ref="V514:V577" si="16">T514/U514</f>
        <v>0.73500678426051558</v>
      </c>
      <c r="W514">
        <v>23.5</v>
      </c>
      <c r="X514">
        <v>47.61</v>
      </c>
      <c r="Y514">
        <v>72.459999999999994</v>
      </c>
    </row>
    <row r="515" spans="1:25" x14ac:dyDescent="0.25">
      <c r="A515" t="s">
        <v>568</v>
      </c>
      <c r="B515" s="1" t="s">
        <v>631</v>
      </c>
      <c r="C515" t="s">
        <v>76</v>
      </c>
      <c r="D515" t="s">
        <v>565</v>
      </c>
      <c r="E515">
        <v>23.5</v>
      </c>
      <c r="F515">
        <v>72.709999999999994</v>
      </c>
      <c r="G515">
        <v>72.459999999999994</v>
      </c>
      <c r="H515">
        <f t="shared" ref="H515:H578" si="17">F515/G515</f>
        <v>1.0034501794093293</v>
      </c>
      <c r="I515">
        <v>23</v>
      </c>
      <c r="J515">
        <v>45.66</v>
      </c>
      <c r="K515">
        <v>71.22</v>
      </c>
      <c r="O515" t="s">
        <v>568</v>
      </c>
      <c r="P515" s="1" t="s">
        <v>631</v>
      </c>
      <c r="Q515" t="s">
        <v>76</v>
      </c>
      <c r="R515" t="s">
        <v>563</v>
      </c>
      <c r="S515">
        <v>24</v>
      </c>
      <c r="T515">
        <v>104.25</v>
      </c>
      <c r="U515">
        <v>73.7</v>
      </c>
      <c r="V515">
        <f t="shared" si="16"/>
        <v>1.4145183175033922</v>
      </c>
      <c r="W515">
        <v>23.5</v>
      </c>
      <c r="X515">
        <v>71.489999999999995</v>
      </c>
      <c r="Y515">
        <v>72.459999999999994</v>
      </c>
    </row>
    <row r="516" spans="1:25" x14ac:dyDescent="0.25">
      <c r="A516" t="s">
        <v>569</v>
      </c>
      <c r="B516" s="1" t="s">
        <v>631</v>
      </c>
      <c r="C516" t="s">
        <v>76</v>
      </c>
      <c r="D516" t="s">
        <v>565</v>
      </c>
      <c r="E516">
        <v>23.5</v>
      </c>
      <c r="F516">
        <v>70.12</v>
      </c>
      <c r="G516">
        <v>72.459999999999994</v>
      </c>
      <c r="H516">
        <f t="shared" si="17"/>
        <v>0.96770632072867802</v>
      </c>
      <c r="I516">
        <v>23</v>
      </c>
      <c r="J516">
        <v>57.07</v>
      </c>
      <c r="K516">
        <v>71.22</v>
      </c>
      <c r="O516" t="s">
        <v>569</v>
      </c>
      <c r="P516" s="1" t="s">
        <v>631</v>
      </c>
      <c r="Q516" t="s">
        <v>76</v>
      </c>
      <c r="R516" t="s">
        <v>563</v>
      </c>
      <c r="S516">
        <v>24</v>
      </c>
      <c r="T516">
        <v>148.99</v>
      </c>
      <c r="U516">
        <v>73.7</v>
      </c>
      <c r="V516">
        <f t="shared" si="16"/>
        <v>2.0215739484396202</v>
      </c>
      <c r="W516">
        <v>23</v>
      </c>
      <c r="X516">
        <v>62.34</v>
      </c>
      <c r="Y516">
        <v>71.22</v>
      </c>
    </row>
    <row r="517" spans="1:25" x14ac:dyDescent="0.25">
      <c r="A517" t="s">
        <v>570</v>
      </c>
      <c r="B517" s="1" t="s">
        <v>631</v>
      </c>
      <c r="C517" t="s">
        <v>76</v>
      </c>
      <c r="D517" t="s">
        <v>565</v>
      </c>
      <c r="E517">
        <v>23</v>
      </c>
      <c r="F517">
        <v>83.85</v>
      </c>
      <c r="G517">
        <v>71.22</v>
      </c>
      <c r="H517">
        <f t="shared" si="17"/>
        <v>1.1773378264532435</v>
      </c>
      <c r="I517">
        <v>22.5</v>
      </c>
      <c r="J517">
        <v>50.44</v>
      </c>
      <c r="K517">
        <v>69.97</v>
      </c>
      <c r="O517" t="s">
        <v>570</v>
      </c>
      <c r="P517" s="1" t="s">
        <v>631</v>
      </c>
      <c r="Q517" t="s">
        <v>76</v>
      </c>
      <c r="R517" t="s">
        <v>563</v>
      </c>
      <c r="S517">
        <v>23.5</v>
      </c>
      <c r="T517">
        <v>75.64</v>
      </c>
      <c r="U517">
        <v>72.459999999999994</v>
      </c>
      <c r="V517">
        <f t="shared" si="16"/>
        <v>1.0438862820866686</v>
      </c>
      <c r="W517">
        <v>23</v>
      </c>
      <c r="X517">
        <v>50.7</v>
      </c>
      <c r="Y517">
        <v>71.22</v>
      </c>
    </row>
    <row r="518" spans="1:25" x14ac:dyDescent="0.25">
      <c r="A518" t="s">
        <v>571</v>
      </c>
      <c r="B518" s="1" t="s">
        <v>631</v>
      </c>
      <c r="C518" t="s">
        <v>76</v>
      </c>
      <c r="D518" t="s">
        <v>565</v>
      </c>
      <c r="E518">
        <v>25.5</v>
      </c>
      <c r="F518">
        <v>70.87</v>
      </c>
      <c r="G518">
        <v>77.400000000000006</v>
      </c>
      <c r="H518">
        <f t="shared" si="17"/>
        <v>0.91563307493540047</v>
      </c>
      <c r="I518">
        <v>25</v>
      </c>
      <c r="J518">
        <v>56.43</v>
      </c>
      <c r="K518">
        <v>76.17</v>
      </c>
      <c r="O518" t="s">
        <v>571</v>
      </c>
      <c r="P518" s="1" t="s">
        <v>631</v>
      </c>
      <c r="Q518" t="s">
        <v>76</v>
      </c>
      <c r="R518" t="s">
        <v>563</v>
      </c>
      <c r="S518">
        <v>24</v>
      </c>
      <c r="T518">
        <v>113.23</v>
      </c>
      <c r="U518">
        <v>73.7</v>
      </c>
      <c r="V518">
        <f t="shared" si="16"/>
        <v>1.5363636363636364</v>
      </c>
      <c r="W518">
        <v>23.5</v>
      </c>
      <c r="X518">
        <v>71.91</v>
      </c>
      <c r="Y518">
        <v>72.459999999999994</v>
      </c>
    </row>
    <row r="519" spans="1:25" x14ac:dyDescent="0.25">
      <c r="A519" t="s">
        <v>572</v>
      </c>
      <c r="B519" s="1" t="s">
        <v>631</v>
      </c>
      <c r="C519" t="s">
        <v>76</v>
      </c>
      <c r="D519" t="s">
        <v>565</v>
      </c>
      <c r="E519">
        <v>15</v>
      </c>
      <c r="F519">
        <v>41.46</v>
      </c>
      <c r="G519">
        <v>50.91</v>
      </c>
      <c r="H519">
        <f t="shared" si="17"/>
        <v>0.8143783146729523</v>
      </c>
      <c r="I519">
        <v>15</v>
      </c>
      <c r="J519">
        <v>41.46</v>
      </c>
      <c r="K519">
        <v>50.91</v>
      </c>
      <c r="O519" t="s">
        <v>572</v>
      </c>
      <c r="P519" s="1" t="s">
        <v>631</v>
      </c>
      <c r="Q519" t="s">
        <v>76</v>
      </c>
      <c r="R519" t="s">
        <v>563</v>
      </c>
      <c r="S519">
        <v>24</v>
      </c>
      <c r="T519">
        <v>113.14</v>
      </c>
      <c r="U519">
        <v>73.7</v>
      </c>
      <c r="V519">
        <f t="shared" si="16"/>
        <v>1.5351424694708276</v>
      </c>
      <c r="W519">
        <v>18</v>
      </c>
      <c r="X519">
        <v>59.43</v>
      </c>
      <c r="Y519">
        <v>58.64</v>
      </c>
    </row>
    <row r="520" spans="1:25" x14ac:dyDescent="0.25">
      <c r="A520" t="s">
        <v>573</v>
      </c>
      <c r="B520" s="1" t="s">
        <v>631</v>
      </c>
      <c r="C520" t="s">
        <v>76</v>
      </c>
      <c r="D520" t="s">
        <v>565</v>
      </c>
      <c r="E520">
        <v>24</v>
      </c>
      <c r="F520">
        <v>76.349999999999994</v>
      </c>
      <c r="G520">
        <v>73.7</v>
      </c>
      <c r="H520">
        <f t="shared" si="17"/>
        <v>1.0359565807327</v>
      </c>
      <c r="I520">
        <v>23.5</v>
      </c>
      <c r="J520">
        <v>48.39</v>
      </c>
      <c r="K520">
        <v>72.459999999999994</v>
      </c>
      <c r="O520" t="s">
        <v>573</v>
      </c>
      <c r="P520" s="1" t="s">
        <v>631</v>
      </c>
      <c r="Q520" t="s">
        <v>76</v>
      </c>
      <c r="R520" t="s">
        <v>563</v>
      </c>
      <c r="S520">
        <v>24</v>
      </c>
      <c r="T520">
        <v>88</v>
      </c>
      <c r="U520">
        <v>73.7</v>
      </c>
      <c r="V520">
        <f t="shared" si="16"/>
        <v>1.1940298507462686</v>
      </c>
      <c r="W520">
        <v>23</v>
      </c>
      <c r="X520">
        <v>46.2</v>
      </c>
      <c r="Y520">
        <v>71.22</v>
      </c>
    </row>
    <row r="521" spans="1:25" x14ac:dyDescent="0.25">
      <c r="A521" t="s">
        <v>574</v>
      </c>
      <c r="B521" s="1" t="s">
        <v>631</v>
      </c>
      <c r="C521" t="s">
        <v>76</v>
      </c>
      <c r="D521" t="s">
        <v>565</v>
      </c>
      <c r="E521">
        <v>22.5</v>
      </c>
      <c r="F521">
        <v>66.3</v>
      </c>
      <c r="G521">
        <v>69.97</v>
      </c>
      <c r="H521">
        <f t="shared" si="17"/>
        <v>0.94754894954980706</v>
      </c>
      <c r="I521">
        <v>22</v>
      </c>
      <c r="J521">
        <v>50.33</v>
      </c>
      <c r="K521">
        <v>68.72</v>
      </c>
      <c r="O521" t="s">
        <v>574</v>
      </c>
      <c r="P521" s="1" t="s">
        <v>631</v>
      </c>
      <c r="Q521" t="s">
        <v>76</v>
      </c>
      <c r="R521" t="s">
        <v>563</v>
      </c>
      <c r="S521">
        <v>24</v>
      </c>
      <c r="T521">
        <v>149.72</v>
      </c>
      <c r="U521">
        <v>73.7</v>
      </c>
      <c r="V521">
        <f t="shared" si="16"/>
        <v>2.0314789687924018</v>
      </c>
      <c r="W521">
        <v>18</v>
      </c>
      <c r="X521">
        <v>65.89</v>
      </c>
      <c r="Y521">
        <v>58.64</v>
      </c>
    </row>
    <row r="522" spans="1:25" x14ac:dyDescent="0.25">
      <c r="A522" s="2" t="s">
        <v>575</v>
      </c>
      <c r="B522" s="1" t="s">
        <v>631</v>
      </c>
      <c r="C522" t="s">
        <v>76</v>
      </c>
      <c r="D522" t="s">
        <v>565</v>
      </c>
      <c r="E522">
        <v>0</v>
      </c>
      <c r="F522">
        <v>0</v>
      </c>
      <c r="G522">
        <v>0</v>
      </c>
      <c r="H522" t="e">
        <f t="shared" si="17"/>
        <v>#DIV/0!</v>
      </c>
      <c r="I522">
        <v>0</v>
      </c>
      <c r="J522">
        <v>0</v>
      </c>
      <c r="K522">
        <v>0</v>
      </c>
      <c r="O522" t="s">
        <v>575</v>
      </c>
      <c r="P522" s="1" t="s">
        <v>631</v>
      </c>
      <c r="Q522" t="s">
        <v>76</v>
      </c>
      <c r="R522" t="s">
        <v>563</v>
      </c>
      <c r="S522">
        <v>34.5</v>
      </c>
      <c r="T522">
        <v>104.63</v>
      </c>
      <c r="U522">
        <v>99.24</v>
      </c>
      <c r="V522">
        <f t="shared" si="16"/>
        <v>1.0543127771060057</v>
      </c>
      <c r="W522">
        <v>23</v>
      </c>
      <c r="X522">
        <v>71.540000000000006</v>
      </c>
      <c r="Y522">
        <v>71.22</v>
      </c>
    </row>
    <row r="523" spans="1:25" x14ac:dyDescent="0.25">
      <c r="A523" t="s">
        <v>576</v>
      </c>
      <c r="B523" s="1" t="s">
        <v>631</v>
      </c>
      <c r="C523" t="s">
        <v>76</v>
      </c>
      <c r="D523" t="s">
        <v>565</v>
      </c>
      <c r="E523">
        <v>24</v>
      </c>
      <c r="F523">
        <v>91.76</v>
      </c>
      <c r="G523">
        <v>73.7</v>
      </c>
      <c r="H523">
        <f t="shared" si="17"/>
        <v>1.2450474898236092</v>
      </c>
      <c r="I523">
        <v>22.5</v>
      </c>
      <c r="J523">
        <v>67.55</v>
      </c>
      <c r="K523">
        <v>69.97</v>
      </c>
      <c r="O523" t="s">
        <v>576</v>
      </c>
      <c r="P523" s="1" t="s">
        <v>631</v>
      </c>
      <c r="Q523" t="s">
        <v>76</v>
      </c>
      <c r="R523" t="s">
        <v>563</v>
      </c>
      <c r="S523">
        <v>24</v>
      </c>
      <c r="T523">
        <v>184.25</v>
      </c>
      <c r="U523">
        <v>73.7</v>
      </c>
      <c r="V523">
        <f t="shared" si="16"/>
        <v>2.5</v>
      </c>
      <c r="W523">
        <v>23</v>
      </c>
      <c r="X523">
        <v>70.069999999999993</v>
      </c>
      <c r="Y523">
        <v>71.22</v>
      </c>
    </row>
    <row r="524" spans="1:25" x14ac:dyDescent="0.25">
      <c r="A524" t="s">
        <v>577</v>
      </c>
      <c r="B524" s="1" t="s">
        <v>631</v>
      </c>
      <c r="C524" t="s">
        <v>76</v>
      </c>
      <c r="D524" t="s">
        <v>565</v>
      </c>
      <c r="E524">
        <v>23.5</v>
      </c>
      <c r="F524">
        <v>69.08</v>
      </c>
      <c r="G524">
        <v>72.459999999999994</v>
      </c>
      <c r="H524">
        <f t="shared" si="17"/>
        <v>0.9533535743858681</v>
      </c>
      <c r="I524">
        <v>23</v>
      </c>
      <c r="J524">
        <v>48.74</v>
      </c>
      <c r="K524">
        <v>71.22</v>
      </c>
      <c r="O524" t="s">
        <v>577</v>
      </c>
      <c r="P524" s="1" t="s">
        <v>631</v>
      </c>
      <c r="Q524" t="s">
        <v>76</v>
      </c>
      <c r="R524" t="s">
        <v>563</v>
      </c>
      <c r="S524">
        <v>24</v>
      </c>
      <c r="T524">
        <v>164.31</v>
      </c>
      <c r="U524">
        <v>73.7</v>
      </c>
      <c r="V524">
        <f t="shared" si="16"/>
        <v>2.2294436906377206</v>
      </c>
      <c r="W524">
        <v>18</v>
      </c>
      <c r="X524">
        <v>63.86</v>
      </c>
      <c r="Y524">
        <v>58.64</v>
      </c>
    </row>
    <row r="525" spans="1:25" x14ac:dyDescent="0.25">
      <c r="A525" t="s">
        <v>578</v>
      </c>
      <c r="B525" s="1" t="s">
        <v>631</v>
      </c>
      <c r="C525" t="s">
        <v>76</v>
      </c>
      <c r="D525" t="s">
        <v>565</v>
      </c>
      <c r="E525">
        <v>29.5</v>
      </c>
      <c r="F525">
        <v>81.59</v>
      </c>
      <c r="G525">
        <v>87.18</v>
      </c>
      <c r="H525">
        <f t="shared" si="17"/>
        <v>0.93587978894241797</v>
      </c>
      <c r="I525">
        <v>29</v>
      </c>
      <c r="J525">
        <v>52.66</v>
      </c>
      <c r="K525">
        <v>85.96</v>
      </c>
      <c r="O525" t="s">
        <v>578</v>
      </c>
      <c r="P525" s="1" t="s">
        <v>631</v>
      </c>
      <c r="Q525" t="s">
        <v>76</v>
      </c>
      <c r="R525" t="s">
        <v>563</v>
      </c>
      <c r="S525">
        <v>24</v>
      </c>
      <c r="T525">
        <v>123.46</v>
      </c>
      <c r="U525">
        <v>73.7</v>
      </c>
      <c r="V525">
        <f t="shared" si="16"/>
        <v>1.67516960651289</v>
      </c>
      <c r="W525">
        <v>23</v>
      </c>
      <c r="X525">
        <v>48.6</v>
      </c>
      <c r="Y525">
        <v>71.22</v>
      </c>
    </row>
    <row r="526" spans="1:25" x14ac:dyDescent="0.25">
      <c r="A526" s="2" t="s">
        <v>579</v>
      </c>
      <c r="B526" s="1" t="s">
        <v>631</v>
      </c>
      <c r="C526" t="s">
        <v>76</v>
      </c>
      <c r="D526" t="s">
        <v>565</v>
      </c>
      <c r="E526">
        <v>15</v>
      </c>
      <c r="F526">
        <v>26.25</v>
      </c>
      <c r="G526">
        <v>50.91</v>
      </c>
      <c r="H526">
        <f t="shared" si="17"/>
        <v>0.51561579257513257</v>
      </c>
      <c r="I526">
        <v>15</v>
      </c>
      <c r="J526">
        <v>26.25</v>
      </c>
      <c r="K526">
        <v>50.91</v>
      </c>
      <c r="O526" t="s">
        <v>579</v>
      </c>
      <c r="P526" s="1" t="s">
        <v>631</v>
      </c>
      <c r="Q526" t="s">
        <v>76</v>
      </c>
      <c r="R526" t="s">
        <v>563</v>
      </c>
      <c r="S526">
        <v>24</v>
      </c>
      <c r="T526">
        <v>190.8</v>
      </c>
      <c r="U526">
        <v>73.7</v>
      </c>
      <c r="V526">
        <f t="shared" si="16"/>
        <v>2.58887381275441</v>
      </c>
      <c r="W526">
        <v>22.5</v>
      </c>
      <c r="X526">
        <v>40.11</v>
      </c>
      <c r="Y526">
        <v>69.97</v>
      </c>
    </row>
    <row r="527" spans="1:25" x14ac:dyDescent="0.25">
      <c r="A527" t="s">
        <v>580</v>
      </c>
      <c r="B527" s="1" t="s">
        <v>631</v>
      </c>
      <c r="C527" t="s">
        <v>76</v>
      </c>
      <c r="D527" t="s">
        <v>565</v>
      </c>
      <c r="E527">
        <v>24</v>
      </c>
      <c r="F527">
        <v>78.67</v>
      </c>
      <c r="G527">
        <v>73.7</v>
      </c>
      <c r="H527">
        <f t="shared" si="17"/>
        <v>1.0674355495251018</v>
      </c>
      <c r="I527">
        <v>23.5</v>
      </c>
      <c r="J527">
        <v>54.17</v>
      </c>
      <c r="K527">
        <v>72.459999999999994</v>
      </c>
      <c r="O527" t="s">
        <v>580</v>
      </c>
      <c r="P527" s="1" t="s">
        <v>631</v>
      </c>
      <c r="Q527" t="s">
        <v>76</v>
      </c>
      <c r="R527" t="s">
        <v>563</v>
      </c>
      <c r="S527">
        <v>24</v>
      </c>
      <c r="T527">
        <v>117.27</v>
      </c>
      <c r="U527">
        <v>73.7</v>
      </c>
      <c r="V527">
        <f t="shared" si="16"/>
        <v>1.5911804613297149</v>
      </c>
      <c r="W527">
        <v>35</v>
      </c>
      <c r="X527">
        <v>102.68</v>
      </c>
      <c r="Y527">
        <v>100.44</v>
      </c>
    </row>
    <row r="528" spans="1:25" x14ac:dyDescent="0.25">
      <c r="A528" t="s">
        <v>581</v>
      </c>
      <c r="B528" s="1" t="s">
        <v>631</v>
      </c>
      <c r="C528" t="s">
        <v>76</v>
      </c>
      <c r="D528" t="s">
        <v>565</v>
      </c>
      <c r="E528">
        <v>25</v>
      </c>
      <c r="F528">
        <v>83.62</v>
      </c>
      <c r="G528">
        <v>76.17</v>
      </c>
      <c r="H528">
        <f t="shared" si="17"/>
        <v>1.0978075357752397</v>
      </c>
      <c r="I528">
        <v>24</v>
      </c>
      <c r="J528">
        <v>74.8</v>
      </c>
      <c r="K528">
        <v>73.7</v>
      </c>
      <c r="O528" t="s">
        <v>581</v>
      </c>
      <c r="P528" s="1" t="s">
        <v>631</v>
      </c>
      <c r="Q528" t="s">
        <v>76</v>
      </c>
      <c r="R528" t="s">
        <v>563</v>
      </c>
      <c r="S528">
        <v>24</v>
      </c>
      <c r="T528">
        <v>97.42</v>
      </c>
      <c r="U528">
        <v>73.7</v>
      </c>
      <c r="V528">
        <f t="shared" si="16"/>
        <v>1.3218453188602441</v>
      </c>
      <c r="W528">
        <v>23</v>
      </c>
      <c r="X528">
        <v>58.68</v>
      </c>
      <c r="Y528">
        <v>71.22</v>
      </c>
    </row>
    <row r="529" spans="1:25" x14ac:dyDescent="0.25">
      <c r="A529" t="s">
        <v>582</v>
      </c>
      <c r="B529" s="1" t="s">
        <v>631</v>
      </c>
      <c r="C529" t="s">
        <v>76</v>
      </c>
      <c r="D529" t="s">
        <v>565</v>
      </c>
      <c r="E529">
        <v>20.5</v>
      </c>
      <c r="F529">
        <v>55.53</v>
      </c>
      <c r="G529">
        <v>64.97</v>
      </c>
      <c r="H529">
        <f t="shared" si="17"/>
        <v>0.85470217023241501</v>
      </c>
      <c r="I529">
        <v>20</v>
      </c>
      <c r="J529">
        <v>33.979999999999997</v>
      </c>
      <c r="K529">
        <v>63.71</v>
      </c>
      <c r="O529" t="s">
        <v>582</v>
      </c>
      <c r="P529" s="1" t="s">
        <v>631</v>
      </c>
      <c r="Q529" t="s">
        <v>76</v>
      </c>
      <c r="R529" t="s">
        <v>563</v>
      </c>
      <c r="S529">
        <v>24</v>
      </c>
      <c r="T529">
        <v>138.38999999999999</v>
      </c>
      <c r="U529">
        <v>73.7</v>
      </c>
      <c r="V529">
        <f t="shared" si="16"/>
        <v>1.8777476255088192</v>
      </c>
      <c r="W529">
        <v>23</v>
      </c>
      <c r="X529">
        <v>53.62</v>
      </c>
      <c r="Y529">
        <v>71.22</v>
      </c>
    </row>
    <row r="530" spans="1:25" x14ac:dyDescent="0.25">
      <c r="A530" s="2" t="s">
        <v>583</v>
      </c>
      <c r="B530" s="1" t="s">
        <v>631</v>
      </c>
      <c r="C530" t="s">
        <v>77</v>
      </c>
      <c r="D530" t="s">
        <v>565</v>
      </c>
      <c r="E530">
        <v>0</v>
      </c>
      <c r="F530">
        <v>0</v>
      </c>
      <c r="G530">
        <v>0</v>
      </c>
      <c r="H530" t="e">
        <f t="shared" si="17"/>
        <v>#DIV/0!</v>
      </c>
      <c r="I530">
        <v>0</v>
      </c>
      <c r="J530">
        <v>0</v>
      </c>
      <c r="K530">
        <v>0</v>
      </c>
      <c r="O530" t="s">
        <v>583</v>
      </c>
      <c r="P530" s="1" t="s">
        <v>631</v>
      </c>
      <c r="Q530" t="s">
        <v>77</v>
      </c>
      <c r="R530" t="s">
        <v>563</v>
      </c>
      <c r="S530">
        <v>23.5</v>
      </c>
      <c r="T530">
        <v>68.83</v>
      </c>
      <c r="U530">
        <v>72.459999999999994</v>
      </c>
      <c r="V530">
        <f t="shared" si="16"/>
        <v>0.94990339497653886</v>
      </c>
      <c r="W530">
        <v>23</v>
      </c>
      <c r="X530">
        <v>46.41</v>
      </c>
      <c r="Y530">
        <v>71.22</v>
      </c>
    </row>
    <row r="531" spans="1:25" x14ac:dyDescent="0.25">
      <c r="A531" t="s">
        <v>584</v>
      </c>
      <c r="B531" s="1" t="s">
        <v>631</v>
      </c>
      <c r="C531" t="s">
        <v>77</v>
      </c>
      <c r="D531" t="s">
        <v>565</v>
      </c>
      <c r="E531">
        <v>24</v>
      </c>
      <c r="F531">
        <v>67.72</v>
      </c>
      <c r="G531">
        <v>73.7</v>
      </c>
      <c r="H531">
        <f t="shared" si="17"/>
        <v>0.91886024423337853</v>
      </c>
      <c r="I531">
        <v>23.5</v>
      </c>
      <c r="J531">
        <v>40.72</v>
      </c>
      <c r="K531">
        <v>72.459999999999994</v>
      </c>
      <c r="O531" t="s">
        <v>584</v>
      </c>
      <c r="P531" s="1" t="s">
        <v>631</v>
      </c>
      <c r="Q531" t="s">
        <v>77</v>
      </c>
      <c r="R531" t="s">
        <v>563</v>
      </c>
      <c r="S531">
        <v>30.5</v>
      </c>
      <c r="T531">
        <v>84.39</v>
      </c>
      <c r="U531">
        <v>89.6</v>
      </c>
      <c r="V531">
        <f t="shared" si="16"/>
        <v>0.94185267857142863</v>
      </c>
      <c r="W531">
        <v>30</v>
      </c>
      <c r="X531">
        <v>64.62</v>
      </c>
      <c r="Y531">
        <v>88.39</v>
      </c>
    </row>
    <row r="532" spans="1:25" x14ac:dyDescent="0.25">
      <c r="A532" t="s">
        <v>585</v>
      </c>
      <c r="B532" s="1" t="s">
        <v>631</v>
      </c>
      <c r="C532" t="s">
        <v>77</v>
      </c>
      <c r="D532" t="s">
        <v>565</v>
      </c>
      <c r="E532">
        <v>23</v>
      </c>
      <c r="F532">
        <v>60.93</v>
      </c>
      <c r="G532">
        <v>71.22</v>
      </c>
      <c r="H532">
        <f t="shared" si="17"/>
        <v>0.85551811288963775</v>
      </c>
      <c r="I532">
        <v>22.5</v>
      </c>
      <c r="J532">
        <v>54.28</v>
      </c>
      <c r="K532">
        <v>69.97</v>
      </c>
      <c r="O532" t="s">
        <v>585</v>
      </c>
      <c r="P532" s="1" t="s">
        <v>631</v>
      </c>
      <c r="Q532" t="s">
        <v>77</v>
      </c>
      <c r="R532" t="s">
        <v>563</v>
      </c>
      <c r="S532">
        <v>24</v>
      </c>
      <c r="T532">
        <v>90.75</v>
      </c>
      <c r="U532">
        <v>73.7</v>
      </c>
      <c r="V532">
        <f t="shared" si="16"/>
        <v>1.2313432835820894</v>
      </c>
      <c r="W532">
        <v>22.5</v>
      </c>
      <c r="X532">
        <v>55.02</v>
      </c>
      <c r="Y532">
        <v>69.97</v>
      </c>
    </row>
    <row r="533" spans="1:25" x14ac:dyDescent="0.25">
      <c r="A533" s="2" t="s">
        <v>586</v>
      </c>
      <c r="B533" s="1" t="s">
        <v>631</v>
      </c>
      <c r="C533" t="s">
        <v>77</v>
      </c>
      <c r="D533" t="s">
        <v>565</v>
      </c>
      <c r="E533">
        <v>24.5</v>
      </c>
      <c r="F533">
        <v>90.76</v>
      </c>
      <c r="G533">
        <v>74.930000000000007</v>
      </c>
      <c r="H533">
        <f t="shared" si="17"/>
        <v>1.211263846256506</v>
      </c>
      <c r="I533">
        <v>21.5</v>
      </c>
      <c r="J533">
        <v>51.63</v>
      </c>
      <c r="K533">
        <v>67.47</v>
      </c>
      <c r="O533" t="s">
        <v>586</v>
      </c>
      <c r="P533" s="1" t="s">
        <v>631</v>
      </c>
      <c r="Q533" t="s">
        <v>77</v>
      </c>
      <c r="R533" t="s">
        <v>563</v>
      </c>
      <c r="S533">
        <v>24</v>
      </c>
      <c r="T533">
        <v>180.15</v>
      </c>
      <c r="U533">
        <v>73.7</v>
      </c>
      <c r="V533">
        <f t="shared" si="16"/>
        <v>2.444369063772049</v>
      </c>
      <c r="W533">
        <v>22.5</v>
      </c>
      <c r="X533">
        <v>44.17</v>
      </c>
      <c r="Y533">
        <v>69.97</v>
      </c>
    </row>
    <row r="534" spans="1:25" x14ac:dyDescent="0.25">
      <c r="A534" t="s">
        <v>587</v>
      </c>
      <c r="B534" s="1" t="s">
        <v>631</v>
      </c>
      <c r="C534" t="s">
        <v>77</v>
      </c>
      <c r="D534" t="s">
        <v>565</v>
      </c>
      <c r="E534">
        <v>23.5</v>
      </c>
      <c r="F534">
        <v>79.89</v>
      </c>
      <c r="G534">
        <v>72.459999999999994</v>
      </c>
      <c r="H534">
        <f t="shared" si="17"/>
        <v>1.1025393320452666</v>
      </c>
      <c r="I534">
        <v>23</v>
      </c>
      <c r="J534">
        <v>63.98</v>
      </c>
      <c r="K534">
        <v>71.22</v>
      </c>
      <c r="O534" t="s">
        <v>587</v>
      </c>
      <c r="P534" s="1" t="s">
        <v>631</v>
      </c>
      <c r="Q534" t="s">
        <v>77</v>
      </c>
      <c r="R534" t="s">
        <v>563</v>
      </c>
      <c r="S534">
        <v>24</v>
      </c>
      <c r="T534">
        <v>157.69999999999999</v>
      </c>
      <c r="U534">
        <v>73.7</v>
      </c>
      <c r="V534">
        <f t="shared" si="16"/>
        <v>2.139755766621438</v>
      </c>
      <c r="W534">
        <v>23</v>
      </c>
      <c r="X534">
        <v>63.16</v>
      </c>
      <c r="Y534">
        <v>71.22</v>
      </c>
    </row>
    <row r="535" spans="1:25" x14ac:dyDescent="0.25">
      <c r="A535" t="s">
        <v>588</v>
      </c>
      <c r="B535" s="1" t="s">
        <v>631</v>
      </c>
      <c r="C535" t="s">
        <v>77</v>
      </c>
      <c r="D535" t="s">
        <v>565</v>
      </c>
      <c r="E535">
        <v>23.5</v>
      </c>
      <c r="F535">
        <v>127.63</v>
      </c>
      <c r="G535">
        <v>72.459999999999994</v>
      </c>
      <c r="H535">
        <f t="shared" si="17"/>
        <v>1.7613855920507868</v>
      </c>
      <c r="I535">
        <v>22</v>
      </c>
      <c r="J535">
        <v>68.69</v>
      </c>
      <c r="K535">
        <v>68.72</v>
      </c>
      <c r="O535" t="s">
        <v>588</v>
      </c>
      <c r="P535" s="1" t="s">
        <v>631</v>
      </c>
      <c r="Q535" t="s">
        <v>77</v>
      </c>
      <c r="R535" t="s">
        <v>563</v>
      </c>
      <c r="S535">
        <v>24</v>
      </c>
      <c r="T535">
        <v>136.41</v>
      </c>
      <c r="U535">
        <v>73.7</v>
      </c>
      <c r="V535">
        <f t="shared" si="16"/>
        <v>1.8508819538670285</v>
      </c>
      <c r="W535">
        <v>23</v>
      </c>
      <c r="X535">
        <v>46.66</v>
      </c>
      <c r="Y535">
        <v>71.22</v>
      </c>
    </row>
    <row r="536" spans="1:25" x14ac:dyDescent="0.25">
      <c r="A536" t="s">
        <v>589</v>
      </c>
      <c r="B536" s="1" t="s">
        <v>631</v>
      </c>
      <c r="C536" t="s">
        <v>77</v>
      </c>
      <c r="D536" t="s">
        <v>565</v>
      </c>
      <c r="E536">
        <v>24</v>
      </c>
      <c r="F536">
        <v>101.9</v>
      </c>
      <c r="G536">
        <v>73.7</v>
      </c>
      <c r="H536">
        <f t="shared" si="17"/>
        <v>1.3826322930800543</v>
      </c>
      <c r="I536">
        <v>22.5</v>
      </c>
      <c r="J536">
        <v>64.97</v>
      </c>
      <c r="K536">
        <v>69.97</v>
      </c>
      <c r="O536" t="s">
        <v>589</v>
      </c>
      <c r="P536" s="1" t="s">
        <v>631</v>
      </c>
      <c r="Q536" t="s">
        <v>77</v>
      </c>
      <c r="R536" t="s">
        <v>563</v>
      </c>
      <c r="S536">
        <v>24</v>
      </c>
      <c r="T536">
        <v>131.93</v>
      </c>
      <c r="U536">
        <v>73.7</v>
      </c>
      <c r="V536">
        <f t="shared" si="16"/>
        <v>1.7900949796472185</v>
      </c>
      <c r="W536">
        <v>16</v>
      </c>
      <c r="X536">
        <v>54.18</v>
      </c>
      <c r="Y536">
        <v>53.5</v>
      </c>
    </row>
    <row r="537" spans="1:25" x14ac:dyDescent="0.25">
      <c r="A537" s="2" t="s">
        <v>590</v>
      </c>
      <c r="B537" s="1" t="s">
        <v>631</v>
      </c>
      <c r="C537" t="s">
        <v>77</v>
      </c>
      <c r="D537" t="s">
        <v>565</v>
      </c>
      <c r="E537">
        <v>0</v>
      </c>
      <c r="F537">
        <v>0</v>
      </c>
      <c r="G537">
        <v>0</v>
      </c>
      <c r="H537" t="e">
        <f t="shared" si="17"/>
        <v>#DIV/0!</v>
      </c>
      <c r="I537">
        <v>0</v>
      </c>
      <c r="J537">
        <v>0</v>
      </c>
      <c r="K537">
        <v>0</v>
      </c>
      <c r="O537" t="s">
        <v>590</v>
      </c>
      <c r="P537" s="1" t="s">
        <v>631</v>
      </c>
      <c r="Q537" t="s">
        <v>77</v>
      </c>
      <c r="R537" t="s">
        <v>563</v>
      </c>
      <c r="S537">
        <v>0</v>
      </c>
      <c r="T537">
        <v>0</v>
      </c>
      <c r="U537">
        <v>0</v>
      </c>
      <c r="V537" t="e">
        <f t="shared" si="16"/>
        <v>#DIV/0!</v>
      </c>
      <c r="W537">
        <v>0</v>
      </c>
      <c r="X537">
        <v>0</v>
      </c>
      <c r="Y537">
        <v>0</v>
      </c>
    </row>
    <row r="538" spans="1:25" x14ac:dyDescent="0.25">
      <c r="A538" s="2" t="s">
        <v>591</v>
      </c>
      <c r="B538" s="1" t="s">
        <v>631</v>
      </c>
      <c r="C538" t="s">
        <v>77</v>
      </c>
      <c r="D538" t="s">
        <v>565</v>
      </c>
      <c r="E538">
        <v>15.5</v>
      </c>
      <c r="F538">
        <v>27.95</v>
      </c>
      <c r="G538">
        <v>52.21</v>
      </c>
      <c r="H538">
        <f t="shared" si="17"/>
        <v>0.535338057843325</v>
      </c>
      <c r="I538">
        <v>15</v>
      </c>
      <c r="J538">
        <v>20.84</v>
      </c>
      <c r="K538">
        <v>50.91</v>
      </c>
      <c r="O538" t="s">
        <v>591</v>
      </c>
      <c r="P538" s="1" t="s">
        <v>631</v>
      </c>
      <c r="Q538" t="s">
        <v>77</v>
      </c>
      <c r="R538" t="s">
        <v>563</v>
      </c>
      <c r="S538">
        <v>24</v>
      </c>
      <c r="T538">
        <v>174.7</v>
      </c>
      <c r="U538">
        <v>73.7</v>
      </c>
      <c r="V538">
        <f t="shared" si="16"/>
        <v>2.3704206241519672</v>
      </c>
      <c r="W538">
        <v>23</v>
      </c>
      <c r="X538">
        <v>67.5</v>
      </c>
      <c r="Y538">
        <v>71.22</v>
      </c>
    </row>
    <row r="539" spans="1:25" x14ac:dyDescent="0.25">
      <c r="A539" t="s">
        <v>592</v>
      </c>
      <c r="B539" s="1" t="s">
        <v>631</v>
      </c>
      <c r="C539" t="s">
        <v>77</v>
      </c>
      <c r="D539" t="s">
        <v>565</v>
      </c>
      <c r="E539">
        <v>24.5</v>
      </c>
      <c r="F539">
        <v>72.03</v>
      </c>
      <c r="G539">
        <v>74.930000000000007</v>
      </c>
      <c r="H539">
        <f t="shared" si="17"/>
        <v>0.96129721073001462</v>
      </c>
      <c r="I539">
        <v>24</v>
      </c>
      <c r="J539">
        <v>61.19</v>
      </c>
      <c r="K539">
        <v>73.7</v>
      </c>
      <c r="O539" t="s">
        <v>592</v>
      </c>
      <c r="P539" s="1" t="s">
        <v>631</v>
      </c>
      <c r="Q539" t="s">
        <v>77</v>
      </c>
      <c r="R539" t="s">
        <v>563</v>
      </c>
      <c r="S539">
        <v>35</v>
      </c>
      <c r="T539">
        <v>101.39</v>
      </c>
      <c r="U539">
        <v>100.44</v>
      </c>
      <c r="V539">
        <f t="shared" si="16"/>
        <v>1.0094583831142971</v>
      </c>
      <c r="W539">
        <v>34.5</v>
      </c>
      <c r="X539">
        <v>64.59</v>
      </c>
      <c r="Y539">
        <v>99.24</v>
      </c>
    </row>
    <row r="540" spans="1:25" x14ac:dyDescent="0.25">
      <c r="A540" s="2" t="s">
        <v>593</v>
      </c>
      <c r="B540" s="1" t="s">
        <v>631</v>
      </c>
      <c r="C540" t="s">
        <v>77</v>
      </c>
      <c r="D540" t="s">
        <v>565</v>
      </c>
      <c r="E540">
        <v>19</v>
      </c>
      <c r="F540">
        <v>51.69</v>
      </c>
      <c r="G540">
        <v>61.18</v>
      </c>
      <c r="H540">
        <f t="shared" si="17"/>
        <v>0.84488394900294206</v>
      </c>
      <c r="I540">
        <v>18.5</v>
      </c>
      <c r="J540">
        <v>35.450000000000003</v>
      </c>
      <c r="K540">
        <v>59.91</v>
      </c>
      <c r="O540" t="s">
        <v>593</v>
      </c>
      <c r="P540" s="1" t="s">
        <v>631</v>
      </c>
      <c r="Q540" t="s">
        <v>77</v>
      </c>
      <c r="R540" t="s">
        <v>563</v>
      </c>
      <c r="S540">
        <v>24</v>
      </c>
      <c r="T540">
        <v>140.44999999999999</v>
      </c>
      <c r="U540">
        <v>73.7</v>
      </c>
      <c r="V540">
        <f t="shared" si="16"/>
        <v>1.905698778833107</v>
      </c>
      <c r="W540">
        <v>23</v>
      </c>
      <c r="X540">
        <v>59.61</v>
      </c>
      <c r="Y540">
        <v>71.22</v>
      </c>
    </row>
    <row r="541" spans="1:25" x14ac:dyDescent="0.25">
      <c r="A541" t="s">
        <v>594</v>
      </c>
      <c r="B541" s="1" t="s">
        <v>631</v>
      </c>
      <c r="C541" t="s">
        <v>77</v>
      </c>
      <c r="D541" t="s">
        <v>565</v>
      </c>
      <c r="E541">
        <v>22.5</v>
      </c>
      <c r="F541">
        <v>65.680000000000007</v>
      </c>
      <c r="G541">
        <v>69.97</v>
      </c>
      <c r="H541">
        <f t="shared" si="17"/>
        <v>0.9386880091467773</v>
      </c>
      <c r="I541">
        <v>22</v>
      </c>
      <c r="J541">
        <v>40.049999999999997</v>
      </c>
      <c r="K541">
        <v>68.72</v>
      </c>
      <c r="O541" t="s">
        <v>594</v>
      </c>
      <c r="P541" s="1" t="s">
        <v>631</v>
      </c>
      <c r="Q541" t="s">
        <v>77</v>
      </c>
      <c r="R541" t="s">
        <v>563</v>
      </c>
      <c r="S541">
        <v>24</v>
      </c>
      <c r="T541">
        <v>85.87</v>
      </c>
      <c r="U541">
        <v>73.7</v>
      </c>
      <c r="V541">
        <f t="shared" si="16"/>
        <v>1.1651289009497965</v>
      </c>
      <c r="W541">
        <v>23</v>
      </c>
      <c r="X541">
        <v>47.89</v>
      </c>
      <c r="Y541">
        <v>71.22</v>
      </c>
    </row>
    <row r="542" spans="1:25" x14ac:dyDescent="0.25">
      <c r="A542" s="2" t="s">
        <v>595</v>
      </c>
      <c r="B542" s="1" t="s">
        <v>631</v>
      </c>
      <c r="C542" t="s">
        <v>77</v>
      </c>
      <c r="D542" t="s">
        <v>565</v>
      </c>
      <c r="E542">
        <v>24</v>
      </c>
      <c r="F542">
        <v>61.41</v>
      </c>
      <c r="G542">
        <v>73.7</v>
      </c>
      <c r="H542">
        <f t="shared" si="17"/>
        <v>0.83324287652645856</v>
      </c>
      <c r="I542">
        <v>23.5</v>
      </c>
      <c r="J542">
        <v>49.72</v>
      </c>
      <c r="K542">
        <v>72.459999999999994</v>
      </c>
      <c r="O542" t="s">
        <v>595</v>
      </c>
      <c r="P542" s="1" t="s">
        <v>631</v>
      </c>
      <c r="Q542" t="s">
        <v>77</v>
      </c>
      <c r="R542" t="s">
        <v>563</v>
      </c>
      <c r="S542">
        <v>24</v>
      </c>
      <c r="T542">
        <v>155.81</v>
      </c>
      <c r="U542">
        <v>73.7</v>
      </c>
      <c r="V542">
        <f t="shared" si="16"/>
        <v>2.114111261872456</v>
      </c>
      <c r="W542">
        <v>23</v>
      </c>
      <c r="X542">
        <v>47.64</v>
      </c>
      <c r="Y542">
        <v>71.22</v>
      </c>
    </row>
    <row r="543" spans="1:25" x14ac:dyDescent="0.25">
      <c r="A543" t="s">
        <v>596</v>
      </c>
      <c r="B543" s="1" t="s">
        <v>631</v>
      </c>
      <c r="C543" t="s">
        <v>77</v>
      </c>
      <c r="D543" t="s">
        <v>565</v>
      </c>
      <c r="E543">
        <v>24</v>
      </c>
      <c r="F543">
        <v>85.94</v>
      </c>
      <c r="G543">
        <v>73.7</v>
      </c>
      <c r="H543">
        <f t="shared" si="17"/>
        <v>1.166078697421981</v>
      </c>
      <c r="I543">
        <v>23.5</v>
      </c>
      <c r="J543">
        <v>62.42</v>
      </c>
      <c r="K543">
        <v>72.459999999999994</v>
      </c>
      <c r="O543" t="s">
        <v>596</v>
      </c>
      <c r="P543" s="1" t="s">
        <v>631</v>
      </c>
      <c r="Q543" t="s">
        <v>77</v>
      </c>
      <c r="R543" t="s">
        <v>563</v>
      </c>
      <c r="S543">
        <v>24</v>
      </c>
      <c r="T543">
        <v>150.58000000000001</v>
      </c>
      <c r="U543">
        <v>73.7</v>
      </c>
      <c r="V543">
        <f t="shared" si="16"/>
        <v>2.04314789687924</v>
      </c>
      <c r="W543">
        <v>23</v>
      </c>
      <c r="X543">
        <v>51.21</v>
      </c>
      <c r="Y543">
        <v>71.22</v>
      </c>
    </row>
    <row r="544" spans="1:25" x14ac:dyDescent="0.25">
      <c r="A544" t="s">
        <v>597</v>
      </c>
      <c r="B544" s="1" t="s">
        <v>631</v>
      </c>
      <c r="C544" t="s">
        <v>77</v>
      </c>
      <c r="D544" t="s">
        <v>565</v>
      </c>
      <c r="E544">
        <v>23.5</v>
      </c>
      <c r="F544">
        <v>192.98</v>
      </c>
      <c r="G544">
        <v>72.459999999999994</v>
      </c>
      <c r="H544">
        <f t="shared" si="17"/>
        <v>2.6632624896494619</v>
      </c>
      <c r="I544">
        <v>22</v>
      </c>
      <c r="J544">
        <v>55.51</v>
      </c>
      <c r="K544">
        <v>68.72</v>
      </c>
      <c r="O544" t="s">
        <v>597</v>
      </c>
      <c r="P544" s="1" t="s">
        <v>631</v>
      </c>
      <c r="Q544" t="s">
        <v>77</v>
      </c>
      <c r="R544" t="s">
        <v>563</v>
      </c>
      <c r="S544">
        <v>24</v>
      </c>
      <c r="T544">
        <v>160.97999999999999</v>
      </c>
      <c r="U544">
        <v>73.7</v>
      </c>
      <c r="V544">
        <f t="shared" si="16"/>
        <v>2.1842605156037989</v>
      </c>
      <c r="W544">
        <v>16</v>
      </c>
      <c r="X544">
        <v>58.14</v>
      </c>
      <c r="Y544">
        <v>53.5</v>
      </c>
    </row>
    <row r="545" spans="1:25" x14ac:dyDescent="0.25">
      <c r="A545" s="2" t="s">
        <v>598</v>
      </c>
      <c r="B545" s="1" t="s">
        <v>631</v>
      </c>
      <c r="C545" t="s">
        <v>77</v>
      </c>
      <c r="D545" t="s">
        <v>565</v>
      </c>
      <c r="E545">
        <v>0</v>
      </c>
      <c r="F545">
        <v>0</v>
      </c>
      <c r="G545">
        <v>0</v>
      </c>
      <c r="H545" t="e">
        <f t="shared" si="17"/>
        <v>#DIV/0!</v>
      </c>
      <c r="I545">
        <v>0</v>
      </c>
      <c r="J545">
        <v>0</v>
      </c>
      <c r="K545">
        <v>0</v>
      </c>
      <c r="O545" t="s">
        <v>598</v>
      </c>
      <c r="P545" s="1" t="s">
        <v>631</v>
      </c>
      <c r="Q545" t="s">
        <v>77</v>
      </c>
      <c r="R545" t="s">
        <v>563</v>
      </c>
      <c r="S545">
        <v>0</v>
      </c>
      <c r="T545">
        <v>0</v>
      </c>
      <c r="U545">
        <v>0</v>
      </c>
      <c r="V545" t="e">
        <f t="shared" si="16"/>
        <v>#DIV/0!</v>
      </c>
      <c r="W545">
        <v>0</v>
      </c>
      <c r="X545">
        <v>0</v>
      </c>
      <c r="Y545">
        <v>0</v>
      </c>
    </row>
    <row r="546" spans="1:25" x14ac:dyDescent="0.25">
      <c r="A546" s="2" t="s">
        <v>599</v>
      </c>
      <c r="B546" s="1" t="s">
        <v>631</v>
      </c>
      <c r="C546" t="s">
        <v>76</v>
      </c>
      <c r="D546" t="s">
        <v>566</v>
      </c>
      <c r="E546">
        <v>0</v>
      </c>
      <c r="F546">
        <v>0</v>
      </c>
      <c r="G546">
        <v>0</v>
      </c>
      <c r="H546" t="e">
        <f t="shared" si="17"/>
        <v>#DIV/0!</v>
      </c>
      <c r="I546">
        <v>0</v>
      </c>
      <c r="J546">
        <v>0</v>
      </c>
      <c r="K546">
        <v>0</v>
      </c>
      <c r="O546" t="s">
        <v>599</v>
      </c>
      <c r="P546" s="1" t="s">
        <v>631</v>
      </c>
      <c r="Q546" t="s">
        <v>76</v>
      </c>
      <c r="R546" t="s">
        <v>564</v>
      </c>
      <c r="S546">
        <v>26</v>
      </c>
      <c r="T546">
        <v>79.14</v>
      </c>
      <c r="U546">
        <v>78.63</v>
      </c>
      <c r="V546">
        <f t="shared" si="16"/>
        <v>1.0064860740175505</v>
      </c>
      <c r="W546">
        <v>25.5</v>
      </c>
      <c r="X546">
        <v>55.44</v>
      </c>
      <c r="Y546">
        <v>77.400000000000006</v>
      </c>
    </row>
    <row r="547" spans="1:25" x14ac:dyDescent="0.25">
      <c r="A547" s="2" t="s">
        <v>600</v>
      </c>
      <c r="B547" s="1" t="s">
        <v>631</v>
      </c>
      <c r="C547" t="s">
        <v>76</v>
      </c>
      <c r="D547" t="s">
        <v>566</v>
      </c>
      <c r="E547">
        <v>0</v>
      </c>
      <c r="F547">
        <v>0</v>
      </c>
      <c r="G547">
        <v>0</v>
      </c>
      <c r="H547" t="e">
        <f t="shared" si="17"/>
        <v>#DIV/0!</v>
      </c>
      <c r="I547">
        <v>0</v>
      </c>
      <c r="J547">
        <v>0</v>
      </c>
      <c r="K547">
        <v>0</v>
      </c>
      <c r="O547" t="s">
        <v>600</v>
      </c>
      <c r="P547" s="1" t="s">
        <v>631</v>
      </c>
      <c r="Q547" t="s">
        <v>76</v>
      </c>
      <c r="R547" t="s">
        <v>564</v>
      </c>
      <c r="S547">
        <v>0</v>
      </c>
      <c r="T547">
        <v>0</v>
      </c>
      <c r="U547">
        <v>0</v>
      </c>
      <c r="V547" t="e">
        <f t="shared" si="16"/>
        <v>#DIV/0!</v>
      </c>
      <c r="W547">
        <v>0</v>
      </c>
      <c r="X547">
        <v>0</v>
      </c>
      <c r="Y547">
        <v>0</v>
      </c>
    </row>
    <row r="548" spans="1:25" x14ac:dyDescent="0.25">
      <c r="A548" s="2" t="s">
        <v>601</v>
      </c>
      <c r="B548" s="1" t="s">
        <v>631</v>
      </c>
      <c r="C548" t="s">
        <v>76</v>
      </c>
      <c r="D548" t="s">
        <v>566</v>
      </c>
      <c r="E548">
        <v>15</v>
      </c>
      <c r="F548">
        <v>22.29</v>
      </c>
      <c r="G548">
        <v>50.91</v>
      </c>
      <c r="H548">
        <f t="shared" si="17"/>
        <v>0.43783146729522687</v>
      </c>
      <c r="I548">
        <v>15</v>
      </c>
      <c r="J548">
        <v>22.29</v>
      </c>
      <c r="K548">
        <v>50.91</v>
      </c>
      <c r="O548" t="s">
        <v>601</v>
      </c>
      <c r="P548" s="1" t="s">
        <v>631</v>
      </c>
      <c r="Q548" t="s">
        <v>76</v>
      </c>
      <c r="R548" t="s">
        <v>564</v>
      </c>
      <c r="S548">
        <v>24</v>
      </c>
      <c r="T548">
        <v>139.16</v>
      </c>
      <c r="U548">
        <v>73.7</v>
      </c>
      <c r="V548">
        <f t="shared" si="16"/>
        <v>1.8881953867028494</v>
      </c>
      <c r="W548">
        <v>22.5</v>
      </c>
      <c r="X548">
        <v>53.19</v>
      </c>
      <c r="Y548">
        <v>69.97</v>
      </c>
    </row>
    <row r="549" spans="1:25" x14ac:dyDescent="0.25">
      <c r="A549" t="s">
        <v>602</v>
      </c>
      <c r="B549" s="1" t="s">
        <v>631</v>
      </c>
      <c r="C549" t="s">
        <v>76</v>
      </c>
      <c r="D549" t="s">
        <v>566</v>
      </c>
      <c r="E549">
        <v>25</v>
      </c>
      <c r="F549">
        <v>95.89</v>
      </c>
      <c r="G549">
        <v>76.17</v>
      </c>
      <c r="H549">
        <f t="shared" si="17"/>
        <v>1.2588945779178153</v>
      </c>
      <c r="I549">
        <v>23.5</v>
      </c>
      <c r="J549">
        <v>72.33</v>
      </c>
      <c r="K549">
        <v>72.459999999999994</v>
      </c>
      <c r="O549" t="s">
        <v>602</v>
      </c>
      <c r="P549" s="1" t="s">
        <v>631</v>
      </c>
      <c r="Q549" t="s">
        <v>76</v>
      </c>
      <c r="R549" t="s">
        <v>564</v>
      </c>
      <c r="S549">
        <v>24</v>
      </c>
      <c r="T549">
        <v>148.47</v>
      </c>
      <c r="U549">
        <v>73.7</v>
      </c>
      <c r="V549">
        <f t="shared" si="16"/>
        <v>2.0145183175033918</v>
      </c>
      <c r="W549">
        <v>22.5</v>
      </c>
      <c r="X549">
        <v>62.12</v>
      </c>
      <c r="Y549">
        <v>69.97</v>
      </c>
    </row>
    <row r="550" spans="1:25" x14ac:dyDescent="0.25">
      <c r="A550" s="2" t="s">
        <v>603</v>
      </c>
      <c r="B550" s="1" t="s">
        <v>631</v>
      </c>
      <c r="C550" t="s">
        <v>76</v>
      </c>
      <c r="D550" t="s">
        <v>566</v>
      </c>
      <c r="E550">
        <v>24.5</v>
      </c>
      <c r="F550">
        <v>50.87</v>
      </c>
      <c r="G550">
        <v>74.930000000000007</v>
      </c>
      <c r="H550">
        <f t="shared" si="17"/>
        <v>0.67890030695315617</v>
      </c>
      <c r="I550">
        <v>24</v>
      </c>
      <c r="J550">
        <v>48.81</v>
      </c>
      <c r="K550">
        <v>73.7</v>
      </c>
      <c r="O550" t="s">
        <v>603</v>
      </c>
      <c r="P550" s="1" t="s">
        <v>631</v>
      </c>
      <c r="Q550" t="s">
        <v>76</v>
      </c>
      <c r="R550" t="s">
        <v>564</v>
      </c>
      <c r="S550">
        <v>24</v>
      </c>
      <c r="T550">
        <v>85.3</v>
      </c>
      <c r="U550">
        <v>73.7</v>
      </c>
      <c r="V550">
        <f t="shared" si="16"/>
        <v>1.1573948439620081</v>
      </c>
      <c r="W550">
        <v>23.5</v>
      </c>
      <c r="X550">
        <v>69.34</v>
      </c>
      <c r="Y550">
        <v>72.459999999999994</v>
      </c>
    </row>
    <row r="551" spans="1:25" x14ac:dyDescent="0.25">
      <c r="A551" s="2" t="s">
        <v>604</v>
      </c>
      <c r="B551" s="1" t="s">
        <v>631</v>
      </c>
      <c r="C551" t="s">
        <v>76</v>
      </c>
      <c r="D551" t="s">
        <v>566</v>
      </c>
      <c r="E551">
        <v>15.5</v>
      </c>
      <c r="F551">
        <v>34.520000000000003</v>
      </c>
      <c r="G551">
        <v>52.21</v>
      </c>
      <c r="H551">
        <f t="shared" si="17"/>
        <v>0.66117601991955566</v>
      </c>
      <c r="I551">
        <v>15</v>
      </c>
      <c r="J551">
        <v>17.86</v>
      </c>
      <c r="K551">
        <v>50.91</v>
      </c>
      <c r="O551" t="s">
        <v>604</v>
      </c>
      <c r="P551" s="1" t="s">
        <v>631</v>
      </c>
      <c r="Q551" t="s">
        <v>76</v>
      </c>
      <c r="R551" t="s">
        <v>564</v>
      </c>
      <c r="S551">
        <v>24</v>
      </c>
      <c r="T551">
        <v>109.87</v>
      </c>
      <c r="U551">
        <v>73.7</v>
      </c>
      <c r="V551">
        <f t="shared" si="16"/>
        <v>1.4907734056987789</v>
      </c>
      <c r="W551">
        <v>23.5</v>
      </c>
      <c r="X551">
        <v>71.05</v>
      </c>
      <c r="Y551">
        <v>72.459999999999994</v>
      </c>
    </row>
    <row r="552" spans="1:25" x14ac:dyDescent="0.25">
      <c r="A552" s="2" t="s">
        <v>605</v>
      </c>
      <c r="B552" s="1" t="s">
        <v>631</v>
      </c>
      <c r="C552" t="s">
        <v>76</v>
      </c>
      <c r="D552" t="s">
        <v>566</v>
      </c>
      <c r="E552">
        <v>0</v>
      </c>
      <c r="F552">
        <v>0</v>
      </c>
      <c r="G552">
        <v>0</v>
      </c>
      <c r="H552" t="e">
        <f t="shared" si="17"/>
        <v>#DIV/0!</v>
      </c>
      <c r="I552">
        <v>0</v>
      </c>
      <c r="J552">
        <v>0</v>
      </c>
      <c r="K552">
        <v>0</v>
      </c>
      <c r="O552" t="s">
        <v>605</v>
      </c>
      <c r="P552" s="1" t="s">
        <v>631</v>
      </c>
      <c r="Q552" t="s">
        <v>76</v>
      </c>
      <c r="R552" t="s">
        <v>564</v>
      </c>
      <c r="S552">
        <v>24</v>
      </c>
      <c r="T552">
        <v>70.08</v>
      </c>
      <c r="U552">
        <v>73.7</v>
      </c>
      <c r="V552">
        <f t="shared" si="16"/>
        <v>0.95088195386702845</v>
      </c>
      <c r="W552">
        <v>23.5</v>
      </c>
      <c r="X552">
        <v>65.7</v>
      </c>
      <c r="Y552">
        <v>72.459999999999994</v>
      </c>
    </row>
    <row r="553" spans="1:25" x14ac:dyDescent="0.25">
      <c r="A553" t="s">
        <v>606</v>
      </c>
      <c r="B553" s="1" t="s">
        <v>631</v>
      </c>
      <c r="C553" t="s">
        <v>76</v>
      </c>
      <c r="D553" t="s">
        <v>566</v>
      </c>
      <c r="E553">
        <v>25</v>
      </c>
      <c r="F553">
        <v>118.71</v>
      </c>
      <c r="G553">
        <v>76.17</v>
      </c>
      <c r="H553">
        <f t="shared" si="17"/>
        <v>1.558487593540764</v>
      </c>
      <c r="I553">
        <v>24</v>
      </c>
      <c r="J553">
        <v>72.760000000000005</v>
      </c>
      <c r="K553">
        <v>73.7</v>
      </c>
      <c r="O553" t="s">
        <v>606</v>
      </c>
      <c r="P553" s="1" t="s">
        <v>631</v>
      </c>
      <c r="Q553" t="s">
        <v>76</v>
      </c>
      <c r="R553" t="s">
        <v>564</v>
      </c>
      <c r="S553">
        <v>24</v>
      </c>
      <c r="T553">
        <v>99.22</v>
      </c>
      <c r="U553">
        <v>73.7</v>
      </c>
      <c r="V553">
        <f t="shared" si="16"/>
        <v>1.3462686567164179</v>
      </c>
      <c r="W553">
        <v>23.5</v>
      </c>
      <c r="X553">
        <v>72.290000000000006</v>
      </c>
      <c r="Y553">
        <v>72.459999999999994</v>
      </c>
    </row>
    <row r="554" spans="1:25" x14ac:dyDescent="0.25">
      <c r="A554" t="s">
        <v>607</v>
      </c>
      <c r="B554" s="1" t="s">
        <v>631</v>
      </c>
      <c r="C554" t="s">
        <v>76</v>
      </c>
      <c r="D554" t="s">
        <v>566</v>
      </c>
      <c r="E554">
        <v>24</v>
      </c>
      <c r="F554">
        <v>84</v>
      </c>
      <c r="G554">
        <v>73.7</v>
      </c>
      <c r="H554">
        <f t="shared" si="17"/>
        <v>1.1397557666214382</v>
      </c>
      <c r="I554">
        <v>22.5</v>
      </c>
      <c r="J554">
        <v>52.36</v>
      </c>
      <c r="K554">
        <v>69.97</v>
      </c>
      <c r="O554" t="s">
        <v>607</v>
      </c>
      <c r="P554" s="1" t="s">
        <v>631</v>
      </c>
      <c r="Q554" t="s">
        <v>76</v>
      </c>
      <c r="R554" t="s">
        <v>564</v>
      </c>
      <c r="S554">
        <v>24</v>
      </c>
      <c r="T554">
        <v>124.1</v>
      </c>
      <c r="U554">
        <v>73.7</v>
      </c>
      <c r="V554">
        <f t="shared" si="16"/>
        <v>1.6838534599728627</v>
      </c>
      <c r="W554">
        <v>22.5</v>
      </c>
      <c r="X554">
        <v>65.28</v>
      </c>
      <c r="Y554">
        <v>69.97</v>
      </c>
    </row>
    <row r="555" spans="1:25" x14ac:dyDescent="0.25">
      <c r="A555" s="2" t="s">
        <v>608</v>
      </c>
      <c r="B555" s="1" t="s">
        <v>631</v>
      </c>
      <c r="C555" t="s">
        <v>76</v>
      </c>
      <c r="D555" t="s">
        <v>566</v>
      </c>
      <c r="E555">
        <v>0</v>
      </c>
      <c r="F555">
        <v>0</v>
      </c>
      <c r="G555">
        <v>0</v>
      </c>
      <c r="H555" t="e">
        <f t="shared" si="17"/>
        <v>#DIV/0!</v>
      </c>
      <c r="I555">
        <v>0</v>
      </c>
      <c r="J555">
        <v>0</v>
      </c>
      <c r="K555">
        <v>0</v>
      </c>
      <c r="O555" t="s">
        <v>608</v>
      </c>
      <c r="P555" s="1" t="s">
        <v>631</v>
      </c>
      <c r="Q555" t="s">
        <v>76</v>
      </c>
      <c r="R555" t="s">
        <v>564</v>
      </c>
      <c r="S555">
        <v>16</v>
      </c>
      <c r="T555">
        <v>33.200000000000003</v>
      </c>
      <c r="U555">
        <v>53.5</v>
      </c>
      <c r="V555">
        <f t="shared" si="16"/>
        <v>0.6205607476635514</v>
      </c>
      <c r="W555">
        <v>15.5</v>
      </c>
      <c r="X555">
        <v>21.44</v>
      </c>
      <c r="Y555">
        <v>52.21</v>
      </c>
    </row>
    <row r="556" spans="1:25" x14ac:dyDescent="0.25">
      <c r="A556" t="s">
        <v>609</v>
      </c>
      <c r="B556" s="1" t="s">
        <v>631</v>
      </c>
      <c r="C556" t="s">
        <v>76</v>
      </c>
      <c r="D556" t="s">
        <v>566</v>
      </c>
      <c r="E556">
        <v>23</v>
      </c>
      <c r="F556">
        <v>88.62</v>
      </c>
      <c r="G556">
        <v>71.22</v>
      </c>
      <c r="H556">
        <f t="shared" si="17"/>
        <v>1.2443133951137322</v>
      </c>
      <c r="I556">
        <v>21.5</v>
      </c>
      <c r="J556">
        <v>59.77</v>
      </c>
      <c r="K556">
        <v>67.47</v>
      </c>
      <c r="O556" t="s">
        <v>609</v>
      </c>
      <c r="P556" s="1" t="s">
        <v>631</v>
      </c>
      <c r="Q556" t="s">
        <v>76</v>
      </c>
      <c r="R556" t="s">
        <v>564</v>
      </c>
      <c r="S556">
        <v>24</v>
      </c>
      <c r="T556">
        <v>89.87</v>
      </c>
      <c r="U556">
        <v>73.7</v>
      </c>
      <c r="V556">
        <f t="shared" si="16"/>
        <v>1.2194029850746269</v>
      </c>
      <c r="W556">
        <v>23.5</v>
      </c>
      <c r="X556">
        <v>70.150000000000006</v>
      </c>
      <c r="Y556">
        <v>72.459999999999994</v>
      </c>
    </row>
    <row r="557" spans="1:25" x14ac:dyDescent="0.25">
      <c r="A557" t="s">
        <v>610</v>
      </c>
      <c r="B557" s="1" t="s">
        <v>631</v>
      </c>
      <c r="C557" t="s">
        <v>76</v>
      </c>
      <c r="D557" t="s">
        <v>566</v>
      </c>
      <c r="E557">
        <v>22.5</v>
      </c>
      <c r="F557">
        <v>94.02</v>
      </c>
      <c r="G557">
        <v>69.97</v>
      </c>
      <c r="H557">
        <f t="shared" si="17"/>
        <v>1.3437187366014005</v>
      </c>
      <c r="I557">
        <v>21.5</v>
      </c>
      <c r="J557">
        <v>64.02</v>
      </c>
      <c r="K557">
        <v>67.47</v>
      </c>
      <c r="O557" t="s">
        <v>610</v>
      </c>
      <c r="P557" s="1" t="s">
        <v>631</v>
      </c>
      <c r="Q557" t="s">
        <v>76</v>
      </c>
      <c r="R557" t="s">
        <v>564</v>
      </c>
      <c r="S557">
        <v>24</v>
      </c>
      <c r="T557">
        <v>116.64</v>
      </c>
      <c r="U557">
        <v>73.7</v>
      </c>
      <c r="V557">
        <f t="shared" si="16"/>
        <v>1.5826322930800543</v>
      </c>
      <c r="W557">
        <v>23</v>
      </c>
      <c r="X557">
        <v>57.43</v>
      </c>
      <c r="Y557">
        <v>71.22</v>
      </c>
    </row>
    <row r="558" spans="1:25" x14ac:dyDescent="0.25">
      <c r="A558" t="s">
        <v>611</v>
      </c>
      <c r="B558" s="1" t="s">
        <v>631</v>
      </c>
      <c r="C558" t="s">
        <v>76</v>
      </c>
      <c r="D558" t="s">
        <v>566</v>
      </c>
      <c r="E558">
        <v>23.5</v>
      </c>
      <c r="F558">
        <v>74.680000000000007</v>
      </c>
      <c r="G558">
        <v>72.459999999999994</v>
      </c>
      <c r="H558">
        <f t="shared" si="17"/>
        <v>1.0306375931548442</v>
      </c>
      <c r="I558">
        <v>23</v>
      </c>
      <c r="J558">
        <v>54.51</v>
      </c>
      <c r="K558">
        <v>71.22</v>
      </c>
      <c r="O558" t="s">
        <v>611</v>
      </c>
      <c r="P558" s="1" t="s">
        <v>631</v>
      </c>
      <c r="Q558" t="s">
        <v>76</v>
      </c>
      <c r="R558" t="s">
        <v>564</v>
      </c>
      <c r="S558">
        <v>24</v>
      </c>
      <c r="T558">
        <v>81.94</v>
      </c>
      <c r="U558">
        <v>73.7</v>
      </c>
      <c r="V558">
        <f t="shared" si="16"/>
        <v>1.1118046132971506</v>
      </c>
      <c r="W558">
        <v>23.5</v>
      </c>
      <c r="X558">
        <v>68.56</v>
      </c>
      <c r="Y558">
        <v>72.459999999999994</v>
      </c>
    </row>
    <row r="559" spans="1:25" x14ac:dyDescent="0.25">
      <c r="A559" t="s">
        <v>612</v>
      </c>
      <c r="B559" s="1" t="s">
        <v>631</v>
      </c>
      <c r="C559" t="s">
        <v>76</v>
      </c>
      <c r="D559" t="s">
        <v>566</v>
      </c>
      <c r="E559">
        <v>24.5</v>
      </c>
      <c r="F559">
        <v>70.290000000000006</v>
      </c>
      <c r="G559">
        <v>74.930000000000007</v>
      </c>
      <c r="H559">
        <f t="shared" si="17"/>
        <v>0.9380755371680235</v>
      </c>
      <c r="I559">
        <v>24</v>
      </c>
      <c r="J559">
        <v>62.98</v>
      </c>
      <c r="K559">
        <v>73.7</v>
      </c>
      <c r="O559" t="s">
        <v>612</v>
      </c>
      <c r="P559" s="1" t="s">
        <v>631</v>
      </c>
      <c r="Q559" t="s">
        <v>76</v>
      </c>
      <c r="R559" t="s">
        <v>564</v>
      </c>
      <c r="S559">
        <v>24</v>
      </c>
      <c r="T559">
        <v>139.24</v>
      </c>
      <c r="U559">
        <v>73.7</v>
      </c>
      <c r="V559">
        <f t="shared" si="16"/>
        <v>1.8892808683853461</v>
      </c>
      <c r="W559">
        <v>23</v>
      </c>
      <c r="X559">
        <v>67.900000000000006</v>
      </c>
      <c r="Y559">
        <v>71.22</v>
      </c>
    </row>
    <row r="560" spans="1:25" x14ac:dyDescent="0.25">
      <c r="A560" t="s">
        <v>613</v>
      </c>
      <c r="B560" s="1" t="s">
        <v>631</v>
      </c>
      <c r="C560" t="s">
        <v>76</v>
      </c>
      <c r="D560" t="s">
        <v>566</v>
      </c>
      <c r="E560">
        <v>25</v>
      </c>
      <c r="F560">
        <v>89.54</v>
      </c>
      <c r="G560">
        <v>76.17</v>
      </c>
      <c r="H560">
        <f t="shared" si="17"/>
        <v>1.1755284232637522</v>
      </c>
      <c r="I560">
        <v>22.5</v>
      </c>
      <c r="J560">
        <v>71.94</v>
      </c>
      <c r="K560">
        <v>69.97</v>
      </c>
      <c r="O560" t="s">
        <v>613</v>
      </c>
      <c r="P560" s="1" t="s">
        <v>631</v>
      </c>
      <c r="Q560" t="s">
        <v>76</v>
      </c>
      <c r="R560" t="s">
        <v>564</v>
      </c>
      <c r="S560">
        <v>24</v>
      </c>
      <c r="T560">
        <v>74.790000000000006</v>
      </c>
      <c r="U560">
        <v>73.7</v>
      </c>
      <c r="V560">
        <f t="shared" si="16"/>
        <v>1.0147896879240164</v>
      </c>
      <c r="W560">
        <v>23.5</v>
      </c>
      <c r="X560">
        <v>51.79</v>
      </c>
      <c r="Y560">
        <v>72.459999999999994</v>
      </c>
    </row>
    <row r="561" spans="1:25" x14ac:dyDescent="0.25">
      <c r="A561" s="2" t="s">
        <v>614</v>
      </c>
      <c r="B561" s="1" t="s">
        <v>631</v>
      </c>
      <c r="C561" t="s">
        <v>76</v>
      </c>
      <c r="D561" t="s">
        <v>566</v>
      </c>
      <c r="E561">
        <v>0</v>
      </c>
      <c r="F561">
        <v>0</v>
      </c>
      <c r="G561">
        <v>0</v>
      </c>
      <c r="H561" t="e">
        <f t="shared" si="17"/>
        <v>#DIV/0!</v>
      </c>
      <c r="I561">
        <v>0</v>
      </c>
      <c r="J561">
        <v>0</v>
      </c>
      <c r="K561">
        <v>0</v>
      </c>
      <c r="O561" t="s">
        <v>614</v>
      </c>
      <c r="P561" s="1" t="s">
        <v>631</v>
      </c>
      <c r="Q561" t="s">
        <v>76</v>
      </c>
      <c r="R561" t="s">
        <v>564</v>
      </c>
      <c r="S561">
        <v>24.5</v>
      </c>
      <c r="T561">
        <v>83.34</v>
      </c>
      <c r="U561">
        <v>74.930000000000007</v>
      </c>
      <c r="V561">
        <f t="shared" si="16"/>
        <v>1.1122380888829573</v>
      </c>
      <c r="W561">
        <v>23.5</v>
      </c>
      <c r="X561">
        <v>64.7</v>
      </c>
      <c r="Y561">
        <v>72.459999999999994</v>
      </c>
    </row>
    <row r="562" spans="1:25" x14ac:dyDescent="0.25">
      <c r="A562" t="s">
        <v>615</v>
      </c>
      <c r="B562" s="1" t="s">
        <v>631</v>
      </c>
      <c r="C562" t="s">
        <v>77</v>
      </c>
      <c r="D562" t="s">
        <v>566</v>
      </c>
      <c r="E562">
        <v>20.5</v>
      </c>
      <c r="F562">
        <v>62.44</v>
      </c>
      <c r="G562">
        <v>64.97</v>
      </c>
      <c r="H562">
        <f t="shared" si="17"/>
        <v>0.96105895028474675</v>
      </c>
      <c r="I562">
        <v>20</v>
      </c>
      <c r="J562">
        <v>58.59</v>
      </c>
      <c r="K562">
        <v>63.71</v>
      </c>
      <c r="O562" t="s">
        <v>615</v>
      </c>
      <c r="P562" s="1" t="s">
        <v>631</v>
      </c>
      <c r="Q562" t="s">
        <v>77</v>
      </c>
      <c r="R562" t="s">
        <v>564</v>
      </c>
      <c r="S562">
        <v>24</v>
      </c>
      <c r="T562">
        <v>90.37</v>
      </c>
      <c r="U562">
        <v>73.7</v>
      </c>
      <c r="V562">
        <f t="shared" si="16"/>
        <v>1.2261872455902307</v>
      </c>
      <c r="W562">
        <v>25</v>
      </c>
      <c r="X562">
        <v>86.87</v>
      </c>
      <c r="Y562">
        <v>76.17</v>
      </c>
    </row>
    <row r="563" spans="1:25" x14ac:dyDescent="0.25">
      <c r="A563" t="s">
        <v>616</v>
      </c>
      <c r="B563" s="1" t="s">
        <v>631</v>
      </c>
      <c r="C563" t="s">
        <v>77</v>
      </c>
      <c r="D563" t="s">
        <v>566</v>
      </c>
      <c r="E563">
        <v>27</v>
      </c>
      <c r="F563">
        <v>70.349999999999994</v>
      </c>
      <c r="G563">
        <v>81.08</v>
      </c>
      <c r="H563">
        <f t="shared" si="17"/>
        <v>0.86766156882091761</v>
      </c>
      <c r="I563">
        <v>26.5</v>
      </c>
      <c r="J563">
        <v>54.99</v>
      </c>
      <c r="K563">
        <v>79.86</v>
      </c>
      <c r="O563" t="s">
        <v>616</v>
      </c>
      <c r="P563" s="1" t="s">
        <v>631</v>
      </c>
      <c r="Q563" t="s">
        <v>77</v>
      </c>
      <c r="R563" t="s">
        <v>564</v>
      </c>
      <c r="S563">
        <v>24.5</v>
      </c>
      <c r="T563">
        <v>87.23</v>
      </c>
      <c r="U563">
        <v>74.930000000000007</v>
      </c>
      <c r="V563">
        <f t="shared" si="16"/>
        <v>1.1641532096623515</v>
      </c>
      <c r="W563">
        <v>23</v>
      </c>
      <c r="X563">
        <v>48.94</v>
      </c>
      <c r="Y563">
        <v>71.22</v>
      </c>
    </row>
    <row r="564" spans="1:25" x14ac:dyDescent="0.25">
      <c r="A564" t="s">
        <v>617</v>
      </c>
      <c r="B564" s="1" t="s">
        <v>631</v>
      </c>
      <c r="C564" t="s">
        <v>77</v>
      </c>
      <c r="D564" t="s">
        <v>566</v>
      </c>
      <c r="E564">
        <v>32</v>
      </c>
      <c r="F564">
        <v>105</v>
      </c>
      <c r="G564">
        <v>93.23</v>
      </c>
      <c r="H564">
        <f t="shared" si="17"/>
        <v>1.1262469162286817</v>
      </c>
      <c r="I564">
        <v>22</v>
      </c>
      <c r="J564">
        <v>70.989999999999995</v>
      </c>
      <c r="K564">
        <v>68.72</v>
      </c>
      <c r="O564" t="s">
        <v>617</v>
      </c>
      <c r="P564" s="1" t="s">
        <v>631</v>
      </c>
      <c r="Q564" t="s">
        <v>77</v>
      </c>
      <c r="R564" t="s">
        <v>564</v>
      </c>
      <c r="S564">
        <v>23.5</v>
      </c>
      <c r="T564">
        <v>67.91</v>
      </c>
      <c r="U564">
        <v>72.459999999999994</v>
      </c>
      <c r="V564">
        <f t="shared" si="16"/>
        <v>0.93720673475020699</v>
      </c>
      <c r="W564">
        <v>23</v>
      </c>
      <c r="X564">
        <v>49.53</v>
      </c>
      <c r="Y564">
        <v>71.22</v>
      </c>
    </row>
    <row r="565" spans="1:25" x14ac:dyDescent="0.25">
      <c r="A565" t="s">
        <v>618</v>
      </c>
      <c r="B565" s="1" t="s">
        <v>631</v>
      </c>
      <c r="C565" t="s">
        <v>77</v>
      </c>
      <c r="D565" t="s">
        <v>566</v>
      </c>
      <c r="E565">
        <v>25.5</v>
      </c>
      <c r="F565">
        <v>97.46</v>
      </c>
      <c r="G565">
        <v>77.400000000000006</v>
      </c>
      <c r="H565">
        <f t="shared" si="17"/>
        <v>1.2591731266149868</v>
      </c>
      <c r="I565">
        <v>24.5</v>
      </c>
      <c r="J565">
        <v>69.400000000000006</v>
      </c>
      <c r="K565">
        <v>74.930000000000007</v>
      </c>
      <c r="O565" t="s">
        <v>618</v>
      </c>
      <c r="P565" s="1" t="s">
        <v>631</v>
      </c>
      <c r="Q565" t="s">
        <v>77</v>
      </c>
      <c r="R565" t="s">
        <v>564</v>
      </c>
      <c r="S565">
        <v>24</v>
      </c>
      <c r="T565">
        <v>139.59</v>
      </c>
      <c r="U565">
        <v>73.7</v>
      </c>
      <c r="V565">
        <f t="shared" si="16"/>
        <v>1.8940298507462687</v>
      </c>
      <c r="W565">
        <v>23</v>
      </c>
      <c r="X565">
        <v>42.6</v>
      </c>
      <c r="Y565">
        <v>71.22</v>
      </c>
    </row>
    <row r="566" spans="1:25" x14ac:dyDescent="0.25">
      <c r="A566" s="2" t="s">
        <v>619</v>
      </c>
      <c r="B566" s="1" t="s">
        <v>631</v>
      </c>
      <c r="C566" t="s">
        <v>77</v>
      </c>
      <c r="D566" t="s">
        <v>566</v>
      </c>
      <c r="E566">
        <v>0</v>
      </c>
      <c r="F566">
        <v>0</v>
      </c>
      <c r="G566">
        <v>0</v>
      </c>
      <c r="H566" t="e">
        <f t="shared" si="17"/>
        <v>#DIV/0!</v>
      </c>
      <c r="I566">
        <v>0</v>
      </c>
      <c r="J566">
        <v>0</v>
      </c>
      <c r="K566">
        <v>0</v>
      </c>
      <c r="O566" t="s">
        <v>619</v>
      </c>
      <c r="P566" s="1" t="s">
        <v>631</v>
      </c>
      <c r="Q566" t="s">
        <v>77</v>
      </c>
      <c r="R566" t="s">
        <v>564</v>
      </c>
      <c r="S566">
        <v>15</v>
      </c>
      <c r="T566">
        <v>20.18</v>
      </c>
      <c r="U566">
        <v>50.91</v>
      </c>
      <c r="V566">
        <f t="shared" si="16"/>
        <v>0.39638577882537812</v>
      </c>
      <c r="W566">
        <v>15</v>
      </c>
      <c r="X566">
        <v>20.18</v>
      </c>
      <c r="Y566">
        <v>50.91</v>
      </c>
    </row>
    <row r="567" spans="1:25" x14ac:dyDescent="0.25">
      <c r="A567" t="s">
        <v>620</v>
      </c>
      <c r="B567" s="1" t="s">
        <v>631</v>
      </c>
      <c r="C567" t="s">
        <v>77</v>
      </c>
      <c r="D567" t="s">
        <v>566</v>
      </c>
      <c r="E567">
        <v>23</v>
      </c>
      <c r="F567">
        <v>72.8</v>
      </c>
      <c r="G567">
        <v>71.22</v>
      </c>
      <c r="H567">
        <f t="shared" si="17"/>
        <v>1.0221847795563044</v>
      </c>
      <c r="I567">
        <v>22.5</v>
      </c>
      <c r="J567">
        <v>55.21</v>
      </c>
      <c r="K567">
        <v>69.97</v>
      </c>
      <c r="O567" t="s">
        <v>620</v>
      </c>
      <c r="P567" s="1" t="s">
        <v>631</v>
      </c>
      <c r="Q567" t="s">
        <v>77</v>
      </c>
      <c r="R567" t="s">
        <v>564</v>
      </c>
      <c r="S567">
        <v>24</v>
      </c>
      <c r="T567">
        <v>125.33</v>
      </c>
      <c r="U567">
        <v>73.7</v>
      </c>
      <c r="V567">
        <f t="shared" si="16"/>
        <v>1.7005427408412481</v>
      </c>
      <c r="W567">
        <v>22.5</v>
      </c>
      <c r="X567">
        <v>69.510000000000005</v>
      </c>
      <c r="Y567">
        <v>69.97</v>
      </c>
    </row>
    <row r="568" spans="1:25" x14ac:dyDescent="0.25">
      <c r="A568" t="s">
        <v>621</v>
      </c>
      <c r="B568" s="1" t="s">
        <v>631</v>
      </c>
      <c r="C568" t="s">
        <v>77</v>
      </c>
      <c r="D568" t="s">
        <v>566</v>
      </c>
      <c r="E568">
        <v>23</v>
      </c>
      <c r="F568">
        <v>65.33</v>
      </c>
      <c r="G568">
        <v>71.22</v>
      </c>
      <c r="H568">
        <f t="shared" si="17"/>
        <v>0.91729851165402976</v>
      </c>
      <c r="I568">
        <v>22.5</v>
      </c>
      <c r="J568">
        <v>49.4</v>
      </c>
      <c r="K568">
        <v>69.97</v>
      </c>
      <c r="O568" t="s">
        <v>621</v>
      </c>
      <c r="P568" s="1" t="s">
        <v>631</v>
      </c>
      <c r="Q568" t="s">
        <v>77</v>
      </c>
      <c r="R568" t="s">
        <v>564</v>
      </c>
      <c r="S568">
        <v>23.5</v>
      </c>
      <c r="T568">
        <v>146.36000000000001</v>
      </c>
      <c r="U568">
        <v>72.459999999999994</v>
      </c>
      <c r="V568">
        <f t="shared" si="16"/>
        <v>2.019873033397737</v>
      </c>
      <c r="W568">
        <v>21.5</v>
      </c>
      <c r="X568">
        <v>58.28</v>
      </c>
      <c r="Y568">
        <v>67.47</v>
      </c>
    </row>
    <row r="569" spans="1:25" x14ac:dyDescent="0.25">
      <c r="A569" t="s">
        <v>622</v>
      </c>
      <c r="B569" s="1" t="s">
        <v>631</v>
      </c>
      <c r="C569" t="s">
        <v>77</v>
      </c>
      <c r="D569" t="s">
        <v>566</v>
      </c>
      <c r="E569">
        <v>25.5</v>
      </c>
      <c r="F569">
        <v>103.42</v>
      </c>
      <c r="G569">
        <v>77.400000000000006</v>
      </c>
      <c r="H569">
        <f t="shared" si="17"/>
        <v>1.3361757105943153</v>
      </c>
      <c r="I569">
        <v>23</v>
      </c>
      <c r="J569">
        <v>81.91</v>
      </c>
      <c r="K569">
        <v>71.22</v>
      </c>
      <c r="O569" t="s">
        <v>622</v>
      </c>
      <c r="P569" s="1" t="s">
        <v>631</v>
      </c>
      <c r="Q569" t="s">
        <v>77</v>
      </c>
      <c r="R569" t="s">
        <v>564</v>
      </c>
      <c r="S569">
        <v>23.5</v>
      </c>
      <c r="T569">
        <v>76.39</v>
      </c>
      <c r="U569">
        <v>72.459999999999994</v>
      </c>
      <c r="V569">
        <f t="shared" si="16"/>
        <v>1.0542368203146564</v>
      </c>
      <c r="W569">
        <v>23</v>
      </c>
      <c r="X569">
        <v>62.5</v>
      </c>
      <c r="Y569">
        <v>71.22</v>
      </c>
    </row>
    <row r="570" spans="1:25" x14ac:dyDescent="0.25">
      <c r="A570" s="2" t="s">
        <v>623</v>
      </c>
      <c r="B570" s="1" t="s">
        <v>631</v>
      </c>
      <c r="C570" t="s">
        <v>77</v>
      </c>
      <c r="D570" t="s">
        <v>566</v>
      </c>
      <c r="E570">
        <v>0</v>
      </c>
      <c r="F570">
        <v>0</v>
      </c>
      <c r="G570">
        <v>0</v>
      </c>
      <c r="H570" t="e">
        <f t="shared" si="17"/>
        <v>#DIV/0!</v>
      </c>
      <c r="I570">
        <v>0</v>
      </c>
      <c r="J570">
        <v>0</v>
      </c>
      <c r="K570">
        <v>0</v>
      </c>
      <c r="O570" t="s">
        <v>623</v>
      </c>
      <c r="P570" s="1" t="s">
        <v>631</v>
      </c>
      <c r="Q570" t="s">
        <v>77</v>
      </c>
      <c r="R570" t="s">
        <v>564</v>
      </c>
      <c r="S570">
        <v>15</v>
      </c>
      <c r="T570">
        <v>26.46</v>
      </c>
      <c r="U570">
        <v>50.91</v>
      </c>
      <c r="V570">
        <f t="shared" si="16"/>
        <v>0.5197407189157337</v>
      </c>
      <c r="W570">
        <v>15</v>
      </c>
      <c r="X570">
        <v>26.46</v>
      </c>
      <c r="Y570">
        <v>50.91</v>
      </c>
    </row>
    <row r="571" spans="1:25" x14ac:dyDescent="0.25">
      <c r="A571" s="2" t="s">
        <v>624</v>
      </c>
      <c r="B571" s="1" t="s">
        <v>631</v>
      </c>
      <c r="C571" t="s">
        <v>77</v>
      </c>
      <c r="D571" t="s">
        <v>566</v>
      </c>
      <c r="E571">
        <v>22</v>
      </c>
      <c r="F571">
        <v>70.8</v>
      </c>
      <c r="G571">
        <v>68.72</v>
      </c>
      <c r="H571">
        <f t="shared" si="17"/>
        <v>1.0302677532013969</v>
      </c>
      <c r="I571">
        <v>21.5</v>
      </c>
      <c r="J571">
        <v>58.19</v>
      </c>
      <c r="K571">
        <v>67.47</v>
      </c>
      <c r="O571" t="s">
        <v>624</v>
      </c>
      <c r="P571" s="1" t="s">
        <v>631</v>
      </c>
      <c r="Q571" t="s">
        <v>77</v>
      </c>
      <c r="R571" t="s">
        <v>564</v>
      </c>
      <c r="S571">
        <v>24</v>
      </c>
      <c r="T571">
        <v>87.22</v>
      </c>
      <c r="U571">
        <v>73.7</v>
      </c>
      <c r="V571">
        <f t="shared" si="16"/>
        <v>1.1834464043419266</v>
      </c>
      <c r="W571">
        <v>23.5</v>
      </c>
      <c r="X571">
        <v>69.180000000000007</v>
      </c>
      <c r="Y571">
        <v>72.459999999999994</v>
      </c>
    </row>
    <row r="572" spans="1:25" x14ac:dyDescent="0.25">
      <c r="A572" t="s">
        <v>625</v>
      </c>
      <c r="B572" s="1" t="s">
        <v>631</v>
      </c>
      <c r="C572" t="s">
        <v>77</v>
      </c>
      <c r="D572" t="s">
        <v>566</v>
      </c>
      <c r="E572">
        <v>24</v>
      </c>
      <c r="F572">
        <v>93.42</v>
      </c>
      <c r="G572">
        <v>73.7</v>
      </c>
      <c r="H572">
        <f t="shared" si="17"/>
        <v>1.2675712347354138</v>
      </c>
      <c r="I572">
        <v>23</v>
      </c>
      <c r="J572">
        <v>68.64</v>
      </c>
      <c r="K572">
        <v>71.22</v>
      </c>
      <c r="O572" t="s">
        <v>625</v>
      </c>
      <c r="P572" s="1" t="s">
        <v>631</v>
      </c>
      <c r="Q572" t="s">
        <v>77</v>
      </c>
      <c r="R572" t="s">
        <v>564</v>
      </c>
      <c r="S572">
        <v>24</v>
      </c>
      <c r="T572">
        <v>102.03</v>
      </c>
      <c r="U572">
        <v>73.7</v>
      </c>
      <c r="V572">
        <f t="shared" si="16"/>
        <v>1.3843962008141113</v>
      </c>
      <c r="W572">
        <v>23.5</v>
      </c>
      <c r="X572">
        <v>63.25</v>
      </c>
      <c r="Y572">
        <v>72.459999999999994</v>
      </c>
    </row>
    <row r="573" spans="1:25" x14ac:dyDescent="0.25">
      <c r="A573" t="s">
        <v>626</v>
      </c>
      <c r="B573" s="1" t="s">
        <v>631</v>
      </c>
      <c r="C573" t="s">
        <v>77</v>
      </c>
      <c r="D573" t="s">
        <v>566</v>
      </c>
      <c r="E573">
        <v>24</v>
      </c>
      <c r="F573">
        <v>121.83</v>
      </c>
      <c r="G573">
        <v>73.7</v>
      </c>
      <c r="H573">
        <f t="shared" si="17"/>
        <v>1.6530529172320216</v>
      </c>
      <c r="I573">
        <v>22</v>
      </c>
      <c r="J573">
        <v>51.19</v>
      </c>
      <c r="K573">
        <v>68.72</v>
      </c>
      <c r="O573" t="s">
        <v>626</v>
      </c>
      <c r="P573" s="1" t="s">
        <v>631</v>
      </c>
      <c r="Q573" t="s">
        <v>77</v>
      </c>
      <c r="R573" t="s">
        <v>564</v>
      </c>
      <c r="S573">
        <v>24</v>
      </c>
      <c r="T573">
        <v>138.91</v>
      </c>
      <c r="U573">
        <v>73.7</v>
      </c>
      <c r="V573">
        <f t="shared" si="16"/>
        <v>1.8848032564450474</v>
      </c>
      <c r="W573">
        <v>22.5</v>
      </c>
      <c r="X573">
        <v>67.75</v>
      </c>
      <c r="Y573">
        <v>69.97</v>
      </c>
    </row>
    <row r="574" spans="1:25" x14ac:dyDescent="0.25">
      <c r="A574" s="2" t="s">
        <v>627</v>
      </c>
      <c r="B574" s="1" t="s">
        <v>631</v>
      </c>
      <c r="C574" t="s">
        <v>77</v>
      </c>
      <c r="D574" t="s">
        <v>566</v>
      </c>
      <c r="E574">
        <v>23.5</v>
      </c>
      <c r="F574">
        <v>146.84</v>
      </c>
      <c r="G574">
        <v>72.459999999999994</v>
      </c>
      <c r="H574">
        <f t="shared" si="17"/>
        <v>2.0264973778636493</v>
      </c>
      <c r="I574">
        <v>21.5</v>
      </c>
      <c r="J574">
        <v>54.25</v>
      </c>
      <c r="K574">
        <v>67.47</v>
      </c>
      <c r="O574" t="s">
        <v>627</v>
      </c>
      <c r="P574" s="1" t="s">
        <v>631</v>
      </c>
      <c r="Q574" t="s">
        <v>77</v>
      </c>
      <c r="R574" t="s">
        <v>564</v>
      </c>
      <c r="S574">
        <v>24</v>
      </c>
      <c r="T574">
        <v>186.77</v>
      </c>
      <c r="U574">
        <v>73.7</v>
      </c>
      <c r="V574">
        <f t="shared" si="16"/>
        <v>2.534192672998643</v>
      </c>
      <c r="W574">
        <v>22.5</v>
      </c>
      <c r="X574">
        <v>62.9</v>
      </c>
      <c r="Y574">
        <v>69.97</v>
      </c>
    </row>
    <row r="575" spans="1:25" x14ac:dyDescent="0.25">
      <c r="A575" t="s">
        <v>628</v>
      </c>
      <c r="B575" s="1" t="s">
        <v>631</v>
      </c>
      <c r="C575" t="s">
        <v>77</v>
      </c>
      <c r="D575" t="s">
        <v>566</v>
      </c>
      <c r="E575">
        <v>24</v>
      </c>
      <c r="F575">
        <v>165.86</v>
      </c>
      <c r="G575">
        <v>73.7</v>
      </c>
      <c r="H575">
        <f t="shared" si="17"/>
        <v>2.2504748982360923</v>
      </c>
      <c r="I575">
        <v>22</v>
      </c>
      <c r="J575">
        <v>58.08</v>
      </c>
      <c r="K575">
        <v>68.72</v>
      </c>
      <c r="O575" t="s">
        <v>628</v>
      </c>
      <c r="P575" s="1" t="s">
        <v>631</v>
      </c>
      <c r="Q575" t="s">
        <v>77</v>
      </c>
      <c r="R575" t="s">
        <v>564</v>
      </c>
      <c r="S575">
        <v>24</v>
      </c>
      <c r="T575">
        <v>140.72</v>
      </c>
      <c r="U575">
        <v>73.7</v>
      </c>
      <c r="V575">
        <f t="shared" si="16"/>
        <v>1.9093622795115333</v>
      </c>
      <c r="W575">
        <v>23</v>
      </c>
      <c r="X575">
        <v>61.4</v>
      </c>
      <c r="Y575">
        <v>71.22</v>
      </c>
    </row>
    <row r="576" spans="1:25" x14ac:dyDescent="0.25">
      <c r="A576" t="s">
        <v>629</v>
      </c>
      <c r="B576" s="1" t="s">
        <v>631</v>
      </c>
      <c r="C576" t="s">
        <v>77</v>
      </c>
      <c r="D576" t="s">
        <v>566</v>
      </c>
      <c r="E576">
        <v>24</v>
      </c>
      <c r="F576">
        <v>112.47</v>
      </c>
      <c r="G576">
        <v>73.7</v>
      </c>
      <c r="H576">
        <f t="shared" si="17"/>
        <v>1.5260515603799185</v>
      </c>
      <c r="I576">
        <v>22.5</v>
      </c>
      <c r="J576">
        <v>68.510000000000005</v>
      </c>
      <c r="K576">
        <v>69.97</v>
      </c>
      <c r="O576" t="s">
        <v>629</v>
      </c>
      <c r="P576" s="1" t="s">
        <v>631</v>
      </c>
      <c r="Q576" t="s">
        <v>77</v>
      </c>
      <c r="R576" t="s">
        <v>564</v>
      </c>
      <c r="S576">
        <v>24</v>
      </c>
      <c r="T576">
        <v>118.52</v>
      </c>
      <c r="U576">
        <v>73.7</v>
      </c>
      <c r="V576">
        <f t="shared" si="16"/>
        <v>1.6081411126187244</v>
      </c>
      <c r="W576">
        <v>23.5</v>
      </c>
      <c r="X576">
        <v>69.739999999999995</v>
      </c>
      <c r="Y576">
        <v>72.459999999999994</v>
      </c>
    </row>
    <row r="577" spans="1:25" x14ac:dyDescent="0.25">
      <c r="A577" t="s">
        <v>630</v>
      </c>
      <c r="B577" s="1" t="s">
        <v>631</v>
      </c>
      <c r="C577" t="s">
        <v>77</v>
      </c>
      <c r="D577" t="s">
        <v>566</v>
      </c>
      <c r="E577">
        <v>24</v>
      </c>
      <c r="F577">
        <v>65.66</v>
      </c>
      <c r="G577">
        <v>73.7</v>
      </c>
      <c r="H577">
        <f t="shared" si="17"/>
        <v>0.89090909090909087</v>
      </c>
      <c r="I577">
        <v>23.5</v>
      </c>
      <c r="J577">
        <v>52.15</v>
      </c>
      <c r="K577">
        <v>72.459999999999994</v>
      </c>
      <c r="O577" t="s">
        <v>630</v>
      </c>
      <c r="P577" s="1" t="s">
        <v>631</v>
      </c>
      <c r="Q577" t="s">
        <v>77</v>
      </c>
      <c r="R577" t="s">
        <v>564</v>
      </c>
      <c r="S577">
        <v>24</v>
      </c>
      <c r="T577">
        <v>83.92</v>
      </c>
      <c r="U577">
        <v>73.7</v>
      </c>
      <c r="V577">
        <f t="shared" si="16"/>
        <v>1.1386702849389416</v>
      </c>
      <c r="W577">
        <v>23</v>
      </c>
      <c r="X577">
        <v>72.47</v>
      </c>
      <c r="Y577">
        <v>71.22</v>
      </c>
    </row>
    <row r="578" spans="1:25" x14ac:dyDescent="0.25">
      <c r="A578" t="s">
        <v>632</v>
      </c>
      <c r="B578" s="1" t="s">
        <v>696</v>
      </c>
      <c r="C578" t="s">
        <v>76</v>
      </c>
      <c r="D578" t="s">
        <v>80</v>
      </c>
      <c r="E578">
        <v>22</v>
      </c>
      <c r="F578">
        <v>90.59</v>
      </c>
      <c r="G578">
        <v>68.72</v>
      </c>
      <c r="H578">
        <f t="shared" si="17"/>
        <v>1.3182479627473807</v>
      </c>
      <c r="I578">
        <v>21</v>
      </c>
      <c r="J578">
        <v>60.54</v>
      </c>
      <c r="K578">
        <v>66.22</v>
      </c>
      <c r="O578" t="s">
        <v>632</v>
      </c>
      <c r="P578" s="1" t="s">
        <v>696</v>
      </c>
      <c r="Q578" t="s">
        <v>76</v>
      </c>
      <c r="R578" t="s">
        <v>78</v>
      </c>
      <c r="S578">
        <v>24</v>
      </c>
      <c r="T578">
        <v>178.27</v>
      </c>
      <c r="U578">
        <v>73.7</v>
      </c>
      <c r="V578">
        <f t="shared" ref="V578:V641" si="18">T578/U578</f>
        <v>2.4188602442333784</v>
      </c>
      <c r="W578">
        <v>23</v>
      </c>
      <c r="X578">
        <v>50.95</v>
      </c>
      <c r="Y578">
        <v>71.22</v>
      </c>
    </row>
    <row r="579" spans="1:25" x14ac:dyDescent="0.25">
      <c r="A579" t="s">
        <v>633</v>
      </c>
      <c r="B579" s="1" t="s">
        <v>696</v>
      </c>
      <c r="C579" t="s">
        <v>76</v>
      </c>
      <c r="D579" t="s">
        <v>80</v>
      </c>
      <c r="E579">
        <v>22.5</v>
      </c>
      <c r="F579">
        <v>114.85</v>
      </c>
      <c r="G579">
        <v>69.97</v>
      </c>
      <c r="H579">
        <f t="shared" ref="H579:H641" si="19">F579/G579</f>
        <v>1.6414177504644847</v>
      </c>
      <c r="I579">
        <v>21.5</v>
      </c>
      <c r="J579">
        <v>62.51</v>
      </c>
      <c r="K579">
        <v>67.47</v>
      </c>
      <c r="O579" t="s">
        <v>633</v>
      </c>
      <c r="P579" s="1" t="s">
        <v>696</v>
      </c>
      <c r="Q579" t="s">
        <v>76</v>
      </c>
      <c r="R579" t="s">
        <v>78</v>
      </c>
      <c r="S579">
        <v>24</v>
      </c>
      <c r="T579">
        <v>141.6</v>
      </c>
      <c r="U579">
        <v>73.7</v>
      </c>
      <c r="V579">
        <f t="shared" si="18"/>
        <v>1.9213025780189958</v>
      </c>
      <c r="W579">
        <v>23</v>
      </c>
      <c r="X579">
        <v>66.61</v>
      </c>
      <c r="Y579">
        <v>71.22</v>
      </c>
    </row>
    <row r="580" spans="1:25" x14ac:dyDescent="0.25">
      <c r="A580" t="s">
        <v>634</v>
      </c>
      <c r="B580" s="1" t="s">
        <v>696</v>
      </c>
      <c r="C580" t="s">
        <v>76</v>
      </c>
      <c r="D580" t="s">
        <v>80</v>
      </c>
      <c r="E580">
        <v>18.5</v>
      </c>
      <c r="F580">
        <v>51.76</v>
      </c>
      <c r="G580">
        <v>59.91</v>
      </c>
      <c r="H580">
        <f t="shared" si="19"/>
        <v>0.86396261058254054</v>
      </c>
      <c r="I580">
        <v>18</v>
      </c>
      <c r="J580">
        <v>34.729999999999997</v>
      </c>
      <c r="K580">
        <v>58.64</v>
      </c>
      <c r="O580" t="s">
        <v>634</v>
      </c>
      <c r="P580" s="1" t="s">
        <v>696</v>
      </c>
      <c r="Q580" t="s">
        <v>76</v>
      </c>
      <c r="R580" t="s">
        <v>78</v>
      </c>
      <c r="S580">
        <v>24</v>
      </c>
      <c r="T580">
        <v>111.79</v>
      </c>
      <c r="U580">
        <v>73.7</v>
      </c>
      <c r="V580">
        <f t="shared" si="18"/>
        <v>1.5168249660786974</v>
      </c>
      <c r="W580">
        <v>23.5</v>
      </c>
      <c r="X580">
        <v>60.65</v>
      </c>
      <c r="Y580">
        <v>72.459999999999994</v>
      </c>
    </row>
    <row r="581" spans="1:25" x14ac:dyDescent="0.25">
      <c r="A581" s="2" t="s">
        <v>635</v>
      </c>
      <c r="B581" s="1" t="s">
        <v>696</v>
      </c>
      <c r="C581" t="s">
        <v>76</v>
      </c>
      <c r="D581" t="s">
        <v>80</v>
      </c>
      <c r="E581">
        <v>17.5</v>
      </c>
      <c r="F581">
        <v>49.25</v>
      </c>
      <c r="G581">
        <v>57.36</v>
      </c>
      <c r="H581">
        <f t="shared" si="19"/>
        <v>0.85861227336122736</v>
      </c>
      <c r="I581">
        <v>17</v>
      </c>
      <c r="J581">
        <v>35.159999999999997</v>
      </c>
      <c r="K581">
        <v>56.08</v>
      </c>
      <c r="O581" t="s">
        <v>635</v>
      </c>
      <c r="P581" s="1" t="s">
        <v>696</v>
      </c>
      <c r="Q581" t="s">
        <v>76</v>
      </c>
      <c r="R581" t="s">
        <v>78</v>
      </c>
      <c r="S581">
        <v>24</v>
      </c>
      <c r="T581">
        <v>87.64</v>
      </c>
      <c r="U581">
        <v>73.7</v>
      </c>
      <c r="V581">
        <f t="shared" si="18"/>
        <v>1.1891451831750339</v>
      </c>
      <c r="W581">
        <v>23.5</v>
      </c>
      <c r="X581">
        <v>59.73</v>
      </c>
      <c r="Y581">
        <v>72.459999999999994</v>
      </c>
    </row>
    <row r="582" spans="1:25" x14ac:dyDescent="0.25">
      <c r="A582" t="s">
        <v>636</v>
      </c>
      <c r="B582" s="1" t="s">
        <v>696</v>
      </c>
      <c r="C582" t="s">
        <v>76</v>
      </c>
      <c r="D582" t="s">
        <v>80</v>
      </c>
      <c r="E582">
        <v>22.5</v>
      </c>
      <c r="F582">
        <v>75.56</v>
      </c>
      <c r="G582">
        <v>69.97</v>
      </c>
      <c r="H582">
        <f t="shared" si="19"/>
        <v>1.0798913820208662</v>
      </c>
      <c r="I582">
        <v>20</v>
      </c>
      <c r="J582">
        <v>66.41</v>
      </c>
      <c r="K582">
        <v>63.71</v>
      </c>
      <c r="O582" t="s">
        <v>636</v>
      </c>
      <c r="P582" s="1" t="s">
        <v>696</v>
      </c>
      <c r="Q582" t="s">
        <v>76</v>
      </c>
      <c r="R582" t="s">
        <v>78</v>
      </c>
      <c r="S582">
        <v>24</v>
      </c>
      <c r="T582">
        <v>136.78</v>
      </c>
      <c r="U582">
        <v>73.7</v>
      </c>
      <c r="V582">
        <f t="shared" si="18"/>
        <v>1.8559023066485751</v>
      </c>
      <c r="W582">
        <v>23</v>
      </c>
      <c r="X582">
        <v>48.25</v>
      </c>
      <c r="Y582">
        <v>71.22</v>
      </c>
    </row>
    <row r="583" spans="1:25" x14ac:dyDescent="0.25">
      <c r="A583" t="s">
        <v>637</v>
      </c>
      <c r="B583" s="1" t="s">
        <v>696</v>
      </c>
      <c r="C583" t="s">
        <v>76</v>
      </c>
      <c r="D583" t="s">
        <v>80</v>
      </c>
      <c r="E583">
        <v>24</v>
      </c>
      <c r="F583">
        <v>69.8</v>
      </c>
      <c r="G583">
        <v>73.7</v>
      </c>
      <c r="H583">
        <f t="shared" si="19"/>
        <v>0.94708276797829027</v>
      </c>
      <c r="I583">
        <v>23.5</v>
      </c>
      <c r="J583">
        <v>58.91</v>
      </c>
      <c r="K583">
        <v>72.459999999999994</v>
      </c>
      <c r="O583" t="s">
        <v>637</v>
      </c>
      <c r="P583" s="1" t="s">
        <v>696</v>
      </c>
      <c r="Q583" t="s">
        <v>76</v>
      </c>
      <c r="R583" t="s">
        <v>78</v>
      </c>
      <c r="S583">
        <v>24</v>
      </c>
      <c r="T583">
        <v>135.85</v>
      </c>
      <c r="U583">
        <v>73.7</v>
      </c>
      <c r="V583">
        <f t="shared" si="18"/>
        <v>1.8432835820895521</v>
      </c>
      <c r="W583">
        <v>23.5</v>
      </c>
      <c r="X583">
        <v>70.069999999999993</v>
      </c>
      <c r="Y583">
        <v>72.459999999999994</v>
      </c>
    </row>
    <row r="584" spans="1:25" x14ac:dyDescent="0.25">
      <c r="A584" t="s">
        <v>638</v>
      </c>
      <c r="B584" s="1" t="s">
        <v>696</v>
      </c>
      <c r="C584" t="s">
        <v>76</v>
      </c>
      <c r="D584" t="s">
        <v>80</v>
      </c>
      <c r="E584">
        <v>23</v>
      </c>
      <c r="F584">
        <v>91.35</v>
      </c>
      <c r="G584">
        <v>71.22</v>
      </c>
      <c r="H584">
        <f t="shared" si="19"/>
        <v>1.2826453243470934</v>
      </c>
      <c r="I584">
        <v>22.5</v>
      </c>
      <c r="J584">
        <v>49.08</v>
      </c>
      <c r="K584">
        <v>69.97</v>
      </c>
      <c r="O584" t="s">
        <v>638</v>
      </c>
      <c r="P584" s="1" t="s">
        <v>696</v>
      </c>
      <c r="Q584" t="s">
        <v>76</v>
      </c>
      <c r="R584" t="s">
        <v>78</v>
      </c>
      <c r="S584">
        <v>24</v>
      </c>
      <c r="T584">
        <v>141.51</v>
      </c>
      <c r="U584">
        <v>73.7</v>
      </c>
      <c r="V584">
        <f t="shared" si="18"/>
        <v>1.920081411126187</v>
      </c>
      <c r="W584">
        <v>22.5</v>
      </c>
      <c r="X584">
        <v>45.64</v>
      </c>
      <c r="Y584">
        <v>69.97</v>
      </c>
    </row>
    <row r="585" spans="1:25" x14ac:dyDescent="0.25">
      <c r="A585" s="2" t="s">
        <v>639</v>
      </c>
      <c r="B585" s="1" t="s">
        <v>696</v>
      </c>
      <c r="C585" t="s">
        <v>76</v>
      </c>
      <c r="D585" t="s">
        <v>80</v>
      </c>
      <c r="E585">
        <v>0</v>
      </c>
      <c r="F585">
        <v>0</v>
      </c>
      <c r="G585">
        <v>0</v>
      </c>
      <c r="H585" t="e">
        <f t="shared" si="19"/>
        <v>#DIV/0!</v>
      </c>
      <c r="I585">
        <v>0</v>
      </c>
      <c r="J585">
        <v>0</v>
      </c>
      <c r="K585">
        <v>0</v>
      </c>
      <c r="O585" t="s">
        <v>639</v>
      </c>
      <c r="P585" s="1" t="s">
        <v>696</v>
      </c>
      <c r="Q585" t="s">
        <v>76</v>
      </c>
      <c r="R585" t="s">
        <v>78</v>
      </c>
      <c r="S585">
        <v>0</v>
      </c>
      <c r="T585">
        <v>0</v>
      </c>
      <c r="U585">
        <v>0</v>
      </c>
      <c r="V585" t="e">
        <f t="shared" si="18"/>
        <v>#DIV/0!</v>
      </c>
      <c r="W585">
        <v>0</v>
      </c>
      <c r="X585">
        <v>0</v>
      </c>
      <c r="Y585">
        <v>0</v>
      </c>
    </row>
    <row r="586" spans="1:25" x14ac:dyDescent="0.25">
      <c r="A586" t="s">
        <v>640</v>
      </c>
      <c r="B586" s="1" t="s">
        <v>696</v>
      </c>
      <c r="C586" t="s">
        <v>76</v>
      </c>
      <c r="D586" t="s">
        <v>80</v>
      </c>
      <c r="E586">
        <v>26</v>
      </c>
      <c r="F586">
        <v>83.49</v>
      </c>
      <c r="G586">
        <v>78.63</v>
      </c>
      <c r="H586">
        <f t="shared" si="19"/>
        <v>1.0618084700495993</v>
      </c>
      <c r="I586">
        <v>25.5</v>
      </c>
      <c r="J586">
        <v>58.34</v>
      </c>
      <c r="K586">
        <v>77.400000000000006</v>
      </c>
      <c r="O586" t="s">
        <v>640</v>
      </c>
      <c r="P586" s="1" t="s">
        <v>696</v>
      </c>
      <c r="Q586" t="s">
        <v>76</v>
      </c>
      <c r="R586" t="s">
        <v>78</v>
      </c>
      <c r="S586">
        <v>24</v>
      </c>
      <c r="T586">
        <v>97.77</v>
      </c>
      <c r="U586">
        <v>73.7</v>
      </c>
      <c r="V586">
        <f t="shared" si="18"/>
        <v>1.3265943012211667</v>
      </c>
      <c r="W586">
        <v>23.5</v>
      </c>
      <c r="X586">
        <v>64.22</v>
      </c>
      <c r="Y586">
        <v>72.459999999999994</v>
      </c>
    </row>
    <row r="587" spans="1:25" x14ac:dyDescent="0.25">
      <c r="A587" t="s">
        <v>641</v>
      </c>
      <c r="B587" s="1" t="s">
        <v>696</v>
      </c>
      <c r="C587" t="s">
        <v>76</v>
      </c>
      <c r="D587" t="s">
        <v>80</v>
      </c>
      <c r="E587">
        <v>21.5</v>
      </c>
      <c r="F587">
        <v>66.92</v>
      </c>
      <c r="G587">
        <v>67.47</v>
      </c>
      <c r="H587">
        <f t="shared" si="19"/>
        <v>0.9918482288424485</v>
      </c>
      <c r="I587">
        <v>21</v>
      </c>
      <c r="J587">
        <v>58.18</v>
      </c>
      <c r="K587">
        <v>66.22</v>
      </c>
      <c r="O587" t="s">
        <v>641</v>
      </c>
      <c r="P587" s="1" t="s">
        <v>696</v>
      </c>
      <c r="Q587" t="s">
        <v>76</v>
      </c>
      <c r="R587" t="s">
        <v>78</v>
      </c>
      <c r="S587">
        <v>24</v>
      </c>
      <c r="T587">
        <v>124.72</v>
      </c>
      <c r="U587">
        <v>73.7</v>
      </c>
      <c r="V587">
        <f t="shared" si="18"/>
        <v>1.6922659430122116</v>
      </c>
      <c r="W587">
        <v>23</v>
      </c>
      <c r="X587">
        <v>66.3</v>
      </c>
      <c r="Y587">
        <v>71.22</v>
      </c>
    </row>
    <row r="588" spans="1:25" x14ac:dyDescent="0.25">
      <c r="A588" t="s">
        <v>642</v>
      </c>
      <c r="B588" s="1" t="s">
        <v>696</v>
      </c>
      <c r="C588" t="s">
        <v>76</v>
      </c>
      <c r="D588" t="s">
        <v>80</v>
      </c>
      <c r="E588">
        <v>22.5</v>
      </c>
      <c r="F588">
        <v>75.94</v>
      </c>
      <c r="G588">
        <v>69.97</v>
      </c>
      <c r="H588">
        <f t="shared" si="19"/>
        <v>1.0853222809775618</v>
      </c>
      <c r="I588">
        <v>22</v>
      </c>
      <c r="J588">
        <v>59.19</v>
      </c>
      <c r="K588">
        <v>68.72</v>
      </c>
      <c r="O588" t="s">
        <v>642</v>
      </c>
      <c r="P588" s="1" t="s">
        <v>696</v>
      </c>
      <c r="Q588" t="s">
        <v>76</v>
      </c>
      <c r="R588" t="s">
        <v>78</v>
      </c>
      <c r="S588">
        <v>24</v>
      </c>
      <c r="T588">
        <v>190.79</v>
      </c>
      <c r="U588">
        <v>73.7</v>
      </c>
      <c r="V588">
        <f t="shared" si="18"/>
        <v>2.5887381275440973</v>
      </c>
      <c r="W588">
        <v>23</v>
      </c>
      <c r="X588">
        <v>61.83</v>
      </c>
      <c r="Y588">
        <v>71.22</v>
      </c>
    </row>
    <row r="589" spans="1:25" x14ac:dyDescent="0.25">
      <c r="A589" s="2" t="s">
        <v>643</v>
      </c>
      <c r="B589" s="1" t="s">
        <v>696</v>
      </c>
      <c r="C589" t="s">
        <v>76</v>
      </c>
      <c r="D589" t="s">
        <v>80</v>
      </c>
      <c r="E589">
        <v>23</v>
      </c>
      <c r="F589">
        <v>54.78</v>
      </c>
      <c r="G589">
        <v>71.22</v>
      </c>
      <c r="H589">
        <f t="shared" si="19"/>
        <v>0.76916596461668074</v>
      </c>
      <c r="I589">
        <v>22.5</v>
      </c>
      <c r="J589">
        <v>44.28</v>
      </c>
      <c r="K589">
        <v>69.97</v>
      </c>
      <c r="O589" t="s">
        <v>643</v>
      </c>
      <c r="P589" s="1" t="s">
        <v>696</v>
      </c>
      <c r="Q589" t="s">
        <v>76</v>
      </c>
      <c r="R589" t="s">
        <v>78</v>
      </c>
      <c r="S589">
        <v>24</v>
      </c>
      <c r="T589">
        <v>107.8</v>
      </c>
      <c r="U589">
        <v>73.7</v>
      </c>
      <c r="V589">
        <f t="shared" si="18"/>
        <v>1.4626865671641791</v>
      </c>
      <c r="W589">
        <v>23</v>
      </c>
      <c r="X589">
        <v>66.739999999999995</v>
      </c>
      <c r="Y589">
        <v>71.22</v>
      </c>
    </row>
    <row r="590" spans="1:25" x14ac:dyDescent="0.25">
      <c r="A590" s="2" t="s">
        <v>644</v>
      </c>
      <c r="B590" s="1" t="s">
        <v>696</v>
      </c>
      <c r="C590" t="s">
        <v>76</v>
      </c>
      <c r="D590" t="s">
        <v>80</v>
      </c>
      <c r="E590">
        <v>0</v>
      </c>
      <c r="F590">
        <v>0</v>
      </c>
      <c r="G590">
        <v>0</v>
      </c>
      <c r="H590" t="e">
        <f t="shared" si="19"/>
        <v>#DIV/0!</v>
      </c>
      <c r="I590">
        <v>0</v>
      </c>
      <c r="J590">
        <v>0</v>
      </c>
      <c r="K590">
        <v>0</v>
      </c>
      <c r="O590" t="s">
        <v>644</v>
      </c>
      <c r="P590" s="1" t="s">
        <v>696</v>
      </c>
      <c r="Q590" t="s">
        <v>76</v>
      </c>
      <c r="R590" t="s">
        <v>78</v>
      </c>
      <c r="S590">
        <v>0</v>
      </c>
      <c r="T590">
        <v>0</v>
      </c>
      <c r="U590">
        <v>0</v>
      </c>
      <c r="V590" t="e">
        <f t="shared" si="18"/>
        <v>#DIV/0!</v>
      </c>
      <c r="W590">
        <v>0</v>
      </c>
      <c r="X590">
        <v>0</v>
      </c>
      <c r="Y590">
        <v>0</v>
      </c>
    </row>
    <row r="591" spans="1:25" x14ac:dyDescent="0.25">
      <c r="A591" s="2" t="s">
        <v>645</v>
      </c>
      <c r="B591" s="1" t="s">
        <v>696</v>
      </c>
      <c r="C591" t="s">
        <v>76</v>
      </c>
      <c r="D591" t="s">
        <v>80</v>
      </c>
      <c r="E591">
        <v>16.5</v>
      </c>
      <c r="F591">
        <v>30.16</v>
      </c>
      <c r="G591">
        <v>54.79</v>
      </c>
      <c r="H591">
        <f t="shared" si="19"/>
        <v>0.55046541339660526</v>
      </c>
      <c r="I591">
        <v>16</v>
      </c>
      <c r="J591">
        <v>27.06</v>
      </c>
      <c r="K591">
        <v>53.5</v>
      </c>
      <c r="O591" t="s">
        <v>645</v>
      </c>
      <c r="P591" s="1" t="s">
        <v>696</v>
      </c>
      <c r="Q591" t="s">
        <v>76</v>
      </c>
      <c r="R591" t="s">
        <v>78</v>
      </c>
      <c r="S591">
        <v>25</v>
      </c>
      <c r="T591">
        <v>86.34</v>
      </c>
      <c r="U591">
        <v>76.17</v>
      </c>
      <c r="V591">
        <f t="shared" si="18"/>
        <v>1.1335171327294211</v>
      </c>
      <c r="W591">
        <v>24.5</v>
      </c>
      <c r="X591">
        <v>73.959999999999994</v>
      </c>
      <c r="Y591">
        <v>74.930000000000007</v>
      </c>
    </row>
    <row r="592" spans="1:25" x14ac:dyDescent="0.25">
      <c r="A592" s="2" t="s">
        <v>646</v>
      </c>
      <c r="B592" s="1" t="s">
        <v>696</v>
      </c>
      <c r="C592" t="s">
        <v>76</v>
      </c>
      <c r="D592" t="s">
        <v>80</v>
      </c>
      <c r="E592">
        <v>26</v>
      </c>
      <c r="F592">
        <v>49.78</v>
      </c>
      <c r="G592">
        <v>78.63</v>
      </c>
      <c r="H592">
        <f t="shared" si="19"/>
        <v>0.63309169528169917</v>
      </c>
      <c r="I592">
        <v>25.5</v>
      </c>
      <c r="J592">
        <v>37.54</v>
      </c>
      <c r="K592">
        <v>77.400000000000006</v>
      </c>
      <c r="O592" t="s">
        <v>646</v>
      </c>
      <c r="P592" s="1" t="s">
        <v>696</v>
      </c>
      <c r="Q592" t="s">
        <v>76</v>
      </c>
      <c r="R592" t="s">
        <v>78</v>
      </c>
      <c r="S592">
        <v>24</v>
      </c>
      <c r="T592">
        <v>98.78</v>
      </c>
      <c r="U592">
        <v>73.7</v>
      </c>
      <c r="V592">
        <f t="shared" si="18"/>
        <v>1.3402985074626865</v>
      </c>
      <c r="W592">
        <v>23</v>
      </c>
      <c r="X592">
        <v>54.97</v>
      </c>
      <c r="Y592">
        <v>71.22</v>
      </c>
    </row>
    <row r="593" spans="1:25" x14ac:dyDescent="0.25">
      <c r="A593" s="2" t="s">
        <v>647</v>
      </c>
      <c r="B593" s="1" t="s">
        <v>696</v>
      </c>
      <c r="C593" t="s">
        <v>76</v>
      </c>
      <c r="D593" t="s">
        <v>80</v>
      </c>
      <c r="E593">
        <v>18.5</v>
      </c>
      <c r="F593">
        <v>43.47</v>
      </c>
      <c r="G593">
        <v>59.91</v>
      </c>
      <c r="H593">
        <f t="shared" si="19"/>
        <v>0.72558838257386082</v>
      </c>
      <c r="I593">
        <v>18</v>
      </c>
      <c r="J593">
        <v>41.49</v>
      </c>
      <c r="K593">
        <v>58.64</v>
      </c>
      <c r="O593" t="s">
        <v>647</v>
      </c>
      <c r="P593" s="1" t="s">
        <v>696</v>
      </c>
      <c r="Q593" t="s">
        <v>76</v>
      </c>
      <c r="R593" t="s">
        <v>78</v>
      </c>
      <c r="S593">
        <v>24</v>
      </c>
      <c r="T593">
        <v>77.84</v>
      </c>
      <c r="U593">
        <v>73.7</v>
      </c>
      <c r="V593">
        <f t="shared" si="18"/>
        <v>1.0561736770691994</v>
      </c>
      <c r="W593">
        <v>23</v>
      </c>
      <c r="X593">
        <v>48.42</v>
      </c>
      <c r="Y593">
        <v>71.22</v>
      </c>
    </row>
    <row r="594" spans="1:25" x14ac:dyDescent="0.25">
      <c r="A594" t="s">
        <v>648</v>
      </c>
      <c r="B594" s="1" t="s">
        <v>696</v>
      </c>
      <c r="C594" t="s">
        <v>77</v>
      </c>
      <c r="D594" t="s">
        <v>80</v>
      </c>
      <c r="E594">
        <v>23.5</v>
      </c>
      <c r="F594">
        <v>72.099999999999994</v>
      </c>
      <c r="G594">
        <v>72.459999999999994</v>
      </c>
      <c r="H594">
        <f t="shared" si="19"/>
        <v>0.99503174165056585</v>
      </c>
      <c r="I594">
        <v>23</v>
      </c>
      <c r="J594">
        <v>56.74</v>
      </c>
      <c r="K594">
        <v>71.22</v>
      </c>
      <c r="O594" t="s">
        <v>648</v>
      </c>
      <c r="P594" s="1" t="s">
        <v>696</v>
      </c>
      <c r="Q594" t="s">
        <v>77</v>
      </c>
      <c r="R594" t="s">
        <v>78</v>
      </c>
      <c r="S594">
        <v>24</v>
      </c>
      <c r="T594">
        <v>137.38999999999999</v>
      </c>
      <c r="U594">
        <v>73.7</v>
      </c>
      <c r="V594">
        <f t="shared" si="18"/>
        <v>1.8641791044776117</v>
      </c>
      <c r="W594">
        <v>23</v>
      </c>
      <c r="X594">
        <v>58.18</v>
      </c>
      <c r="Y594">
        <v>71.22</v>
      </c>
    </row>
    <row r="595" spans="1:25" x14ac:dyDescent="0.25">
      <c r="A595" s="2" t="s">
        <v>649</v>
      </c>
      <c r="B595" s="1" t="s">
        <v>696</v>
      </c>
      <c r="C595" t="s">
        <v>77</v>
      </c>
      <c r="D595" t="s">
        <v>80</v>
      </c>
      <c r="E595">
        <v>16</v>
      </c>
      <c r="F595">
        <v>25.51</v>
      </c>
      <c r="G595">
        <v>53.5</v>
      </c>
      <c r="H595">
        <f t="shared" si="19"/>
        <v>0.47682242990654211</v>
      </c>
      <c r="I595">
        <v>15.5</v>
      </c>
      <c r="J595">
        <v>16.510000000000002</v>
      </c>
      <c r="K595">
        <v>52.21</v>
      </c>
      <c r="O595" t="s">
        <v>649</v>
      </c>
      <c r="P595" s="1" t="s">
        <v>696</v>
      </c>
      <c r="Q595" t="s">
        <v>77</v>
      </c>
      <c r="R595" t="s">
        <v>78</v>
      </c>
      <c r="S595">
        <v>24</v>
      </c>
      <c r="T595">
        <v>100.62</v>
      </c>
      <c r="U595">
        <v>73.7</v>
      </c>
      <c r="V595">
        <f t="shared" si="18"/>
        <v>1.3652645861601085</v>
      </c>
      <c r="W595">
        <v>23.5</v>
      </c>
      <c r="X595">
        <v>69.790000000000006</v>
      </c>
      <c r="Y595">
        <v>72.459999999999994</v>
      </c>
    </row>
    <row r="596" spans="1:25" x14ac:dyDescent="0.25">
      <c r="A596" t="s">
        <v>650</v>
      </c>
      <c r="B596" s="1" t="s">
        <v>696</v>
      </c>
      <c r="C596" t="s">
        <v>77</v>
      </c>
      <c r="D596" t="s">
        <v>80</v>
      </c>
      <c r="E596">
        <v>22.5</v>
      </c>
      <c r="F596">
        <v>68.05</v>
      </c>
      <c r="G596">
        <v>69.97</v>
      </c>
      <c r="H596">
        <f t="shared" si="19"/>
        <v>0.97255966842932684</v>
      </c>
      <c r="I596">
        <v>22</v>
      </c>
      <c r="J596">
        <v>61.14</v>
      </c>
      <c r="K596">
        <v>68.72</v>
      </c>
      <c r="O596" t="s">
        <v>650</v>
      </c>
      <c r="P596" s="1" t="s">
        <v>696</v>
      </c>
      <c r="Q596" t="s">
        <v>77</v>
      </c>
      <c r="R596" t="s">
        <v>78</v>
      </c>
      <c r="S596">
        <v>24</v>
      </c>
      <c r="T596">
        <v>165.71</v>
      </c>
      <c r="U596">
        <v>73.7</v>
      </c>
      <c r="V596">
        <f t="shared" si="18"/>
        <v>2.248439620081411</v>
      </c>
      <c r="W596">
        <v>22.5</v>
      </c>
      <c r="X596">
        <v>42.07</v>
      </c>
      <c r="Y596">
        <v>69.97</v>
      </c>
    </row>
    <row r="597" spans="1:25" x14ac:dyDescent="0.25">
      <c r="A597" s="2" t="s">
        <v>651</v>
      </c>
      <c r="B597" s="1" t="s">
        <v>696</v>
      </c>
      <c r="C597" t="s">
        <v>77</v>
      </c>
      <c r="D597" t="s">
        <v>80</v>
      </c>
      <c r="E597">
        <v>0</v>
      </c>
      <c r="F597">
        <v>0</v>
      </c>
      <c r="G597">
        <v>0</v>
      </c>
      <c r="H597" t="e">
        <f t="shared" si="19"/>
        <v>#DIV/0!</v>
      </c>
      <c r="I597">
        <v>0</v>
      </c>
      <c r="J597">
        <v>0</v>
      </c>
      <c r="K597">
        <v>0</v>
      </c>
      <c r="O597" t="s">
        <v>651</v>
      </c>
      <c r="P597" s="1" t="s">
        <v>696</v>
      </c>
      <c r="Q597" t="s">
        <v>77</v>
      </c>
      <c r="R597" t="s">
        <v>78</v>
      </c>
      <c r="S597">
        <v>17.5</v>
      </c>
      <c r="T597">
        <v>29.93</v>
      </c>
      <c r="U597">
        <v>57.36</v>
      </c>
      <c r="V597">
        <f t="shared" si="18"/>
        <v>0.52179218967921892</v>
      </c>
      <c r="W597">
        <v>17</v>
      </c>
      <c r="X597">
        <v>23.6</v>
      </c>
      <c r="Y597">
        <v>56.08</v>
      </c>
    </row>
    <row r="598" spans="1:25" x14ac:dyDescent="0.25">
      <c r="A598" s="2" t="s">
        <v>652</v>
      </c>
      <c r="B598" s="1" t="s">
        <v>696</v>
      </c>
      <c r="C598" t="s">
        <v>77</v>
      </c>
      <c r="D598" t="s">
        <v>80</v>
      </c>
      <c r="E598">
        <v>17.5</v>
      </c>
      <c r="F598">
        <v>28.78</v>
      </c>
      <c r="G598">
        <v>57.36</v>
      </c>
      <c r="H598">
        <f t="shared" si="19"/>
        <v>0.50174337517433754</v>
      </c>
      <c r="I598">
        <v>17</v>
      </c>
      <c r="J598">
        <v>21.76</v>
      </c>
      <c r="K598">
        <v>56.08</v>
      </c>
      <c r="O598" t="s">
        <v>652</v>
      </c>
      <c r="P598" s="1" t="s">
        <v>696</v>
      </c>
      <c r="Q598" t="s">
        <v>77</v>
      </c>
      <c r="R598" t="s">
        <v>78</v>
      </c>
      <c r="S598">
        <v>24</v>
      </c>
      <c r="T598">
        <v>91.44</v>
      </c>
      <c r="U598">
        <v>73.7</v>
      </c>
      <c r="V598">
        <f t="shared" si="18"/>
        <v>1.2407055630936228</v>
      </c>
      <c r="W598">
        <v>23.5</v>
      </c>
      <c r="X598">
        <v>68.41</v>
      </c>
      <c r="Y598">
        <v>72.459999999999994</v>
      </c>
    </row>
    <row r="599" spans="1:25" x14ac:dyDescent="0.25">
      <c r="A599" t="s">
        <v>653</v>
      </c>
      <c r="B599" s="1" t="s">
        <v>696</v>
      </c>
      <c r="C599" t="s">
        <v>77</v>
      </c>
      <c r="D599" t="s">
        <v>80</v>
      </c>
      <c r="E599">
        <v>22</v>
      </c>
      <c r="F599">
        <v>82.67</v>
      </c>
      <c r="G599">
        <v>68.72</v>
      </c>
      <c r="H599">
        <f t="shared" si="19"/>
        <v>1.2029976717112922</v>
      </c>
      <c r="I599">
        <v>21</v>
      </c>
      <c r="J599">
        <v>53.14</v>
      </c>
      <c r="K599">
        <v>66.22</v>
      </c>
      <c r="O599" t="s">
        <v>653</v>
      </c>
      <c r="P599" s="1" t="s">
        <v>696</v>
      </c>
      <c r="Q599" t="s">
        <v>77</v>
      </c>
      <c r="R599" t="s">
        <v>78</v>
      </c>
      <c r="S599">
        <v>24</v>
      </c>
      <c r="T599">
        <v>129.19</v>
      </c>
      <c r="U599">
        <v>73.7</v>
      </c>
      <c r="V599">
        <f t="shared" si="18"/>
        <v>1.7529172320217095</v>
      </c>
      <c r="W599">
        <v>23</v>
      </c>
      <c r="X599">
        <v>69.06</v>
      </c>
      <c r="Y599">
        <v>71.22</v>
      </c>
    </row>
    <row r="600" spans="1:25" x14ac:dyDescent="0.25">
      <c r="A600" t="s">
        <v>654</v>
      </c>
      <c r="B600" s="1" t="s">
        <v>696</v>
      </c>
      <c r="C600" t="s">
        <v>77</v>
      </c>
      <c r="D600" t="s">
        <v>80</v>
      </c>
      <c r="E600">
        <v>22.5</v>
      </c>
      <c r="F600">
        <v>66.31</v>
      </c>
      <c r="G600">
        <v>69.97</v>
      </c>
      <c r="H600">
        <f t="shared" si="19"/>
        <v>0.94769186794340432</v>
      </c>
      <c r="I600">
        <v>22</v>
      </c>
      <c r="J600">
        <v>52.55</v>
      </c>
      <c r="K600">
        <v>68.72</v>
      </c>
      <c r="O600" t="s">
        <v>654</v>
      </c>
      <c r="P600" s="1" t="s">
        <v>696</v>
      </c>
      <c r="Q600" t="s">
        <v>77</v>
      </c>
      <c r="R600" t="s">
        <v>78</v>
      </c>
      <c r="S600">
        <v>24</v>
      </c>
      <c r="T600">
        <v>113.07</v>
      </c>
      <c r="U600">
        <v>73.7</v>
      </c>
      <c r="V600">
        <f t="shared" si="18"/>
        <v>1.534192672998643</v>
      </c>
      <c r="W600">
        <v>27.5</v>
      </c>
      <c r="X600">
        <v>86.77</v>
      </c>
      <c r="Y600">
        <v>82.3</v>
      </c>
    </row>
    <row r="601" spans="1:25" x14ac:dyDescent="0.25">
      <c r="A601" t="s">
        <v>655</v>
      </c>
      <c r="B601" s="1" t="s">
        <v>696</v>
      </c>
      <c r="C601" t="s">
        <v>77</v>
      </c>
      <c r="D601" t="s">
        <v>80</v>
      </c>
      <c r="E601">
        <v>29.5</v>
      </c>
      <c r="F601">
        <v>84.96</v>
      </c>
      <c r="G601">
        <v>87.18</v>
      </c>
      <c r="H601">
        <f t="shared" si="19"/>
        <v>0.97453544390915336</v>
      </c>
      <c r="I601">
        <v>29</v>
      </c>
      <c r="J601">
        <v>60.14</v>
      </c>
      <c r="K601">
        <v>85.96</v>
      </c>
      <c r="O601" t="s">
        <v>655</v>
      </c>
      <c r="P601" s="1" t="s">
        <v>696</v>
      </c>
      <c r="Q601" t="s">
        <v>77</v>
      </c>
      <c r="R601" t="s">
        <v>78</v>
      </c>
      <c r="S601">
        <v>24</v>
      </c>
      <c r="T601">
        <v>75.28</v>
      </c>
      <c r="U601">
        <v>73.7</v>
      </c>
      <c r="V601">
        <f t="shared" si="18"/>
        <v>1.021438263229308</v>
      </c>
      <c r="W601">
        <v>23.5</v>
      </c>
      <c r="X601">
        <v>69.86</v>
      </c>
      <c r="Y601">
        <v>72.459999999999994</v>
      </c>
    </row>
    <row r="602" spans="1:25" x14ac:dyDescent="0.25">
      <c r="A602" t="s">
        <v>656</v>
      </c>
      <c r="B602" s="1" t="s">
        <v>696</v>
      </c>
      <c r="C602" t="s">
        <v>77</v>
      </c>
      <c r="D602" t="s">
        <v>80</v>
      </c>
      <c r="E602">
        <v>20</v>
      </c>
      <c r="F602">
        <v>56.63</v>
      </c>
      <c r="G602">
        <v>63.71</v>
      </c>
      <c r="H602">
        <f t="shared" si="19"/>
        <v>0.88887144875215829</v>
      </c>
      <c r="I602">
        <v>19.5</v>
      </c>
      <c r="J602">
        <v>41.94</v>
      </c>
      <c r="K602">
        <v>62.44</v>
      </c>
      <c r="O602" t="s">
        <v>656</v>
      </c>
      <c r="P602" s="1" t="s">
        <v>696</v>
      </c>
      <c r="Q602" t="s">
        <v>77</v>
      </c>
      <c r="R602" t="s">
        <v>78</v>
      </c>
      <c r="S602">
        <v>24</v>
      </c>
      <c r="T602">
        <v>90.82</v>
      </c>
      <c r="U602">
        <v>73.7</v>
      </c>
      <c r="V602">
        <f t="shared" si="18"/>
        <v>1.232293080054274</v>
      </c>
      <c r="W602">
        <v>16</v>
      </c>
      <c r="X602">
        <v>57.88</v>
      </c>
      <c r="Y602">
        <v>53.5</v>
      </c>
    </row>
    <row r="603" spans="1:25" x14ac:dyDescent="0.25">
      <c r="A603" t="s">
        <v>657</v>
      </c>
      <c r="B603" s="1" t="s">
        <v>696</v>
      </c>
      <c r="C603" t="s">
        <v>77</v>
      </c>
      <c r="D603" t="s">
        <v>80</v>
      </c>
      <c r="E603">
        <v>25.5</v>
      </c>
      <c r="F603">
        <v>69.290000000000006</v>
      </c>
      <c r="G603">
        <v>77.400000000000006</v>
      </c>
      <c r="H603">
        <f t="shared" si="19"/>
        <v>0.89521963824289408</v>
      </c>
      <c r="I603">
        <v>25</v>
      </c>
      <c r="J603">
        <v>52.32</v>
      </c>
      <c r="K603">
        <v>76.17</v>
      </c>
      <c r="O603" t="s">
        <v>657</v>
      </c>
      <c r="P603" s="1" t="s">
        <v>696</v>
      </c>
      <c r="Q603" t="s">
        <v>77</v>
      </c>
      <c r="R603" t="s">
        <v>78</v>
      </c>
      <c r="S603">
        <v>23.5</v>
      </c>
      <c r="T603">
        <v>60.02</v>
      </c>
      <c r="U603">
        <v>72.459999999999994</v>
      </c>
      <c r="V603">
        <f t="shared" si="18"/>
        <v>0.82831907259177484</v>
      </c>
      <c r="W603">
        <v>23</v>
      </c>
      <c r="X603">
        <v>57.92</v>
      </c>
      <c r="Y603">
        <v>71.22</v>
      </c>
    </row>
    <row r="604" spans="1:25" x14ac:dyDescent="0.25">
      <c r="A604" t="s">
        <v>658</v>
      </c>
      <c r="B604" s="1" t="s">
        <v>696</v>
      </c>
      <c r="C604" t="s">
        <v>77</v>
      </c>
      <c r="D604" t="s">
        <v>80</v>
      </c>
      <c r="E604">
        <v>22.5</v>
      </c>
      <c r="F604">
        <v>64.400000000000006</v>
      </c>
      <c r="G604">
        <v>69.97</v>
      </c>
      <c r="H604">
        <f t="shared" si="19"/>
        <v>0.92039445476632853</v>
      </c>
      <c r="I604">
        <v>22</v>
      </c>
      <c r="J604">
        <v>51.39</v>
      </c>
      <c r="K604">
        <v>68.72</v>
      </c>
      <c r="O604" t="s">
        <v>658</v>
      </c>
      <c r="P604" s="1" t="s">
        <v>696</v>
      </c>
      <c r="Q604" t="s">
        <v>77</v>
      </c>
      <c r="R604" t="s">
        <v>78</v>
      </c>
      <c r="S604">
        <v>24</v>
      </c>
      <c r="T604">
        <v>105.32</v>
      </c>
      <c r="U604">
        <v>73.7</v>
      </c>
      <c r="V604">
        <f t="shared" si="18"/>
        <v>1.429036635006784</v>
      </c>
      <c r="W604">
        <v>23</v>
      </c>
      <c r="X604">
        <v>52.68</v>
      </c>
      <c r="Y604">
        <v>71.22</v>
      </c>
    </row>
    <row r="605" spans="1:25" x14ac:dyDescent="0.25">
      <c r="A605" s="2" t="s">
        <v>659</v>
      </c>
      <c r="B605" s="1" t="s">
        <v>696</v>
      </c>
      <c r="C605" t="s">
        <v>77</v>
      </c>
      <c r="D605" t="s">
        <v>80</v>
      </c>
      <c r="E605">
        <v>0</v>
      </c>
      <c r="F605">
        <v>0</v>
      </c>
      <c r="G605">
        <v>0</v>
      </c>
      <c r="H605" t="e">
        <f t="shared" si="19"/>
        <v>#DIV/0!</v>
      </c>
      <c r="I605">
        <v>0</v>
      </c>
      <c r="J605">
        <v>0</v>
      </c>
      <c r="K605">
        <v>0</v>
      </c>
      <c r="O605" t="s">
        <v>659</v>
      </c>
      <c r="P605" s="1" t="s">
        <v>696</v>
      </c>
      <c r="Q605" t="s">
        <v>77</v>
      </c>
      <c r="R605" t="s">
        <v>78</v>
      </c>
      <c r="S605">
        <v>0</v>
      </c>
      <c r="T605">
        <v>0</v>
      </c>
      <c r="U605">
        <v>0</v>
      </c>
      <c r="V605" t="e">
        <f t="shared" si="18"/>
        <v>#DIV/0!</v>
      </c>
      <c r="W605">
        <v>0</v>
      </c>
      <c r="X605">
        <v>0</v>
      </c>
      <c r="Y605">
        <v>0</v>
      </c>
    </row>
    <row r="606" spans="1:25" x14ac:dyDescent="0.25">
      <c r="A606" s="2" t="s">
        <v>660</v>
      </c>
      <c r="B606" s="1" t="s">
        <v>696</v>
      </c>
      <c r="C606" t="s">
        <v>77</v>
      </c>
      <c r="D606" t="s">
        <v>80</v>
      </c>
      <c r="E606">
        <v>15.5</v>
      </c>
      <c r="F606">
        <v>34.590000000000003</v>
      </c>
      <c r="G606">
        <v>52.21</v>
      </c>
      <c r="H606">
        <f t="shared" si="19"/>
        <v>0.66251675924152464</v>
      </c>
      <c r="I606">
        <v>15</v>
      </c>
      <c r="J606">
        <v>22.58</v>
      </c>
      <c r="K606">
        <v>50.91</v>
      </c>
      <c r="O606" t="s">
        <v>660</v>
      </c>
      <c r="P606" s="1" t="s">
        <v>696</v>
      </c>
      <c r="Q606" t="s">
        <v>77</v>
      </c>
      <c r="R606" t="s">
        <v>78</v>
      </c>
      <c r="S606">
        <v>24</v>
      </c>
      <c r="T606">
        <v>73.739999999999995</v>
      </c>
      <c r="U606">
        <v>73.7</v>
      </c>
      <c r="V606">
        <f t="shared" si="18"/>
        <v>1.0005427408412482</v>
      </c>
      <c r="W606">
        <v>23.5</v>
      </c>
      <c r="X606">
        <v>57.74</v>
      </c>
      <c r="Y606">
        <v>72.459999999999994</v>
      </c>
    </row>
    <row r="607" spans="1:25" x14ac:dyDescent="0.25">
      <c r="A607" s="2" t="s">
        <v>661</v>
      </c>
      <c r="B607" s="1" t="s">
        <v>696</v>
      </c>
      <c r="C607" t="s">
        <v>77</v>
      </c>
      <c r="D607" t="s">
        <v>80</v>
      </c>
      <c r="E607">
        <v>23</v>
      </c>
      <c r="F607">
        <v>49.85</v>
      </c>
      <c r="G607">
        <v>71.22</v>
      </c>
      <c r="H607">
        <f t="shared" si="19"/>
        <v>0.69994383600112331</v>
      </c>
      <c r="I607">
        <v>22.5</v>
      </c>
      <c r="J607">
        <v>42.11</v>
      </c>
      <c r="K607">
        <v>69.97</v>
      </c>
      <c r="O607" t="s">
        <v>661</v>
      </c>
      <c r="P607" s="1" t="s">
        <v>696</v>
      </c>
      <c r="Q607" t="s">
        <v>77</v>
      </c>
      <c r="R607" t="s">
        <v>78</v>
      </c>
      <c r="S607">
        <v>24</v>
      </c>
      <c r="T607">
        <v>104.48</v>
      </c>
      <c r="U607">
        <v>73.7</v>
      </c>
      <c r="V607">
        <f t="shared" si="18"/>
        <v>1.4176390773405698</v>
      </c>
      <c r="W607">
        <v>23.5</v>
      </c>
      <c r="X607">
        <v>56.05</v>
      </c>
      <c r="Y607">
        <v>72.459999999999994</v>
      </c>
    </row>
    <row r="608" spans="1:25" x14ac:dyDescent="0.25">
      <c r="A608" s="2" t="s">
        <v>662</v>
      </c>
      <c r="B608" s="1" t="s">
        <v>696</v>
      </c>
      <c r="C608" t="s">
        <v>77</v>
      </c>
      <c r="D608" t="s">
        <v>80</v>
      </c>
      <c r="E608">
        <v>29</v>
      </c>
      <c r="F608">
        <v>74.89</v>
      </c>
      <c r="G608">
        <v>85.96</v>
      </c>
      <c r="H608">
        <f t="shared" si="19"/>
        <v>0.87121917170777108</v>
      </c>
      <c r="I608">
        <v>28.5</v>
      </c>
      <c r="J608">
        <v>59.01</v>
      </c>
      <c r="K608">
        <v>84.74</v>
      </c>
      <c r="O608" t="s">
        <v>662</v>
      </c>
      <c r="P608" s="1" t="s">
        <v>696</v>
      </c>
      <c r="Q608" t="s">
        <v>77</v>
      </c>
      <c r="R608" t="s">
        <v>78</v>
      </c>
      <c r="S608">
        <v>24</v>
      </c>
      <c r="T608">
        <v>99.06</v>
      </c>
      <c r="U608">
        <v>73.7</v>
      </c>
      <c r="V608">
        <f t="shared" si="18"/>
        <v>1.3440976933514246</v>
      </c>
      <c r="W608">
        <v>22.5</v>
      </c>
      <c r="X608">
        <v>64.48</v>
      </c>
      <c r="Y608">
        <v>69.97</v>
      </c>
    </row>
    <row r="609" spans="1:25" x14ac:dyDescent="0.25">
      <c r="A609" s="2" t="s">
        <v>663</v>
      </c>
      <c r="B609" s="1" t="s">
        <v>696</v>
      </c>
      <c r="C609" t="s">
        <v>77</v>
      </c>
      <c r="D609" t="s">
        <v>80</v>
      </c>
      <c r="E609">
        <v>23</v>
      </c>
      <c r="F609">
        <v>73.27</v>
      </c>
      <c r="G609">
        <v>71.22</v>
      </c>
      <c r="H609">
        <f t="shared" si="19"/>
        <v>1.028784049424319</v>
      </c>
      <c r="I609">
        <v>22.5</v>
      </c>
      <c r="J609">
        <v>61.83</v>
      </c>
      <c r="K609">
        <v>69.97</v>
      </c>
      <c r="O609" t="s">
        <v>663</v>
      </c>
      <c r="P609" s="1" t="s">
        <v>696</v>
      </c>
      <c r="Q609" t="s">
        <v>77</v>
      </c>
      <c r="R609" t="s">
        <v>78</v>
      </c>
      <c r="S609">
        <v>24</v>
      </c>
      <c r="T609">
        <v>80.05</v>
      </c>
      <c r="U609">
        <v>73.7</v>
      </c>
      <c r="V609">
        <f t="shared" si="18"/>
        <v>1.0861601085481682</v>
      </c>
      <c r="W609">
        <v>23.5</v>
      </c>
      <c r="X609">
        <v>49.75</v>
      </c>
      <c r="Y609">
        <v>72.459999999999994</v>
      </c>
    </row>
    <row r="610" spans="1:25" x14ac:dyDescent="0.25">
      <c r="A610" s="2" t="s">
        <v>664</v>
      </c>
      <c r="B610" s="1" t="s">
        <v>696</v>
      </c>
      <c r="C610" t="s">
        <v>76</v>
      </c>
      <c r="D610" t="s">
        <v>81</v>
      </c>
      <c r="E610">
        <v>17.5</v>
      </c>
      <c r="F610">
        <v>18.82</v>
      </c>
      <c r="G610">
        <v>57.36</v>
      </c>
      <c r="H610">
        <f t="shared" si="19"/>
        <v>0.32810320781032076</v>
      </c>
      <c r="I610">
        <v>17</v>
      </c>
      <c r="J610">
        <v>16.55</v>
      </c>
      <c r="K610">
        <v>56.08</v>
      </c>
      <c r="O610" t="s">
        <v>664</v>
      </c>
      <c r="P610" s="1" t="s">
        <v>696</v>
      </c>
      <c r="Q610" t="s">
        <v>76</v>
      </c>
      <c r="R610" t="s">
        <v>79</v>
      </c>
      <c r="S610">
        <v>23.5</v>
      </c>
      <c r="T610">
        <v>114.75</v>
      </c>
      <c r="U610">
        <v>72.459999999999994</v>
      </c>
      <c r="V610">
        <f t="shared" si="18"/>
        <v>1.583632348882142</v>
      </c>
      <c r="W610">
        <v>22.5</v>
      </c>
      <c r="X610">
        <v>61.81</v>
      </c>
      <c r="Y610">
        <v>69.97</v>
      </c>
    </row>
    <row r="611" spans="1:25" x14ac:dyDescent="0.25">
      <c r="A611" s="2" t="s">
        <v>665</v>
      </c>
      <c r="B611" s="1" t="s">
        <v>696</v>
      </c>
      <c r="C611" t="s">
        <v>76</v>
      </c>
      <c r="D611" t="s">
        <v>81</v>
      </c>
      <c r="E611">
        <v>15</v>
      </c>
      <c r="F611">
        <v>28.24</v>
      </c>
      <c r="G611">
        <v>50.91</v>
      </c>
      <c r="H611">
        <f t="shared" si="19"/>
        <v>0.55470438027892355</v>
      </c>
      <c r="I611">
        <v>15</v>
      </c>
      <c r="J611">
        <v>28.24</v>
      </c>
      <c r="K611">
        <v>50.91</v>
      </c>
      <c r="O611" t="s">
        <v>665</v>
      </c>
      <c r="P611" s="1" t="s">
        <v>696</v>
      </c>
      <c r="Q611" t="s">
        <v>76</v>
      </c>
      <c r="R611" t="s">
        <v>79</v>
      </c>
      <c r="S611">
        <v>22</v>
      </c>
      <c r="T611">
        <v>59.57</v>
      </c>
      <c r="U611">
        <v>68.72</v>
      </c>
      <c r="V611">
        <f t="shared" si="18"/>
        <v>0.86685098952270079</v>
      </c>
      <c r="W611">
        <v>21.5</v>
      </c>
      <c r="X611">
        <v>41.62</v>
      </c>
      <c r="Y611">
        <v>67.47</v>
      </c>
    </row>
    <row r="612" spans="1:25" x14ac:dyDescent="0.25">
      <c r="A612" s="2" t="s">
        <v>666</v>
      </c>
      <c r="B612" s="1" t="s">
        <v>696</v>
      </c>
      <c r="C612" t="s">
        <v>76</v>
      </c>
      <c r="D612" t="s">
        <v>81</v>
      </c>
      <c r="E612">
        <v>22</v>
      </c>
      <c r="F612">
        <v>66.180000000000007</v>
      </c>
      <c r="G612">
        <v>68.72</v>
      </c>
      <c r="H612">
        <f t="shared" si="19"/>
        <v>0.96303841676367885</v>
      </c>
      <c r="I612">
        <v>21.5</v>
      </c>
      <c r="J612">
        <v>39.369999999999997</v>
      </c>
      <c r="K612">
        <v>67.47</v>
      </c>
      <c r="O612" t="s">
        <v>666</v>
      </c>
      <c r="P612" s="1" t="s">
        <v>696</v>
      </c>
      <c r="Q612" t="s">
        <v>76</v>
      </c>
      <c r="R612" t="s">
        <v>79</v>
      </c>
      <c r="S612">
        <v>24</v>
      </c>
      <c r="T612">
        <v>122.04</v>
      </c>
      <c r="U612">
        <v>73.7</v>
      </c>
      <c r="V612">
        <f t="shared" si="18"/>
        <v>1.6559023066485754</v>
      </c>
      <c r="W612">
        <v>23</v>
      </c>
      <c r="X612">
        <v>61.47</v>
      </c>
      <c r="Y612">
        <v>71.22</v>
      </c>
    </row>
    <row r="613" spans="1:25" x14ac:dyDescent="0.25">
      <c r="A613" t="s">
        <v>667</v>
      </c>
      <c r="B613" s="1" t="s">
        <v>696</v>
      </c>
      <c r="C613" t="s">
        <v>76</v>
      </c>
      <c r="D613" t="s">
        <v>81</v>
      </c>
      <c r="E613">
        <v>23</v>
      </c>
      <c r="F613">
        <v>82.81</v>
      </c>
      <c r="G613">
        <v>71.22</v>
      </c>
      <c r="H613">
        <f t="shared" si="19"/>
        <v>1.1627351867452964</v>
      </c>
      <c r="I613">
        <v>22</v>
      </c>
      <c r="J613">
        <v>68.2</v>
      </c>
      <c r="K613">
        <v>68.72</v>
      </c>
      <c r="O613" t="s">
        <v>667</v>
      </c>
      <c r="P613" s="1" t="s">
        <v>696</v>
      </c>
      <c r="Q613" t="s">
        <v>76</v>
      </c>
      <c r="R613" t="s">
        <v>79</v>
      </c>
      <c r="S613">
        <v>24.5</v>
      </c>
      <c r="T613">
        <v>109.98</v>
      </c>
      <c r="U613">
        <v>74.930000000000007</v>
      </c>
      <c r="V613">
        <f t="shared" si="18"/>
        <v>1.4677699185906845</v>
      </c>
      <c r="W613">
        <v>23.5</v>
      </c>
      <c r="X613">
        <v>65.400000000000006</v>
      </c>
      <c r="Y613">
        <v>72.459999999999994</v>
      </c>
    </row>
    <row r="614" spans="1:25" x14ac:dyDescent="0.25">
      <c r="A614" s="2" t="s">
        <v>668</v>
      </c>
      <c r="B614" s="1" t="s">
        <v>696</v>
      </c>
      <c r="C614" t="s">
        <v>76</v>
      </c>
      <c r="D614" t="s">
        <v>81</v>
      </c>
      <c r="E614">
        <v>15</v>
      </c>
      <c r="F614">
        <v>25.25</v>
      </c>
      <c r="G614">
        <v>50.91</v>
      </c>
      <c r="H614">
        <f t="shared" si="19"/>
        <v>0.49597328619131803</v>
      </c>
      <c r="I614">
        <v>15</v>
      </c>
      <c r="J614">
        <v>25.25</v>
      </c>
      <c r="K614">
        <v>50.91</v>
      </c>
      <c r="O614" t="s">
        <v>668</v>
      </c>
      <c r="P614" s="1" t="s">
        <v>696</v>
      </c>
      <c r="Q614" t="s">
        <v>76</v>
      </c>
      <c r="R614" t="s">
        <v>79</v>
      </c>
      <c r="S614">
        <v>24.5</v>
      </c>
      <c r="T614">
        <v>62.1</v>
      </c>
      <c r="U614">
        <v>74.930000000000007</v>
      </c>
      <c r="V614">
        <f t="shared" si="18"/>
        <v>0.82877352195382348</v>
      </c>
      <c r="W614">
        <v>24</v>
      </c>
      <c r="X614">
        <v>52.46</v>
      </c>
      <c r="Y614">
        <v>73.7</v>
      </c>
    </row>
    <row r="615" spans="1:25" x14ac:dyDescent="0.25">
      <c r="A615" t="s">
        <v>669</v>
      </c>
      <c r="B615" s="1" t="s">
        <v>696</v>
      </c>
      <c r="C615" t="s">
        <v>76</v>
      </c>
      <c r="D615" t="s">
        <v>81</v>
      </c>
      <c r="E615">
        <v>23.5</v>
      </c>
      <c r="F615">
        <v>80.83</v>
      </c>
      <c r="G615">
        <v>72.459999999999994</v>
      </c>
      <c r="H615">
        <f t="shared" si="19"/>
        <v>1.1155120066243445</v>
      </c>
      <c r="I615">
        <v>25</v>
      </c>
      <c r="J615">
        <v>82.93</v>
      </c>
      <c r="K615">
        <v>76.17</v>
      </c>
      <c r="O615" t="s">
        <v>669</v>
      </c>
      <c r="P615" s="1" t="s">
        <v>696</v>
      </c>
      <c r="Q615" t="s">
        <v>76</v>
      </c>
      <c r="R615" t="s">
        <v>79</v>
      </c>
      <c r="S615">
        <v>24</v>
      </c>
      <c r="T615">
        <v>118.73</v>
      </c>
      <c r="U615">
        <v>73.7</v>
      </c>
      <c r="V615">
        <f t="shared" si="18"/>
        <v>1.6109905020352782</v>
      </c>
      <c r="W615">
        <v>22.5</v>
      </c>
      <c r="X615">
        <v>58.07</v>
      </c>
      <c r="Y615">
        <v>69.97</v>
      </c>
    </row>
    <row r="616" spans="1:25" x14ac:dyDescent="0.25">
      <c r="A616" s="2" t="s">
        <v>670</v>
      </c>
      <c r="B616" s="1" t="s">
        <v>696</v>
      </c>
      <c r="C616" t="s">
        <v>76</v>
      </c>
      <c r="D616" t="s">
        <v>81</v>
      </c>
      <c r="E616">
        <v>25.5</v>
      </c>
      <c r="F616">
        <v>70.56</v>
      </c>
      <c r="G616">
        <v>77.400000000000006</v>
      </c>
      <c r="H616">
        <f t="shared" si="19"/>
        <v>0.91162790697674412</v>
      </c>
      <c r="I616">
        <v>25</v>
      </c>
      <c r="J616">
        <v>69.010000000000005</v>
      </c>
      <c r="K616">
        <v>76.17</v>
      </c>
      <c r="O616" t="s">
        <v>670</v>
      </c>
      <c r="P616" s="1" t="s">
        <v>696</v>
      </c>
      <c r="Q616" t="s">
        <v>76</v>
      </c>
      <c r="R616" t="s">
        <v>79</v>
      </c>
      <c r="S616">
        <v>24</v>
      </c>
      <c r="T616">
        <v>83.53</v>
      </c>
      <c r="U616">
        <v>73.7</v>
      </c>
      <c r="V616">
        <f t="shared" si="18"/>
        <v>1.1333785617367707</v>
      </c>
      <c r="W616">
        <v>23.5</v>
      </c>
      <c r="X616">
        <v>46.42</v>
      </c>
      <c r="Y616">
        <v>72.459999999999994</v>
      </c>
    </row>
    <row r="617" spans="1:25" x14ac:dyDescent="0.25">
      <c r="A617" s="2" t="s">
        <v>671</v>
      </c>
      <c r="B617" s="1" t="s">
        <v>696</v>
      </c>
      <c r="C617" t="s">
        <v>76</v>
      </c>
      <c r="D617" t="s">
        <v>81</v>
      </c>
      <c r="E617">
        <v>21.5</v>
      </c>
      <c r="F617">
        <v>32.28</v>
      </c>
      <c r="G617">
        <v>67.47</v>
      </c>
      <c r="H617">
        <f t="shared" si="19"/>
        <v>0.47843485993775015</v>
      </c>
      <c r="I617">
        <v>21</v>
      </c>
      <c r="J617">
        <v>27.99</v>
      </c>
      <c r="K617">
        <v>66.22</v>
      </c>
      <c r="O617" t="s">
        <v>671</v>
      </c>
      <c r="P617" s="1" t="s">
        <v>696</v>
      </c>
      <c r="Q617" t="s">
        <v>76</v>
      </c>
      <c r="R617" t="s">
        <v>79</v>
      </c>
      <c r="S617">
        <v>24</v>
      </c>
      <c r="T617">
        <v>77.150000000000006</v>
      </c>
      <c r="U617">
        <v>73.7</v>
      </c>
      <c r="V617">
        <f t="shared" si="18"/>
        <v>1.0468113975576663</v>
      </c>
      <c r="W617">
        <v>23.5</v>
      </c>
      <c r="X617">
        <v>55.91</v>
      </c>
      <c r="Y617">
        <v>72.459999999999994</v>
      </c>
    </row>
    <row r="618" spans="1:25" x14ac:dyDescent="0.25">
      <c r="A618" s="2" t="s">
        <v>672</v>
      </c>
      <c r="B618" s="1" t="s">
        <v>696</v>
      </c>
      <c r="C618" t="s">
        <v>76</v>
      </c>
      <c r="D618" t="s">
        <v>81</v>
      </c>
      <c r="E618">
        <v>21</v>
      </c>
      <c r="F618">
        <v>30.03</v>
      </c>
      <c r="G618">
        <v>66.22</v>
      </c>
      <c r="H618">
        <f t="shared" si="19"/>
        <v>0.45348837209302328</v>
      </c>
      <c r="I618">
        <v>20.5</v>
      </c>
      <c r="J618">
        <v>27.6</v>
      </c>
      <c r="K618">
        <v>64.97</v>
      </c>
      <c r="O618" t="s">
        <v>672</v>
      </c>
      <c r="P618" s="1" t="s">
        <v>696</v>
      </c>
      <c r="Q618" t="s">
        <v>76</v>
      </c>
      <c r="R618" t="s">
        <v>79</v>
      </c>
      <c r="S618">
        <v>24</v>
      </c>
      <c r="T618">
        <v>106.03</v>
      </c>
      <c r="U618">
        <v>73.7</v>
      </c>
      <c r="V618">
        <f t="shared" si="18"/>
        <v>1.4386702849389417</v>
      </c>
      <c r="W618">
        <v>23</v>
      </c>
      <c r="X618">
        <v>56.58</v>
      </c>
      <c r="Y618">
        <v>71.22</v>
      </c>
    </row>
    <row r="619" spans="1:25" x14ac:dyDescent="0.25">
      <c r="A619" s="2" t="s">
        <v>673</v>
      </c>
      <c r="B619" s="1" t="s">
        <v>696</v>
      </c>
      <c r="C619" t="s">
        <v>76</v>
      </c>
      <c r="D619" t="s">
        <v>81</v>
      </c>
      <c r="E619">
        <v>23</v>
      </c>
      <c r="F619">
        <v>51.79</v>
      </c>
      <c r="G619">
        <v>71.22</v>
      </c>
      <c r="H619">
        <f t="shared" si="19"/>
        <v>0.72718337545633249</v>
      </c>
      <c r="I619">
        <v>22.5</v>
      </c>
      <c r="J619">
        <v>45.93</v>
      </c>
      <c r="K619">
        <v>69.97</v>
      </c>
      <c r="O619" t="s">
        <v>673</v>
      </c>
      <c r="P619" s="1" t="s">
        <v>696</v>
      </c>
      <c r="Q619" t="s">
        <v>76</v>
      </c>
      <c r="R619" t="s">
        <v>79</v>
      </c>
      <c r="S619">
        <v>24</v>
      </c>
      <c r="T619">
        <v>124.89</v>
      </c>
      <c r="U619">
        <v>73.7</v>
      </c>
      <c r="V619">
        <f t="shared" si="18"/>
        <v>1.6945725915875169</v>
      </c>
      <c r="W619">
        <v>22.5</v>
      </c>
      <c r="X619">
        <v>58.68</v>
      </c>
      <c r="Y619">
        <v>69.97</v>
      </c>
    </row>
    <row r="620" spans="1:25" x14ac:dyDescent="0.25">
      <c r="A620" s="2" t="s">
        <v>674</v>
      </c>
      <c r="B620" s="1" t="s">
        <v>696</v>
      </c>
      <c r="C620" t="s">
        <v>76</v>
      </c>
      <c r="D620" t="s">
        <v>81</v>
      </c>
      <c r="E620">
        <v>17</v>
      </c>
      <c r="F620">
        <v>19.16</v>
      </c>
      <c r="G620">
        <v>56.08</v>
      </c>
      <c r="H620">
        <f t="shared" si="19"/>
        <v>0.34165477888730389</v>
      </c>
      <c r="I620">
        <v>16.5</v>
      </c>
      <c r="J620">
        <v>12.58</v>
      </c>
      <c r="K620">
        <v>54.79</v>
      </c>
      <c r="O620" t="s">
        <v>674</v>
      </c>
      <c r="P620" s="1" t="s">
        <v>696</v>
      </c>
      <c r="Q620" t="s">
        <v>76</v>
      </c>
      <c r="R620" t="s">
        <v>79</v>
      </c>
      <c r="S620">
        <v>25</v>
      </c>
      <c r="T620">
        <v>83.3</v>
      </c>
      <c r="U620">
        <v>76.17</v>
      </c>
      <c r="V620">
        <f t="shared" si="18"/>
        <v>1.0936064067218065</v>
      </c>
      <c r="W620">
        <v>24</v>
      </c>
      <c r="X620">
        <v>75.19</v>
      </c>
      <c r="Y620">
        <v>73.7</v>
      </c>
    </row>
    <row r="621" spans="1:25" x14ac:dyDescent="0.25">
      <c r="A621" s="2" t="s">
        <v>675</v>
      </c>
      <c r="B621" s="1" t="s">
        <v>696</v>
      </c>
      <c r="C621" t="s">
        <v>76</v>
      </c>
      <c r="D621" t="s">
        <v>81</v>
      </c>
      <c r="E621">
        <v>15</v>
      </c>
      <c r="F621">
        <v>23.57</v>
      </c>
      <c r="G621">
        <v>50.91</v>
      </c>
      <c r="H621">
        <f t="shared" si="19"/>
        <v>0.46297387546650959</v>
      </c>
      <c r="I621">
        <v>15</v>
      </c>
      <c r="J621">
        <v>23.57</v>
      </c>
      <c r="K621">
        <v>50.91</v>
      </c>
      <c r="O621" t="s">
        <v>675</v>
      </c>
      <c r="P621" s="1" t="s">
        <v>696</v>
      </c>
      <c r="Q621" t="s">
        <v>76</v>
      </c>
      <c r="R621" t="s">
        <v>79</v>
      </c>
      <c r="S621">
        <v>24</v>
      </c>
      <c r="T621">
        <v>62.57</v>
      </c>
      <c r="U621">
        <v>73.7</v>
      </c>
      <c r="V621">
        <f t="shared" si="18"/>
        <v>0.84898236092265944</v>
      </c>
      <c r="W621">
        <v>23.5</v>
      </c>
      <c r="X621">
        <v>57.05</v>
      </c>
      <c r="Y621">
        <v>72.459999999999994</v>
      </c>
    </row>
    <row r="622" spans="1:25" x14ac:dyDescent="0.25">
      <c r="A622" t="s">
        <v>676</v>
      </c>
      <c r="B622" s="1" t="s">
        <v>696</v>
      </c>
      <c r="C622" t="s">
        <v>76</v>
      </c>
      <c r="D622" t="s">
        <v>81</v>
      </c>
      <c r="E622">
        <v>24.5</v>
      </c>
      <c r="F622">
        <v>66.010000000000005</v>
      </c>
      <c r="G622">
        <v>74.930000000000007</v>
      </c>
      <c r="H622">
        <f t="shared" si="19"/>
        <v>0.88095555852128649</v>
      </c>
      <c r="I622">
        <v>24</v>
      </c>
      <c r="J622">
        <v>44.13</v>
      </c>
      <c r="K622">
        <v>73.7</v>
      </c>
      <c r="O622" t="s">
        <v>676</v>
      </c>
      <c r="P622" s="1" t="s">
        <v>696</v>
      </c>
      <c r="Q622" t="s">
        <v>76</v>
      </c>
      <c r="R622" t="s">
        <v>79</v>
      </c>
      <c r="S622">
        <v>24</v>
      </c>
      <c r="T622">
        <v>82.84</v>
      </c>
      <c r="U622">
        <v>73.7</v>
      </c>
      <c r="V622">
        <f t="shared" si="18"/>
        <v>1.1240162822252375</v>
      </c>
      <c r="W622">
        <v>23.5</v>
      </c>
      <c r="X622">
        <v>55.51</v>
      </c>
      <c r="Y622">
        <v>72.459999999999994</v>
      </c>
    </row>
    <row r="623" spans="1:25" x14ac:dyDescent="0.25">
      <c r="A623" s="2" t="s">
        <v>677</v>
      </c>
      <c r="B623" s="1" t="s">
        <v>696</v>
      </c>
      <c r="C623" t="s">
        <v>76</v>
      </c>
      <c r="D623" t="s">
        <v>81</v>
      </c>
      <c r="E623">
        <v>22.5</v>
      </c>
      <c r="F623">
        <v>54.94</v>
      </c>
      <c r="G623">
        <v>69.97</v>
      </c>
      <c r="H623">
        <f t="shared" si="19"/>
        <v>0.78519365442332423</v>
      </c>
      <c r="I623">
        <v>22</v>
      </c>
      <c r="J623">
        <v>31.14</v>
      </c>
      <c r="K623">
        <v>68.72</v>
      </c>
      <c r="O623" t="s">
        <v>677</v>
      </c>
      <c r="P623" s="1" t="s">
        <v>696</v>
      </c>
      <c r="Q623" t="s">
        <v>76</v>
      </c>
      <c r="R623" t="s">
        <v>79</v>
      </c>
      <c r="S623">
        <v>25</v>
      </c>
      <c r="T623">
        <v>97.55</v>
      </c>
      <c r="U623">
        <v>76.17</v>
      </c>
      <c r="V623">
        <f t="shared" si="18"/>
        <v>1.2806879348824995</v>
      </c>
      <c r="W623">
        <v>23.5</v>
      </c>
      <c r="X623">
        <v>59.57</v>
      </c>
      <c r="Y623">
        <v>72.459999999999994</v>
      </c>
    </row>
    <row r="624" spans="1:25" x14ac:dyDescent="0.25">
      <c r="A624" s="2" t="s">
        <v>678</v>
      </c>
      <c r="B624" s="1" t="s">
        <v>696</v>
      </c>
      <c r="C624" t="s">
        <v>76</v>
      </c>
      <c r="D624" t="s">
        <v>81</v>
      </c>
      <c r="E624">
        <v>15</v>
      </c>
      <c r="F624">
        <v>14.23</v>
      </c>
      <c r="G624">
        <v>50.91</v>
      </c>
      <c r="H624">
        <f t="shared" si="19"/>
        <v>0.27951286584168145</v>
      </c>
      <c r="I624">
        <v>15</v>
      </c>
      <c r="J624">
        <v>14.23</v>
      </c>
      <c r="K624">
        <v>50.91</v>
      </c>
      <c r="O624" t="s">
        <v>678</v>
      </c>
      <c r="P624" s="1" t="s">
        <v>696</v>
      </c>
      <c r="Q624" t="s">
        <v>76</v>
      </c>
      <c r="R624" t="s">
        <v>79</v>
      </c>
      <c r="S624">
        <v>25</v>
      </c>
      <c r="T624">
        <v>78.930000000000007</v>
      </c>
      <c r="U624">
        <v>76.17</v>
      </c>
      <c r="V624">
        <f t="shared" si="18"/>
        <v>1.0362347380858608</v>
      </c>
      <c r="W624">
        <v>24.5</v>
      </c>
      <c r="X624">
        <v>66.33</v>
      </c>
      <c r="Y624">
        <v>74.930000000000007</v>
      </c>
    </row>
    <row r="625" spans="1:25" x14ac:dyDescent="0.25">
      <c r="A625" s="2" t="s">
        <v>679</v>
      </c>
      <c r="B625" s="1" t="s">
        <v>696</v>
      </c>
      <c r="C625" t="s">
        <v>76</v>
      </c>
      <c r="D625" t="s">
        <v>81</v>
      </c>
      <c r="E625">
        <v>0</v>
      </c>
      <c r="F625">
        <v>0</v>
      </c>
      <c r="G625">
        <v>0</v>
      </c>
      <c r="H625" t="e">
        <f t="shared" si="19"/>
        <v>#DIV/0!</v>
      </c>
      <c r="I625">
        <v>0</v>
      </c>
      <c r="J625">
        <v>0</v>
      </c>
      <c r="K625">
        <v>0</v>
      </c>
      <c r="O625" t="s">
        <v>679</v>
      </c>
      <c r="P625" s="1" t="s">
        <v>696</v>
      </c>
      <c r="Q625" t="s">
        <v>76</v>
      </c>
      <c r="R625" t="s">
        <v>79</v>
      </c>
      <c r="S625">
        <v>28.5</v>
      </c>
      <c r="T625">
        <v>64.56</v>
      </c>
      <c r="U625">
        <v>84.74</v>
      </c>
      <c r="V625">
        <f t="shared" si="18"/>
        <v>0.76185980646683982</v>
      </c>
      <c r="W625">
        <v>28</v>
      </c>
      <c r="X625">
        <v>49.58</v>
      </c>
      <c r="Y625">
        <v>83.53</v>
      </c>
    </row>
    <row r="626" spans="1:25" x14ac:dyDescent="0.25">
      <c r="A626" t="s">
        <v>680</v>
      </c>
      <c r="B626" s="1" t="s">
        <v>696</v>
      </c>
      <c r="C626" t="s">
        <v>77</v>
      </c>
      <c r="D626" t="s">
        <v>81</v>
      </c>
      <c r="E626">
        <v>23.5</v>
      </c>
      <c r="F626">
        <v>81.58</v>
      </c>
      <c r="G626">
        <v>72.459999999999994</v>
      </c>
      <c r="H626">
        <f t="shared" si="19"/>
        <v>1.1258625448523325</v>
      </c>
      <c r="I626">
        <v>25.5</v>
      </c>
      <c r="J626">
        <v>78.33</v>
      </c>
      <c r="K626">
        <v>77.400000000000006</v>
      </c>
      <c r="O626" t="s">
        <v>680</v>
      </c>
      <c r="P626" s="1" t="s">
        <v>696</v>
      </c>
      <c r="Q626" t="s">
        <v>77</v>
      </c>
      <c r="R626" t="s">
        <v>79</v>
      </c>
      <c r="S626">
        <v>24</v>
      </c>
      <c r="T626">
        <v>104.78</v>
      </c>
      <c r="U626">
        <v>73.7</v>
      </c>
      <c r="V626">
        <f t="shared" si="18"/>
        <v>1.4217096336499322</v>
      </c>
      <c r="W626">
        <v>22.5</v>
      </c>
      <c r="X626">
        <v>52.85</v>
      </c>
      <c r="Y626">
        <v>69.97</v>
      </c>
    </row>
    <row r="627" spans="1:25" x14ac:dyDescent="0.25">
      <c r="A627" s="2" t="s">
        <v>681</v>
      </c>
      <c r="B627" s="1" t="s">
        <v>696</v>
      </c>
      <c r="C627" t="s">
        <v>77</v>
      </c>
      <c r="D627" t="s">
        <v>81</v>
      </c>
      <c r="E627">
        <v>23</v>
      </c>
      <c r="F627">
        <v>54.71</v>
      </c>
      <c r="G627">
        <v>71.22</v>
      </c>
      <c r="H627">
        <f t="shared" si="19"/>
        <v>0.76818309463633816</v>
      </c>
      <c r="I627">
        <v>22.5</v>
      </c>
      <c r="J627">
        <v>50.33</v>
      </c>
      <c r="K627">
        <v>69.97</v>
      </c>
      <c r="O627" t="s">
        <v>681</v>
      </c>
      <c r="P627" s="1" t="s">
        <v>696</v>
      </c>
      <c r="Q627" t="s">
        <v>77</v>
      </c>
      <c r="R627" t="s">
        <v>79</v>
      </c>
      <c r="S627">
        <v>24</v>
      </c>
      <c r="T627">
        <v>100.19</v>
      </c>
      <c r="U627">
        <v>73.7</v>
      </c>
      <c r="V627">
        <f t="shared" si="18"/>
        <v>1.3594301221166891</v>
      </c>
      <c r="W627">
        <v>23</v>
      </c>
      <c r="X627">
        <v>61.7</v>
      </c>
      <c r="Y627">
        <v>71.22</v>
      </c>
    </row>
    <row r="628" spans="1:25" x14ac:dyDescent="0.25">
      <c r="A628" t="s">
        <v>682</v>
      </c>
      <c r="B628" s="1" t="s">
        <v>696</v>
      </c>
      <c r="C628" t="s">
        <v>77</v>
      </c>
      <c r="D628" t="s">
        <v>81</v>
      </c>
      <c r="E628">
        <v>23</v>
      </c>
      <c r="F628">
        <v>77.400000000000006</v>
      </c>
      <c r="G628">
        <v>71.22</v>
      </c>
      <c r="H628">
        <f t="shared" si="19"/>
        <v>1.0867733782645326</v>
      </c>
      <c r="I628">
        <v>22</v>
      </c>
      <c r="J628">
        <v>53.72</v>
      </c>
      <c r="K628">
        <v>68.72</v>
      </c>
      <c r="O628" t="s">
        <v>682</v>
      </c>
      <c r="P628" s="1" t="s">
        <v>696</v>
      </c>
      <c r="Q628" t="s">
        <v>77</v>
      </c>
      <c r="R628" t="s">
        <v>79</v>
      </c>
      <c r="S628">
        <v>24.5</v>
      </c>
      <c r="T628">
        <v>85.06</v>
      </c>
      <c r="U628">
        <v>74.930000000000007</v>
      </c>
      <c r="V628">
        <f t="shared" si="18"/>
        <v>1.1351928466568797</v>
      </c>
      <c r="W628">
        <v>24</v>
      </c>
      <c r="X628">
        <v>71</v>
      </c>
      <c r="Y628">
        <v>73.7</v>
      </c>
    </row>
    <row r="629" spans="1:25" x14ac:dyDescent="0.25">
      <c r="A629" t="s">
        <v>683</v>
      </c>
      <c r="B629" s="1" t="s">
        <v>696</v>
      </c>
      <c r="C629" t="s">
        <v>77</v>
      </c>
      <c r="D629" t="s">
        <v>81</v>
      </c>
      <c r="E629">
        <v>25</v>
      </c>
      <c r="F629">
        <v>84.83</v>
      </c>
      <c r="G629">
        <v>76.17</v>
      </c>
      <c r="H629">
        <f t="shared" si="19"/>
        <v>1.1136930550085336</v>
      </c>
      <c r="I629">
        <v>24</v>
      </c>
      <c r="J629">
        <v>78.77</v>
      </c>
      <c r="K629">
        <v>73.7</v>
      </c>
      <c r="O629" t="s">
        <v>683</v>
      </c>
      <c r="P629" s="1" t="s">
        <v>696</v>
      </c>
      <c r="Q629" t="s">
        <v>77</v>
      </c>
      <c r="R629" t="s">
        <v>79</v>
      </c>
      <c r="S629">
        <v>24.5</v>
      </c>
      <c r="T629">
        <v>67.66</v>
      </c>
      <c r="U629">
        <v>74.930000000000007</v>
      </c>
      <c r="V629">
        <f t="shared" si="18"/>
        <v>0.90297611103696773</v>
      </c>
      <c r="W629">
        <v>24</v>
      </c>
      <c r="X629">
        <v>62.23</v>
      </c>
      <c r="Y629">
        <v>73.7</v>
      </c>
    </row>
    <row r="630" spans="1:25" x14ac:dyDescent="0.25">
      <c r="A630" t="s">
        <v>684</v>
      </c>
      <c r="B630" s="1" t="s">
        <v>696</v>
      </c>
      <c r="C630" t="s">
        <v>77</v>
      </c>
      <c r="D630" t="s">
        <v>81</v>
      </c>
      <c r="E630">
        <v>34.5</v>
      </c>
      <c r="F630">
        <v>91.28</v>
      </c>
      <c r="G630">
        <v>99.24</v>
      </c>
      <c r="H630">
        <f t="shared" si="19"/>
        <v>0.9197904070939138</v>
      </c>
      <c r="I630">
        <v>34</v>
      </c>
      <c r="J630">
        <v>77.42</v>
      </c>
      <c r="K630">
        <v>98.04</v>
      </c>
      <c r="O630" t="s">
        <v>684</v>
      </c>
      <c r="P630" s="1" t="s">
        <v>696</v>
      </c>
      <c r="Q630" t="s">
        <v>77</v>
      </c>
      <c r="R630" t="s">
        <v>79</v>
      </c>
      <c r="S630">
        <v>24</v>
      </c>
      <c r="T630">
        <v>121.47</v>
      </c>
      <c r="U630">
        <v>73.7</v>
      </c>
      <c r="V630">
        <f t="shared" si="18"/>
        <v>1.6481682496607868</v>
      </c>
      <c r="W630">
        <v>23</v>
      </c>
      <c r="X630">
        <v>68.48</v>
      </c>
      <c r="Y630">
        <v>71.22</v>
      </c>
    </row>
    <row r="631" spans="1:25" x14ac:dyDescent="0.25">
      <c r="A631" t="s">
        <v>685</v>
      </c>
      <c r="B631" s="1" t="s">
        <v>696</v>
      </c>
      <c r="C631" t="s">
        <v>77</v>
      </c>
      <c r="D631" t="s">
        <v>81</v>
      </c>
      <c r="E631">
        <v>24</v>
      </c>
      <c r="F631">
        <v>76.239999999999995</v>
      </c>
      <c r="G631">
        <v>73.7</v>
      </c>
      <c r="H631">
        <f t="shared" si="19"/>
        <v>1.0344640434192671</v>
      </c>
      <c r="I631">
        <v>23.5</v>
      </c>
      <c r="J631">
        <v>50.69</v>
      </c>
      <c r="K631">
        <v>72.459999999999994</v>
      </c>
      <c r="O631" t="s">
        <v>685</v>
      </c>
      <c r="P631" s="1" t="s">
        <v>696</v>
      </c>
      <c r="Q631" t="s">
        <v>77</v>
      </c>
      <c r="R631" t="s">
        <v>79</v>
      </c>
      <c r="S631">
        <v>24.5</v>
      </c>
      <c r="T631">
        <v>101.75</v>
      </c>
      <c r="U631">
        <v>74.930000000000007</v>
      </c>
      <c r="V631">
        <f t="shared" si="18"/>
        <v>1.357934071800347</v>
      </c>
      <c r="W631">
        <v>23.5</v>
      </c>
      <c r="X631">
        <v>70.959999999999994</v>
      </c>
      <c r="Y631">
        <v>72.459999999999994</v>
      </c>
    </row>
    <row r="632" spans="1:25" x14ac:dyDescent="0.25">
      <c r="A632" s="2" t="s">
        <v>686</v>
      </c>
      <c r="B632" s="1" t="s">
        <v>696</v>
      </c>
      <c r="C632" t="s">
        <v>77</v>
      </c>
      <c r="D632" t="s">
        <v>81</v>
      </c>
      <c r="E632">
        <v>18</v>
      </c>
      <c r="F632">
        <v>44.69</v>
      </c>
      <c r="G632">
        <v>58.64</v>
      </c>
      <c r="H632">
        <f t="shared" si="19"/>
        <v>0.76210777626193715</v>
      </c>
      <c r="I632">
        <v>17.5</v>
      </c>
      <c r="J632">
        <v>35.31</v>
      </c>
      <c r="K632">
        <v>57.36</v>
      </c>
      <c r="O632" t="s">
        <v>686</v>
      </c>
      <c r="P632" s="1" t="s">
        <v>696</v>
      </c>
      <c r="Q632" t="s">
        <v>77</v>
      </c>
      <c r="R632" t="s">
        <v>79</v>
      </c>
      <c r="S632">
        <v>24</v>
      </c>
      <c r="T632">
        <v>78.03</v>
      </c>
      <c r="U632">
        <v>73.7</v>
      </c>
      <c r="V632">
        <f t="shared" si="18"/>
        <v>1.0587516960651289</v>
      </c>
      <c r="W632">
        <v>23.5</v>
      </c>
      <c r="X632">
        <v>61.53</v>
      </c>
      <c r="Y632">
        <v>72.459999999999994</v>
      </c>
    </row>
    <row r="633" spans="1:25" x14ac:dyDescent="0.25">
      <c r="A633" s="2" t="s">
        <v>687</v>
      </c>
      <c r="B633" s="1" t="s">
        <v>696</v>
      </c>
      <c r="C633" t="s">
        <v>77</v>
      </c>
      <c r="D633" t="s">
        <v>81</v>
      </c>
      <c r="E633">
        <v>19</v>
      </c>
      <c r="F633">
        <v>44.81</v>
      </c>
      <c r="G633">
        <v>61.18</v>
      </c>
      <c r="H633">
        <f t="shared" si="19"/>
        <v>0.73242889833278857</v>
      </c>
      <c r="I633">
        <v>18.5</v>
      </c>
      <c r="J633">
        <v>35.22</v>
      </c>
      <c r="K633">
        <v>59.91</v>
      </c>
      <c r="O633" t="s">
        <v>687</v>
      </c>
      <c r="P633" s="1" t="s">
        <v>696</v>
      </c>
      <c r="Q633" t="s">
        <v>77</v>
      </c>
      <c r="R633" t="s">
        <v>79</v>
      </c>
      <c r="S633">
        <v>24</v>
      </c>
      <c r="T633">
        <v>111.77</v>
      </c>
      <c r="U633">
        <v>73.7</v>
      </c>
      <c r="V633">
        <f t="shared" si="18"/>
        <v>1.5165535956580731</v>
      </c>
      <c r="W633">
        <v>23</v>
      </c>
      <c r="X633">
        <v>61.9</v>
      </c>
      <c r="Y633">
        <v>71.22</v>
      </c>
    </row>
    <row r="634" spans="1:25" x14ac:dyDescent="0.25">
      <c r="A634" t="s">
        <v>688</v>
      </c>
      <c r="B634" s="1" t="s">
        <v>696</v>
      </c>
      <c r="C634" t="s">
        <v>77</v>
      </c>
      <c r="D634" t="s">
        <v>81</v>
      </c>
      <c r="E634">
        <v>23.5</v>
      </c>
      <c r="F634">
        <v>98.87</v>
      </c>
      <c r="G634">
        <v>72.459999999999994</v>
      </c>
      <c r="H634">
        <f t="shared" si="19"/>
        <v>1.3644769528015459</v>
      </c>
      <c r="I634">
        <v>22</v>
      </c>
      <c r="J634">
        <v>53.58</v>
      </c>
      <c r="K634">
        <v>68.72</v>
      </c>
      <c r="O634" t="s">
        <v>688</v>
      </c>
      <c r="P634" s="1" t="s">
        <v>696</v>
      </c>
      <c r="Q634" t="s">
        <v>77</v>
      </c>
      <c r="R634" t="s">
        <v>79</v>
      </c>
      <c r="S634">
        <v>24.5</v>
      </c>
      <c r="T634">
        <v>72.75</v>
      </c>
      <c r="U634">
        <v>74.930000000000007</v>
      </c>
      <c r="V634">
        <f t="shared" si="18"/>
        <v>0.9709061791004937</v>
      </c>
      <c r="W634">
        <v>24</v>
      </c>
      <c r="X634">
        <v>61.37</v>
      </c>
      <c r="Y634">
        <v>73.7</v>
      </c>
    </row>
    <row r="635" spans="1:25" x14ac:dyDescent="0.25">
      <c r="A635" t="s">
        <v>689</v>
      </c>
      <c r="B635" s="1" t="s">
        <v>696</v>
      </c>
      <c r="C635" t="s">
        <v>77</v>
      </c>
      <c r="D635" t="s">
        <v>81</v>
      </c>
      <c r="E635">
        <v>23</v>
      </c>
      <c r="F635">
        <v>65.53</v>
      </c>
      <c r="G635">
        <v>71.22</v>
      </c>
      <c r="H635">
        <f t="shared" si="19"/>
        <v>0.92010671159786583</v>
      </c>
      <c r="I635">
        <v>22.5</v>
      </c>
      <c r="J635">
        <v>57.27</v>
      </c>
      <c r="K635">
        <v>69.97</v>
      </c>
      <c r="O635" t="s">
        <v>689</v>
      </c>
      <c r="P635" s="1" t="s">
        <v>696</v>
      </c>
      <c r="Q635" t="s">
        <v>77</v>
      </c>
      <c r="R635" t="s">
        <v>79</v>
      </c>
      <c r="S635">
        <v>25.5</v>
      </c>
      <c r="T635">
        <v>78.540000000000006</v>
      </c>
      <c r="U635">
        <v>77.400000000000006</v>
      </c>
      <c r="V635">
        <f t="shared" si="18"/>
        <v>1.0147286821705426</v>
      </c>
      <c r="W635">
        <v>25</v>
      </c>
      <c r="X635">
        <v>66.040000000000006</v>
      </c>
      <c r="Y635">
        <v>76.17</v>
      </c>
    </row>
    <row r="636" spans="1:25" x14ac:dyDescent="0.25">
      <c r="A636" s="2" t="s">
        <v>690</v>
      </c>
      <c r="B636" s="1" t="s">
        <v>696</v>
      </c>
      <c r="C636" t="s">
        <v>77</v>
      </c>
      <c r="D636" t="s">
        <v>81</v>
      </c>
      <c r="E636">
        <v>0</v>
      </c>
      <c r="F636">
        <v>0</v>
      </c>
      <c r="G636">
        <v>0</v>
      </c>
      <c r="H636" t="e">
        <f t="shared" si="19"/>
        <v>#DIV/0!</v>
      </c>
      <c r="I636">
        <v>0</v>
      </c>
      <c r="J636">
        <v>0</v>
      </c>
      <c r="K636">
        <v>0</v>
      </c>
      <c r="O636" t="s">
        <v>690</v>
      </c>
      <c r="P636" s="1" t="s">
        <v>696</v>
      </c>
      <c r="Q636" t="s">
        <v>77</v>
      </c>
      <c r="R636" t="s">
        <v>79</v>
      </c>
      <c r="S636">
        <v>15.5</v>
      </c>
      <c r="T636">
        <v>38.35</v>
      </c>
      <c r="U636">
        <v>52.21</v>
      </c>
      <c r="V636">
        <f t="shared" si="18"/>
        <v>0.73453361425014363</v>
      </c>
      <c r="W636">
        <v>15</v>
      </c>
      <c r="X636">
        <v>23.84</v>
      </c>
      <c r="Y636">
        <v>50.91</v>
      </c>
    </row>
    <row r="637" spans="1:25" x14ac:dyDescent="0.25">
      <c r="A637" t="s">
        <v>691</v>
      </c>
      <c r="B637" s="1" t="s">
        <v>696</v>
      </c>
      <c r="C637" t="s">
        <v>77</v>
      </c>
      <c r="D637" t="s">
        <v>81</v>
      </c>
      <c r="E637">
        <v>24</v>
      </c>
      <c r="F637">
        <v>95.27</v>
      </c>
      <c r="G637">
        <v>73.7</v>
      </c>
      <c r="H637">
        <f t="shared" si="19"/>
        <v>1.2926729986431478</v>
      </c>
      <c r="I637">
        <v>23</v>
      </c>
      <c r="J637">
        <v>67.239999999999995</v>
      </c>
      <c r="K637">
        <v>71.22</v>
      </c>
      <c r="O637" t="s">
        <v>691</v>
      </c>
      <c r="P637" s="1" t="s">
        <v>696</v>
      </c>
      <c r="Q637" t="s">
        <v>77</v>
      </c>
      <c r="R637" t="s">
        <v>79</v>
      </c>
      <c r="S637">
        <v>25</v>
      </c>
      <c r="T637">
        <v>77.56</v>
      </c>
      <c r="U637">
        <v>76.17</v>
      </c>
      <c r="V637">
        <f t="shared" si="18"/>
        <v>1.01824865432585</v>
      </c>
      <c r="W637">
        <v>24.5</v>
      </c>
      <c r="X637">
        <v>69</v>
      </c>
      <c r="Y637">
        <v>74.930000000000007</v>
      </c>
    </row>
    <row r="638" spans="1:25" x14ac:dyDescent="0.25">
      <c r="A638" s="2" t="s">
        <v>692</v>
      </c>
      <c r="B638" s="1" t="s">
        <v>696</v>
      </c>
      <c r="C638" t="s">
        <v>77</v>
      </c>
      <c r="D638" t="s">
        <v>81</v>
      </c>
      <c r="E638">
        <v>15</v>
      </c>
      <c r="F638">
        <v>19.27</v>
      </c>
      <c r="G638">
        <v>50.91</v>
      </c>
      <c r="H638">
        <f t="shared" si="19"/>
        <v>0.37851109801610688</v>
      </c>
      <c r="I638">
        <v>15</v>
      </c>
      <c r="J638">
        <v>19.27</v>
      </c>
      <c r="K638">
        <v>50.91</v>
      </c>
      <c r="O638" t="s">
        <v>692</v>
      </c>
      <c r="P638" s="1" t="s">
        <v>696</v>
      </c>
      <c r="Q638" t="s">
        <v>77</v>
      </c>
      <c r="R638" t="s">
        <v>79</v>
      </c>
      <c r="S638">
        <v>24</v>
      </c>
      <c r="T638">
        <v>125.16</v>
      </c>
      <c r="U638">
        <v>73.7</v>
      </c>
      <c r="V638">
        <f t="shared" si="18"/>
        <v>1.698236092265943</v>
      </c>
      <c r="W638">
        <v>26.5</v>
      </c>
      <c r="X638">
        <v>80.58</v>
      </c>
      <c r="Y638">
        <v>79.86</v>
      </c>
    </row>
    <row r="639" spans="1:25" x14ac:dyDescent="0.25">
      <c r="A639" t="s">
        <v>693</v>
      </c>
      <c r="B639" s="1" t="s">
        <v>696</v>
      </c>
      <c r="C639" t="s">
        <v>77</v>
      </c>
      <c r="D639" t="s">
        <v>81</v>
      </c>
      <c r="E639">
        <v>23.5</v>
      </c>
      <c r="F639">
        <v>57.27</v>
      </c>
      <c r="G639">
        <v>72.459999999999994</v>
      </c>
      <c r="H639">
        <f t="shared" si="19"/>
        <v>0.7903670990891527</v>
      </c>
      <c r="I639">
        <v>23</v>
      </c>
      <c r="J639">
        <v>45.07</v>
      </c>
      <c r="K639">
        <v>71.22</v>
      </c>
      <c r="O639" t="s">
        <v>693</v>
      </c>
      <c r="P639" s="1" t="s">
        <v>696</v>
      </c>
      <c r="Q639" t="s">
        <v>77</v>
      </c>
      <c r="R639" t="s">
        <v>79</v>
      </c>
      <c r="S639">
        <v>24</v>
      </c>
      <c r="T639">
        <v>113.4</v>
      </c>
      <c r="U639">
        <v>73.7</v>
      </c>
      <c r="V639">
        <f t="shared" si="18"/>
        <v>1.5386702849389418</v>
      </c>
      <c r="W639">
        <v>22.5</v>
      </c>
      <c r="X639">
        <v>73.62</v>
      </c>
      <c r="Y639">
        <v>69.97</v>
      </c>
    </row>
    <row r="640" spans="1:25" x14ac:dyDescent="0.25">
      <c r="A640" t="s">
        <v>694</v>
      </c>
      <c r="B640" s="1" t="s">
        <v>696</v>
      </c>
      <c r="C640" t="s">
        <v>77</v>
      </c>
      <c r="D640" t="s">
        <v>81</v>
      </c>
      <c r="E640">
        <v>23.5</v>
      </c>
      <c r="F640">
        <v>102.21</v>
      </c>
      <c r="G640">
        <v>72.459999999999994</v>
      </c>
      <c r="H640">
        <f t="shared" si="19"/>
        <v>1.4105713497101851</v>
      </c>
      <c r="I640">
        <v>22.5</v>
      </c>
      <c r="J640">
        <v>52.37</v>
      </c>
      <c r="K640">
        <v>69.97</v>
      </c>
      <c r="O640" t="s">
        <v>694</v>
      </c>
      <c r="P640" s="1" t="s">
        <v>696</v>
      </c>
      <c r="Q640" t="s">
        <v>77</v>
      </c>
      <c r="R640" t="s">
        <v>79</v>
      </c>
      <c r="S640">
        <v>24</v>
      </c>
      <c r="T640">
        <v>124.42</v>
      </c>
      <c r="U640">
        <v>73.7</v>
      </c>
      <c r="V640">
        <f t="shared" si="18"/>
        <v>1.6881953867028494</v>
      </c>
      <c r="W640">
        <v>23.5</v>
      </c>
      <c r="X640">
        <v>67.010000000000005</v>
      </c>
      <c r="Y640">
        <v>72.459999999999994</v>
      </c>
    </row>
    <row r="641" spans="1:25" x14ac:dyDescent="0.25">
      <c r="A641" s="2" t="s">
        <v>695</v>
      </c>
      <c r="B641" s="1" t="s">
        <v>696</v>
      </c>
      <c r="C641" t="s">
        <v>77</v>
      </c>
      <c r="D641" t="s">
        <v>81</v>
      </c>
      <c r="E641">
        <v>19.5</v>
      </c>
      <c r="F641">
        <v>49.17</v>
      </c>
      <c r="G641">
        <v>62.44</v>
      </c>
      <c r="H641">
        <f t="shared" si="19"/>
        <v>0.78747597693786042</v>
      </c>
      <c r="I641">
        <v>19</v>
      </c>
      <c r="J641">
        <v>44.01</v>
      </c>
      <c r="K641">
        <v>61.18</v>
      </c>
      <c r="O641" t="s">
        <v>695</v>
      </c>
      <c r="P641" s="1" t="s">
        <v>696</v>
      </c>
      <c r="Q641" t="s">
        <v>77</v>
      </c>
      <c r="R641" t="s">
        <v>79</v>
      </c>
      <c r="S641">
        <v>24</v>
      </c>
      <c r="T641">
        <v>110.44</v>
      </c>
      <c r="U641">
        <v>73.7</v>
      </c>
      <c r="V641">
        <f t="shared" si="18"/>
        <v>1.4985074626865671</v>
      </c>
      <c r="W641">
        <v>22.5</v>
      </c>
      <c r="X641">
        <v>74.63</v>
      </c>
      <c r="Y641">
        <v>69.97</v>
      </c>
    </row>
    <row r="642" spans="1:25" x14ac:dyDescent="0.25">
      <c r="A642" t="s">
        <v>879</v>
      </c>
      <c r="B642" s="1" t="s">
        <v>943</v>
      </c>
      <c r="C642" t="s">
        <v>76</v>
      </c>
      <c r="D642" t="s">
        <v>945</v>
      </c>
      <c r="E642">
        <v>23</v>
      </c>
      <c r="F642">
        <v>154.21</v>
      </c>
      <c r="G642">
        <v>71.22</v>
      </c>
      <c r="H642">
        <f t="shared" ref="H642:H705" si="20">F642/G642</f>
        <v>2.1652625666947487</v>
      </c>
      <c r="I642">
        <v>21.5</v>
      </c>
      <c r="J642">
        <v>55.14</v>
      </c>
      <c r="K642">
        <v>67.47</v>
      </c>
      <c r="O642" t="s">
        <v>879</v>
      </c>
      <c r="P642" s="1" t="s">
        <v>943</v>
      </c>
      <c r="Q642" t="s">
        <v>76</v>
      </c>
      <c r="R642" t="s">
        <v>944</v>
      </c>
      <c r="S642">
        <v>24</v>
      </c>
      <c r="T642">
        <v>193.15</v>
      </c>
      <c r="U642">
        <v>73.7</v>
      </c>
      <c r="V642">
        <f t="shared" ref="V642:V705" si="21">T642/U642</f>
        <v>2.6207598371777476</v>
      </c>
      <c r="W642">
        <v>18</v>
      </c>
      <c r="X642">
        <v>67.569999999999993</v>
      </c>
      <c r="Y642">
        <v>58.64</v>
      </c>
    </row>
    <row r="643" spans="1:25" x14ac:dyDescent="0.25">
      <c r="A643" t="s">
        <v>880</v>
      </c>
      <c r="B643" s="1" t="s">
        <v>943</v>
      </c>
      <c r="C643" t="s">
        <v>76</v>
      </c>
      <c r="D643" t="s">
        <v>945</v>
      </c>
      <c r="E643">
        <v>23.5</v>
      </c>
      <c r="F643">
        <v>170.74</v>
      </c>
      <c r="G643">
        <v>72.459999999999994</v>
      </c>
      <c r="H643">
        <f t="shared" si="20"/>
        <v>2.3563345293955287</v>
      </c>
      <c r="I643">
        <v>21.5</v>
      </c>
      <c r="J643">
        <v>36.26</v>
      </c>
      <c r="K643">
        <v>67.47</v>
      </c>
      <c r="O643" t="s">
        <v>880</v>
      </c>
      <c r="P643" s="1" t="s">
        <v>943</v>
      </c>
      <c r="Q643" t="s">
        <v>76</v>
      </c>
      <c r="R643" t="s">
        <v>944</v>
      </c>
      <c r="S643">
        <v>24</v>
      </c>
      <c r="T643">
        <v>184.73</v>
      </c>
      <c r="U643">
        <v>73.7</v>
      </c>
      <c r="V643">
        <f t="shared" si="21"/>
        <v>2.5065128900949794</v>
      </c>
      <c r="W643">
        <v>23</v>
      </c>
      <c r="X643">
        <v>69.16</v>
      </c>
      <c r="Y643">
        <v>71.22</v>
      </c>
    </row>
    <row r="644" spans="1:25" x14ac:dyDescent="0.25">
      <c r="A644" t="s">
        <v>881</v>
      </c>
      <c r="B644" s="1" t="s">
        <v>943</v>
      </c>
      <c r="C644" t="s">
        <v>76</v>
      </c>
      <c r="D644" t="s">
        <v>945</v>
      </c>
      <c r="E644">
        <v>23</v>
      </c>
      <c r="F644">
        <v>66.41</v>
      </c>
      <c r="G644">
        <v>71.22</v>
      </c>
      <c r="H644">
        <f t="shared" si="20"/>
        <v>0.93246279135074417</v>
      </c>
      <c r="I644">
        <v>22.5</v>
      </c>
      <c r="J644">
        <v>30.5</v>
      </c>
      <c r="K644">
        <v>69.97</v>
      </c>
      <c r="O644" t="s">
        <v>881</v>
      </c>
      <c r="P644" s="1" t="s">
        <v>943</v>
      </c>
      <c r="Q644" t="s">
        <v>76</v>
      </c>
      <c r="R644" t="s">
        <v>944</v>
      </c>
      <c r="S644">
        <v>24</v>
      </c>
      <c r="T644">
        <v>110.27</v>
      </c>
      <c r="U644">
        <v>73.7</v>
      </c>
      <c r="V644">
        <f t="shared" si="21"/>
        <v>1.4962008141112617</v>
      </c>
      <c r="W644">
        <v>23</v>
      </c>
      <c r="X644">
        <v>58.05</v>
      </c>
      <c r="Y644">
        <v>71.22</v>
      </c>
    </row>
    <row r="645" spans="1:25" x14ac:dyDescent="0.25">
      <c r="A645" s="2" t="s">
        <v>882</v>
      </c>
      <c r="B645" s="1" t="s">
        <v>943</v>
      </c>
      <c r="C645" t="s">
        <v>76</v>
      </c>
      <c r="D645" t="s">
        <v>945</v>
      </c>
      <c r="E645">
        <v>0</v>
      </c>
      <c r="F645">
        <v>0</v>
      </c>
      <c r="G645">
        <v>0</v>
      </c>
      <c r="H645" t="e">
        <f t="shared" si="20"/>
        <v>#DIV/0!</v>
      </c>
      <c r="I645">
        <v>0</v>
      </c>
      <c r="J645">
        <v>0</v>
      </c>
      <c r="K645">
        <v>0</v>
      </c>
      <c r="O645" t="s">
        <v>882</v>
      </c>
      <c r="P645" s="1" t="s">
        <v>943</v>
      </c>
      <c r="Q645" t="s">
        <v>76</v>
      </c>
      <c r="R645" t="s">
        <v>944</v>
      </c>
      <c r="S645">
        <v>0</v>
      </c>
      <c r="T645">
        <v>0</v>
      </c>
      <c r="U645">
        <v>0</v>
      </c>
      <c r="V645" t="e">
        <f t="shared" si="21"/>
        <v>#DIV/0!</v>
      </c>
      <c r="W645">
        <v>0</v>
      </c>
      <c r="X645">
        <v>0</v>
      </c>
      <c r="Y645">
        <v>0</v>
      </c>
    </row>
    <row r="646" spans="1:25" x14ac:dyDescent="0.25">
      <c r="A646" t="s">
        <v>883</v>
      </c>
      <c r="B646" s="1" t="s">
        <v>943</v>
      </c>
      <c r="C646" t="s">
        <v>76</v>
      </c>
      <c r="D646" t="s">
        <v>945</v>
      </c>
      <c r="E646">
        <v>24</v>
      </c>
      <c r="F646">
        <v>155.68</v>
      </c>
      <c r="G646">
        <v>73.7</v>
      </c>
      <c r="H646">
        <f t="shared" si="20"/>
        <v>2.1123473541383988</v>
      </c>
      <c r="I646">
        <v>22</v>
      </c>
      <c r="J646">
        <v>63.84</v>
      </c>
      <c r="K646">
        <v>68.72</v>
      </c>
      <c r="O646" t="s">
        <v>883</v>
      </c>
      <c r="P646" s="1" t="s">
        <v>943</v>
      </c>
      <c r="Q646" t="s">
        <v>76</v>
      </c>
      <c r="R646" t="s">
        <v>944</v>
      </c>
      <c r="S646">
        <v>24</v>
      </c>
      <c r="T646">
        <v>188.66</v>
      </c>
      <c r="U646">
        <v>73.7</v>
      </c>
      <c r="V646">
        <f t="shared" si="21"/>
        <v>2.5598371777476254</v>
      </c>
      <c r="W646">
        <v>22.5</v>
      </c>
      <c r="X646">
        <v>64.75</v>
      </c>
      <c r="Y646">
        <v>69.97</v>
      </c>
    </row>
    <row r="647" spans="1:25" x14ac:dyDescent="0.25">
      <c r="A647" t="s">
        <v>884</v>
      </c>
      <c r="B647" s="1" t="s">
        <v>943</v>
      </c>
      <c r="C647" t="s">
        <v>76</v>
      </c>
      <c r="D647" t="s">
        <v>945</v>
      </c>
      <c r="E647">
        <v>22.5</v>
      </c>
      <c r="F647">
        <v>94.18</v>
      </c>
      <c r="G647">
        <v>69.97</v>
      </c>
      <c r="H647">
        <f t="shared" si="20"/>
        <v>1.3460054308989569</v>
      </c>
      <c r="I647">
        <v>22</v>
      </c>
      <c r="J647">
        <v>58.1</v>
      </c>
      <c r="K647">
        <v>68.72</v>
      </c>
      <c r="O647" t="s">
        <v>884</v>
      </c>
      <c r="P647" s="1" t="s">
        <v>943</v>
      </c>
      <c r="Q647" t="s">
        <v>76</v>
      </c>
      <c r="R647" t="s">
        <v>944</v>
      </c>
      <c r="S647">
        <v>24</v>
      </c>
      <c r="T647">
        <v>175.85</v>
      </c>
      <c r="U647">
        <v>73.7</v>
      </c>
      <c r="V647">
        <f t="shared" si="21"/>
        <v>2.3860244233378558</v>
      </c>
      <c r="W647">
        <v>22.5</v>
      </c>
      <c r="X647">
        <v>63.4</v>
      </c>
      <c r="Y647">
        <v>69.97</v>
      </c>
    </row>
    <row r="648" spans="1:25" x14ac:dyDescent="0.25">
      <c r="A648" s="2" t="s">
        <v>885</v>
      </c>
      <c r="B648" s="1" t="s">
        <v>943</v>
      </c>
      <c r="C648" t="s">
        <v>76</v>
      </c>
      <c r="D648" t="s">
        <v>945</v>
      </c>
      <c r="E648">
        <v>0</v>
      </c>
      <c r="F648">
        <v>0</v>
      </c>
      <c r="G648">
        <v>0</v>
      </c>
      <c r="H648" t="e">
        <f t="shared" si="20"/>
        <v>#DIV/0!</v>
      </c>
      <c r="I648">
        <v>0</v>
      </c>
      <c r="J648">
        <v>0</v>
      </c>
      <c r="K648">
        <v>0</v>
      </c>
      <c r="O648" t="s">
        <v>885</v>
      </c>
      <c r="P648" s="1" t="s">
        <v>943</v>
      </c>
      <c r="Q648" t="s">
        <v>76</v>
      </c>
      <c r="R648" t="s">
        <v>944</v>
      </c>
      <c r="S648">
        <v>24</v>
      </c>
      <c r="T648">
        <v>109.44</v>
      </c>
      <c r="U648">
        <v>73.7</v>
      </c>
      <c r="V648">
        <f t="shared" si="21"/>
        <v>1.4849389416553596</v>
      </c>
      <c r="W648">
        <v>22.5</v>
      </c>
      <c r="X648">
        <v>64.88</v>
      </c>
      <c r="Y648">
        <v>69.97</v>
      </c>
    </row>
    <row r="649" spans="1:25" x14ac:dyDescent="0.25">
      <c r="A649" t="s">
        <v>886</v>
      </c>
      <c r="B649" s="1" t="s">
        <v>943</v>
      </c>
      <c r="C649" t="s">
        <v>76</v>
      </c>
      <c r="D649" t="s">
        <v>945</v>
      </c>
      <c r="E649">
        <v>23.5</v>
      </c>
      <c r="F649">
        <v>100.26</v>
      </c>
      <c r="G649">
        <v>72.459999999999994</v>
      </c>
      <c r="H649">
        <f t="shared" si="20"/>
        <v>1.3836599503174167</v>
      </c>
      <c r="I649">
        <v>22.5</v>
      </c>
      <c r="J649">
        <v>56.83</v>
      </c>
      <c r="K649">
        <v>69.97</v>
      </c>
      <c r="O649" t="s">
        <v>886</v>
      </c>
      <c r="P649" s="1" t="s">
        <v>943</v>
      </c>
      <c r="Q649" t="s">
        <v>76</v>
      </c>
      <c r="R649" t="s">
        <v>944</v>
      </c>
      <c r="S649">
        <v>24</v>
      </c>
      <c r="T649">
        <v>130.52000000000001</v>
      </c>
      <c r="U649">
        <v>73.7</v>
      </c>
      <c r="V649">
        <f t="shared" si="21"/>
        <v>1.7709633649932157</v>
      </c>
      <c r="W649">
        <v>23</v>
      </c>
      <c r="X649">
        <v>65.760000000000005</v>
      </c>
      <c r="Y649">
        <v>71.22</v>
      </c>
    </row>
    <row r="650" spans="1:25" x14ac:dyDescent="0.25">
      <c r="A650" s="2" t="s">
        <v>887</v>
      </c>
      <c r="B650" s="1" t="s">
        <v>943</v>
      </c>
      <c r="C650" t="s">
        <v>76</v>
      </c>
      <c r="D650" t="s">
        <v>945</v>
      </c>
      <c r="E650">
        <v>0</v>
      </c>
      <c r="F650">
        <v>0</v>
      </c>
      <c r="G650">
        <v>0</v>
      </c>
      <c r="H650" t="e">
        <f t="shared" si="20"/>
        <v>#DIV/0!</v>
      </c>
      <c r="I650">
        <v>0</v>
      </c>
      <c r="J650">
        <v>0</v>
      </c>
      <c r="K650">
        <v>0</v>
      </c>
      <c r="O650" t="s">
        <v>887</v>
      </c>
      <c r="P650" s="1" t="s">
        <v>943</v>
      </c>
      <c r="Q650" t="s">
        <v>76</v>
      </c>
      <c r="R650" t="s">
        <v>944</v>
      </c>
      <c r="S650">
        <v>24</v>
      </c>
      <c r="T650">
        <v>67.19</v>
      </c>
      <c r="U650">
        <v>73.7</v>
      </c>
      <c r="V650">
        <f t="shared" si="21"/>
        <v>0.91166892808683841</v>
      </c>
      <c r="W650">
        <v>23.5</v>
      </c>
      <c r="X650">
        <v>47.82</v>
      </c>
      <c r="Y650">
        <v>72.459999999999994</v>
      </c>
    </row>
    <row r="651" spans="1:25" x14ac:dyDescent="0.25">
      <c r="A651" t="s">
        <v>888</v>
      </c>
      <c r="B651" s="1" t="s">
        <v>943</v>
      </c>
      <c r="C651" t="s">
        <v>76</v>
      </c>
      <c r="D651" t="s">
        <v>945</v>
      </c>
      <c r="E651">
        <v>23.5</v>
      </c>
      <c r="F651">
        <v>60.1</v>
      </c>
      <c r="G651">
        <v>72.459999999999994</v>
      </c>
      <c r="H651">
        <f t="shared" si="20"/>
        <v>0.82942313000276024</v>
      </c>
      <c r="I651">
        <v>23</v>
      </c>
      <c r="J651">
        <v>50.8</v>
      </c>
      <c r="K651">
        <v>71.22</v>
      </c>
      <c r="O651" t="s">
        <v>888</v>
      </c>
      <c r="P651" s="1" t="s">
        <v>943</v>
      </c>
      <c r="Q651" t="s">
        <v>76</v>
      </c>
      <c r="R651" t="s">
        <v>944</v>
      </c>
      <c r="S651">
        <v>24</v>
      </c>
      <c r="T651">
        <v>113.26</v>
      </c>
      <c r="U651">
        <v>73.7</v>
      </c>
      <c r="V651">
        <f t="shared" si="21"/>
        <v>1.5367706919945725</v>
      </c>
      <c r="W651">
        <v>23</v>
      </c>
      <c r="X651">
        <v>65.41</v>
      </c>
      <c r="Y651">
        <v>71.22</v>
      </c>
    </row>
    <row r="652" spans="1:25" x14ac:dyDescent="0.25">
      <c r="A652" s="2" t="s">
        <v>889</v>
      </c>
      <c r="B652" s="1" t="s">
        <v>943</v>
      </c>
      <c r="C652" t="s">
        <v>76</v>
      </c>
      <c r="D652" t="s">
        <v>945</v>
      </c>
      <c r="E652">
        <v>15.5</v>
      </c>
      <c r="F652">
        <v>31.5</v>
      </c>
      <c r="G652">
        <v>52.21</v>
      </c>
      <c r="H652">
        <f t="shared" si="20"/>
        <v>0.60333269488603714</v>
      </c>
      <c r="I652">
        <v>15</v>
      </c>
      <c r="J652">
        <v>17.98</v>
      </c>
      <c r="K652">
        <v>50.91</v>
      </c>
      <c r="O652" t="s">
        <v>889</v>
      </c>
      <c r="P652" s="1" t="s">
        <v>943</v>
      </c>
      <c r="Q652" t="s">
        <v>76</v>
      </c>
      <c r="R652" t="s">
        <v>944</v>
      </c>
      <c r="S652">
        <v>24</v>
      </c>
      <c r="T652">
        <v>76.849999999999994</v>
      </c>
      <c r="U652">
        <v>73.7</v>
      </c>
      <c r="V652">
        <f t="shared" si="21"/>
        <v>1.0427408412483039</v>
      </c>
      <c r="W652">
        <v>23.5</v>
      </c>
      <c r="X652">
        <v>49.1</v>
      </c>
      <c r="Y652">
        <v>72.459999999999994</v>
      </c>
    </row>
    <row r="653" spans="1:25" x14ac:dyDescent="0.25">
      <c r="A653" t="s">
        <v>890</v>
      </c>
      <c r="B653" s="1" t="s">
        <v>943</v>
      </c>
      <c r="C653" t="s">
        <v>76</v>
      </c>
      <c r="D653" t="s">
        <v>945</v>
      </c>
      <c r="E653">
        <v>24</v>
      </c>
      <c r="F653">
        <v>166.13</v>
      </c>
      <c r="G653">
        <v>73.7</v>
      </c>
      <c r="H653">
        <f t="shared" si="20"/>
        <v>2.2541383989145181</v>
      </c>
      <c r="I653">
        <v>22</v>
      </c>
      <c r="J653">
        <v>67.459999999999994</v>
      </c>
      <c r="K653">
        <v>68.72</v>
      </c>
      <c r="O653" t="s">
        <v>890</v>
      </c>
      <c r="P653" s="1" t="s">
        <v>943</v>
      </c>
      <c r="Q653" t="s">
        <v>76</v>
      </c>
      <c r="R653" t="s">
        <v>944</v>
      </c>
      <c r="S653">
        <v>24</v>
      </c>
      <c r="T653">
        <v>148.96</v>
      </c>
      <c r="U653">
        <v>73.7</v>
      </c>
      <c r="V653">
        <f t="shared" si="21"/>
        <v>2.0211668928086839</v>
      </c>
      <c r="W653">
        <v>22.5</v>
      </c>
      <c r="X653">
        <v>58.74</v>
      </c>
      <c r="Y653">
        <v>69.97</v>
      </c>
    </row>
    <row r="654" spans="1:25" x14ac:dyDescent="0.25">
      <c r="A654" t="s">
        <v>891</v>
      </c>
      <c r="B654" s="1" t="s">
        <v>943</v>
      </c>
      <c r="C654" t="s">
        <v>76</v>
      </c>
      <c r="D654" t="s">
        <v>945</v>
      </c>
      <c r="E654">
        <v>24</v>
      </c>
      <c r="F654">
        <v>139.9</v>
      </c>
      <c r="G654">
        <v>73.7</v>
      </c>
      <c r="H654">
        <f t="shared" si="20"/>
        <v>1.8982360922659429</v>
      </c>
      <c r="I654">
        <v>22</v>
      </c>
      <c r="J654">
        <v>51.18</v>
      </c>
      <c r="K654">
        <v>68.72</v>
      </c>
      <c r="O654" t="s">
        <v>891</v>
      </c>
      <c r="P654" s="1" t="s">
        <v>943</v>
      </c>
      <c r="Q654" t="s">
        <v>76</v>
      </c>
      <c r="R654" t="s">
        <v>944</v>
      </c>
      <c r="S654">
        <v>24</v>
      </c>
      <c r="T654">
        <v>153.15</v>
      </c>
      <c r="U654">
        <v>73.7</v>
      </c>
      <c r="V654">
        <f t="shared" si="21"/>
        <v>2.0780189959294435</v>
      </c>
      <c r="W654">
        <v>18</v>
      </c>
      <c r="X654">
        <v>60.63</v>
      </c>
      <c r="Y654">
        <v>58.64</v>
      </c>
    </row>
    <row r="655" spans="1:25" x14ac:dyDescent="0.25">
      <c r="A655" t="s">
        <v>892</v>
      </c>
      <c r="B655" s="1" t="s">
        <v>943</v>
      </c>
      <c r="C655" t="s">
        <v>76</v>
      </c>
      <c r="D655" t="s">
        <v>945</v>
      </c>
      <c r="E655">
        <v>24</v>
      </c>
      <c r="F655">
        <v>130.76</v>
      </c>
      <c r="G655">
        <v>73.7</v>
      </c>
      <c r="H655">
        <f t="shared" si="20"/>
        <v>1.7742198100407054</v>
      </c>
      <c r="I655">
        <v>22.5</v>
      </c>
      <c r="J655">
        <v>55.07</v>
      </c>
      <c r="K655">
        <v>69.97</v>
      </c>
      <c r="O655" t="s">
        <v>892</v>
      </c>
      <c r="P655" s="1" t="s">
        <v>943</v>
      </c>
      <c r="Q655" t="s">
        <v>76</v>
      </c>
      <c r="R655" t="s">
        <v>944</v>
      </c>
      <c r="S655">
        <v>24</v>
      </c>
      <c r="T655">
        <v>148.81</v>
      </c>
      <c r="U655">
        <v>73.7</v>
      </c>
      <c r="V655">
        <f t="shared" si="21"/>
        <v>2.0191316146540026</v>
      </c>
      <c r="W655">
        <v>22.5</v>
      </c>
      <c r="X655">
        <v>51.34</v>
      </c>
      <c r="Y655">
        <v>69.97</v>
      </c>
    </row>
    <row r="656" spans="1:25" x14ac:dyDescent="0.25">
      <c r="A656" t="s">
        <v>893</v>
      </c>
      <c r="B656" s="1" t="s">
        <v>943</v>
      </c>
      <c r="C656" t="s">
        <v>76</v>
      </c>
      <c r="D656" t="s">
        <v>945</v>
      </c>
      <c r="E656">
        <v>23.5</v>
      </c>
      <c r="F656">
        <v>111.84</v>
      </c>
      <c r="G656">
        <v>72.459999999999994</v>
      </c>
      <c r="H656">
        <f t="shared" si="20"/>
        <v>1.5434722605575493</v>
      </c>
      <c r="I656">
        <v>22</v>
      </c>
      <c r="J656">
        <v>67.11</v>
      </c>
      <c r="K656">
        <v>68.72</v>
      </c>
      <c r="O656" t="s">
        <v>893</v>
      </c>
      <c r="P656" s="1" t="s">
        <v>943</v>
      </c>
      <c r="Q656" t="s">
        <v>76</v>
      </c>
      <c r="R656" t="s">
        <v>944</v>
      </c>
      <c r="S656">
        <v>24</v>
      </c>
      <c r="T656">
        <v>119.59</v>
      </c>
      <c r="U656">
        <v>73.7</v>
      </c>
      <c r="V656">
        <f t="shared" si="21"/>
        <v>1.6226594301221167</v>
      </c>
      <c r="W656">
        <v>23</v>
      </c>
      <c r="X656">
        <v>51.66</v>
      </c>
      <c r="Y656">
        <v>71.22</v>
      </c>
    </row>
    <row r="657" spans="1:25" x14ac:dyDescent="0.25">
      <c r="A657" s="2" t="s">
        <v>894</v>
      </c>
      <c r="B657" s="1" t="s">
        <v>943</v>
      </c>
      <c r="C657" t="s">
        <v>76</v>
      </c>
      <c r="D657" t="s">
        <v>945</v>
      </c>
      <c r="E657">
        <v>0</v>
      </c>
      <c r="F657">
        <v>0</v>
      </c>
      <c r="G657">
        <v>0</v>
      </c>
      <c r="H657" t="e">
        <f t="shared" si="20"/>
        <v>#DIV/0!</v>
      </c>
      <c r="I657">
        <v>0</v>
      </c>
      <c r="J657">
        <v>0</v>
      </c>
      <c r="K657">
        <v>0</v>
      </c>
      <c r="O657" t="s">
        <v>894</v>
      </c>
      <c r="P657" s="1" t="s">
        <v>943</v>
      </c>
      <c r="Q657" t="s">
        <v>76</v>
      </c>
      <c r="R657" t="s">
        <v>944</v>
      </c>
      <c r="S657">
        <v>0</v>
      </c>
      <c r="T657">
        <v>0</v>
      </c>
      <c r="U657">
        <v>0</v>
      </c>
      <c r="V657" t="e">
        <f t="shared" si="21"/>
        <v>#DIV/0!</v>
      </c>
      <c r="W657">
        <v>0</v>
      </c>
      <c r="X657">
        <v>0</v>
      </c>
      <c r="Y657">
        <v>0</v>
      </c>
    </row>
    <row r="658" spans="1:25" x14ac:dyDescent="0.25">
      <c r="A658" t="s">
        <v>895</v>
      </c>
      <c r="B658" s="1" t="s">
        <v>943</v>
      </c>
      <c r="C658" t="s">
        <v>77</v>
      </c>
      <c r="D658" t="s">
        <v>945</v>
      </c>
      <c r="E658">
        <v>24</v>
      </c>
      <c r="F658">
        <v>196.65</v>
      </c>
      <c r="G658">
        <v>73.7</v>
      </c>
      <c r="H658">
        <f t="shared" si="20"/>
        <v>2.6682496607869743</v>
      </c>
      <c r="I658">
        <v>21.5</v>
      </c>
      <c r="J658">
        <v>60.31</v>
      </c>
      <c r="K658">
        <v>67.47</v>
      </c>
      <c r="O658" t="s">
        <v>895</v>
      </c>
      <c r="P658" s="1" t="s">
        <v>943</v>
      </c>
      <c r="Q658" t="s">
        <v>77</v>
      </c>
      <c r="R658" t="s">
        <v>944</v>
      </c>
      <c r="S658">
        <v>24</v>
      </c>
      <c r="T658">
        <v>152.86000000000001</v>
      </c>
      <c r="U658">
        <v>73.7</v>
      </c>
      <c r="V658">
        <f t="shared" si="21"/>
        <v>2.0740841248303936</v>
      </c>
      <c r="W658">
        <v>22.5</v>
      </c>
      <c r="X658">
        <v>45.29</v>
      </c>
      <c r="Y658">
        <v>69.97</v>
      </c>
    </row>
    <row r="659" spans="1:25" x14ac:dyDescent="0.25">
      <c r="A659" t="s">
        <v>896</v>
      </c>
      <c r="B659" s="1" t="s">
        <v>943</v>
      </c>
      <c r="C659" t="s">
        <v>77</v>
      </c>
      <c r="D659" t="s">
        <v>945</v>
      </c>
      <c r="E659">
        <v>23</v>
      </c>
      <c r="F659">
        <v>103.67</v>
      </c>
      <c r="G659">
        <v>71.22</v>
      </c>
      <c r="H659">
        <f t="shared" si="20"/>
        <v>1.4556304408873912</v>
      </c>
      <c r="I659">
        <v>21.5</v>
      </c>
      <c r="J659">
        <v>54.05</v>
      </c>
      <c r="K659">
        <v>67.47</v>
      </c>
      <c r="O659" t="s">
        <v>896</v>
      </c>
      <c r="P659" s="1" t="s">
        <v>943</v>
      </c>
      <c r="Q659" t="s">
        <v>77</v>
      </c>
      <c r="R659" t="s">
        <v>944</v>
      </c>
      <c r="S659">
        <v>24</v>
      </c>
      <c r="T659">
        <v>108.11</v>
      </c>
      <c r="U659">
        <v>73.7</v>
      </c>
      <c r="V659">
        <f t="shared" si="21"/>
        <v>1.4668928086838533</v>
      </c>
      <c r="W659">
        <v>22</v>
      </c>
      <c r="X659">
        <v>52.7</v>
      </c>
      <c r="Y659">
        <v>68.72</v>
      </c>
    </row>
    <row r="660" spans="1:25" x14ac:dyDescent="0.25">
      <c r="A660" t="s">
        <v>897</v>
      </c>
      <c r="B660" s="1" t="s">
        <v>943</v>
      </c>
      <c r="C660" t="s">
        <v>77</v>
      </c>
      <c r="D660" t="s">
        <v>945</v>
      </c>
      <c r="E660">
        <v>24</v>
      </c>
      <c r="F660">
        <v>71.459999999999994</v>
      </c>
      <c r="G660">
        <v>73.7</v>
      </c>
      <c r="H660">
        <f t="shared" si="20"/>
        <v>0.96960651289009481</v>
      </c>
      <c r="I660">
        <v>23.5</v>
      </c>
      <c r="J660">
        <v>59.56</v>
      </c>
      <c r="K660">
        <v>72.459999999999994</v>
      </c>
      <c r="O660" t="s">
        <v>897</v>
      </c>
      <c r="P660" s="1" t="s">
        <v>943</v>
      </c>
      <c r="Q660" t="s">
        <v>77</v>
      </c>
      <c r="R660" t="s">
        <v>944</v>
      </c>
      <c r="S660">
        <v>24</v>
      </c>
      <c r="T660">
        <v>174.27</v>
      </c>
      <c r="U660">
        <v>73.7</v>
      </c>
      <c r="V660">
        <f t="shared" si="21"/>
        <v>2.3645861601085483</v>
      </c>
      <c r="W660">
        <v>22.5</v>
      </c>
      <c r="X660">
        <v>64.37</v>
      </c>
      <c r="Y660">
        <v>69.97</v>
      </c>
    </row>
    <row r="661" spans="1:25" x14ac:dyDescent="0.25">
      <c r="A661" t="s">
        <v>898</v>
      </c>
      <c r="B661" s="1" t="s">
        <v>943</v>
      </c>
      <c r="C661" t="s">
        <v>77</v>
      </c>
      <c r="D661" t="s">
        <v>945</v>
      </c>
      <c r="E661">
        <v>24</v>
      </c>
      <c r="F661">
        <v>159.94999999999999</v>
      </c>
      <c r="G661">
        <v>73.7</v>
      </c>
      <c r="H661">
        <f t="shared" si="20"/>
        <v>2.1702849389416552</v>
      </c>
      <c r="I661">
        <v>22</v>
      </c>
      <c r="J661">
        <v>58.72</v>
      </c>
      <c r="K661">
        <v>68.72</v>
      </c>
      <c r="O661" t="s">
        <v>898</v>
      </c>
      <c r="P661" s="1" t="s">
        <v>943</v>
      </c>
      <c r="Q661" t="s">
        <v>77</v>
      </c>
      <c r="R661" t="s">
        <v>944</v>
      </c>
      <c r="S661">
        <v>24</v>
      </c>
      <c r="T661">
        <v>99.98</v>
      </c>
      <c r="U661">
        <v>73.7</v>
      </c>
      <c r="V661">
        <f t="shared" si="21"/>
        <v>1.3565807327001358</v>
      </c>
      <c r="W661">
        <v>23</v>
      </c>
      <c r="X661">
        <v>69.23</v>
      </c>
      <c r="Y661">
        <v>71.22</v>
      </c>
    </row>
    <row r="662" spans="1:25" x14ac:dyDescent="0.25">
      <c r="A662" t="s">
        <v>899</v>
      </c>
      <c r="B662" s="1" t="s">
        <v>943</v>
      </c>
      <c r="C662" t="s">
        <v>77</v>
      </c>
      <c r="D662" t="s">
        <v>945</v>
      </c>
      <c r="E662">
        <v>24</v>
      </c>
      <c r="F662">
        <v>99.8</v>
      </c>
      <c r="G662">
        <v>73.7</v>
      </c>
      <c r="H662">
        <f t="shared" si="20"/>
        <v>1.3541383989145181</v>
      </c>
      <c r="I662">
        <v>22</v>
      </c>
      <c r="J662">
        <v>52.47</v>
      </c>
      <c r="K662">
        <v>68.72</v>
      </c>
      <c r="O662" t="s">
        <v>899</v>
      </c>
      <c r="P662" s="1" t="s">
        <v>943</v>
      </c>
      <c r="Q662" t="s">
        <v>77</v>
      </c>
      <c r="R662" t="s">
        <v>944</v>
      </c>
      <c r="S662">
        <v>24</v>
      </c>
      <c r="T662">
        <v>173.42</v>
      </c>
      <c r="U662">
        <v>73.7</v>
      </c>
      <c r="V662">
        <f t="shared" si="21"/>
        <v>2.3530529172320214</v>
      </c>
      <c r="W662">
        <v>23</v>
      </c>
      <c r="X662">
        <v>69.47</v>
      </c>
      <c r="Y662">
        <v>71.22</v>
      </c>
    </row>
    <row r="663" spans="1:25" x14ac:dyDescent="0.25">
      <c r="A663" t="s">
        <v>900</v>
      </c>
      <c r="B663" s="1" t="s">
        <v>943</v>
      </c>
      <c r="C663" t="s">
        <v>77</v>
      </c>
      <c r="D663" t="s">
        <v>945</v>
      </c>
      <c r="E663">
        <v>23.5</v>
      </c>
      <c r="F663">
        <v>153.9</v>
      </c>
      <c r="G663">
        <v>72.459999999999994</v>
      </c>
      <c r="H663">
        <f t="shared" si="20"/>
        <v>2.1239304443831082</v>
      </c>
      <c r="I663">
        <v>22</v>
      </c>
      <c r="J663">
        <v>59.25</v>
      </c>
      <c r="K663">
        <v>68.72</v>
      </c>
      <c r="O663" t="s">
        <v>900</v>
      </c>
      <c r="P663" s="1" t="s">
        <v>943</v>
      </c>
      <c r="Q663" t="s">
        <v>77</v>
      </c>
      <c r="R663" t="s">
        <v>944</v>
      </c>
      <c r="S663">
        <v>24</v>
      </c>
      <c r="T663">
        <v>145.65</v>
      </c>
      <c r="U663">
        <v>73.7</v>
      </c>
      <c r="V663">
        <f t="shared" si="21"/>
        <v>1.9762550881953866</v>
      </c>
      <c r="W663">
        <v>22.5</v>
      </c>
      <c r="X663">
        <v>58.44</v>
      </c>
      <c r="Y663">
        <v>69.97</v>
      </c>
    </row>
    <row r="664" spans="1:25" x14ac:dyDescent="0.25">
      <c r="A664" t="s">
        <v>901</v>
      </c>
      <c r="B664" s="1" t="s">
        <v>943</v>
      </c>
      <c r="C664" t="s">
        <v>77</v>
      </c>
      <c r="D664" t="s">
        <v>945</v>
      </c>
      <c r="E664">
        <v>24.5</v>
      </c>
      <c r="F664">
        <v>87.85</v>
      </c>
      <c r="G664">
        <v>74.930000000000007</v>
      </c>
      <c r="H664">
        <f t="shared" si="20"/>
        <v>1.1724275990924862</v>
      </c>
      <c r="I664">
        <v>23</v>
      </c>
      <c r="J664">
        <v>56.41</v>
      </c>
      <c r="K664">
        <v>71.22</v>
      </c>
      <c r="O664" t="s">
        <v>901</v>
      </c>
      <c r="P664" s="1" t="s">
        <v>943</v>
      </c>
      <c r="Q664" t="s">
        <v>77</v>
      </c>
      <c r="R664" t="s">
        <v>944</v>
      </c>
      <c r="S664">
        <v>24</v>
      </c>
      <c r="T664">
        <v>157.03</v>
      </c>
      <c r="U664">
        <v>73.7</v>
      </c>
      <c r="V664">
        <f t="shared" si="21"/>
        <v>2.1306648575305291</v>
      </c>
      <c r="W664">
        <v>22.5</v>
      </c>
      <c r="X664">
        <v>53.76</v>
      </c>
      <c r="Y664">
        <v>69.97</v>
      </c>
    </row>
    <row r="665" spans="1:25" x14ac:dyDescent="0.25">
      <c r="A665" t="s">
        <v>902</v>
      </c>
      <c r="B665" s="1" t="s">
        <v>943</v>
      </c>
      <c r="C665" t="s">
        <v>77</v>
      </c>
      <c r="D665" t="s">
        <v>945</v>
      </c>
      <c r="E665">
        <v>24</v>
      </c>
      <c r="F665">
        <v>133.38</v>
      </c>
      <c r="G665">
        <v>73.7</v>
      </c>
      <c r="H665">
        <f t="shared" si="20"/>
        <v>1.8097693351424693</v>
      </c>
      <c r="I665">
        <v>22.5</v>
      </c>
      <c r="J665">
        <v>68.040000000000006</v>
      </c>
      <c r="K665">
        <v>69.97</v>
      </c>
      <c r="O665" t="s">
        <v>902</v>
      </c>
      <c r="P665" s="1" t="s">
        <v>943</v>
      </c>
      <c r="Q665" t="s">
        <v>77</v>
      </c>
      <c r="R665" t="s">
        <v>944</v>
      </c>
      <c r="S665">
        <v>24</v>
      </c>
      <c r="T665">
        <v>181.54</v>
      </c>
      <c r="U665">
        <v>73.7</v>
      </c>
      <c r="V665">
        <f t="shared" si="21"/>
        <v>2.4632293080054271</v>
      </c>
      <c r="W665">
        <v>22</v>
      </c>
      <c r="X665">
        <v>47.86</v>
      </c>
      <c r="Y665">
        <v>68.72</v>
      </c>
    </row>
    <row r="666" spans="1:25" x14ac:dyDescent="0.25">
      <c r="A666" t="s">
        <v>903</v>
      </c>
      <c r="B666" s="1" t="s">
        <v>943</v>
      </c>
      <c r="C666" t="s">
        <v>77</v>
      </c>
      <c r="D666" t="s">
        <v>945</v>
      </c>
      <c r="E666">
        <v>17.5</v>
      </c>
      <c r="F666">
        <v>55.54</v>
      </c>
      <c r="G666">
        <v>57.36</v>
      </c>
      <c r="H666">
        <f t="shared" si="20"/>
        <v>0.96827057182705722</v>
      </c>
      <c r="I666">
        <v>17</v>
      </c>
      <c r="J666">
        <v>26.14</v>
      </c>
      <c r="K666">
        <v>56.08</v>
      </c>
      <c r="O666" t="s">
        <v>903</v>
      </c>
      <c r="P666" s="1" t="s">
        <v>943</v>
      </c>
      <c r="Q666" t="s">
        <v>77</v>
      </c>
      <c r="R666" t="s">
        <v>944</v>
      </c>
      <c r="S666">
        <v>18.5</v>
      </c>
      <c r="T666">
        <v>48.25</v>
      </c>
      <c r="U666">
        <v>59.91</v>
      </c>
      <c r="V666">
        <f t="shared" si="21"/>
        <v>0.80537472875980642</v>
      </c>
      <c r="W666">
        <v>18</v>
      </c>
      <c r="X666">
        <v>41.47</v>
      </c>
      <c r="Y666">
        <v>58.64</v>
      </c>
    </row>
    <row r="667" spans="1:25" x14ac:dyDescent="0.25">
      <c r="A667" s="2" t="s">
        <v>904</v>
      </c>
      <c r="B667" s="1" t="s">
        <v>943</v>
      </c>
      <c r="C667" t="s">
        <v>77</v>
      </c>
      <c r="D667" t="s">
        <v>945</v>
      </c>
      <c r="E667">
        <v>20.5</v>
      </c>
      <c r="F667">
        <v>57.41</v>
      </c>
      <c r="G667">
        <v>64.97</v>
      </c>
      <c r="H667">
        <f t="shared" si="20"/>
        <v>0.88363860243189163</v>
      </c>
      <c r="I667">
        <v>20</v>
      </c>
      <c r="J667">
        <v>47.29</v>
      </c>
      <c r="K667">
        <v>63.71</v>
      </c>
      <c r="O667" t="s">
        <v>904</v>
      </c>
      <c r="P667" s="1" t="s">
        <v>943</v>
      </c>
      <c r="Q667" t="s">
        <v>77</v>
      </c>
      <c r="R667" t="s">
        <v>944</v>
      </c>
      <c r="S667">
        <v>24</v>
      </c>
      <c r="T667">
        <v>134.27000000000001</v>
      </c>
      <c r="U667">
        <v>73.7</v>
      </c>
      <c r="V667">
        <f t="shared" si="21"/>
        <v>1.8218453188602444</v>
      </c>
      <c r="W667">
        <v>23</v>
      </c>
      <c r="X667">
        <v>64.53</v>
      </c>
      <c r="Y667">
        <v>71.22</v>
      </c>
    </row>
    <row r="668" spans="1:25" x14ac:dyDescent="0.25">
      <c r="A668" t="s">
        <v>905</v>
      </c>
      <c r="B668" s="1" t="s">
        <v>943</v>
      </c>
      <c r="C668" t="s">
        <v>77</v>
      </c>
      <c r="D668" t="s">
        <v>945</v>
      </c>
      <c r="E668">
        <v>24</v>
      </c>
      <c r="F668">
        <v>105.33</v>
      </c>
      <c r="G668">
        <v>73.7</v>
      </c>
      <c r="H668">
        <f t="shared" si="20"/>
        <v>1.4291723202170963</v>
      </c>
      <c r="I668">
        <v>21.5</v>
      </c>
      <c r="J668">
        <v>39.770000000000003</v>
      </c>
      <c r="K668">
        <v>67.47</v>
      </c>
      <c r="O668" t="s">
        <v>905</v>
      </c>
      <c r="P668" s="1" t="s">
        <v>943</v>
      </c>
      <c r="Q668" t="s">
        <v>77</v>
      </c>
      <c r="R668" t="s">
        <v>944</v>
      </c>
      <c r="S668">
        <v>24</v>
      </c>
      <c r="T668">
        <v>124.65</v>
      </c>
      <c r="U668">
        <v>73.7</v>
      </c>
      <c r="V668">
        <f t="shared" si="21"/>
        <v>1.691316146540027</v>
      </c>
      <c r="W668">
        <v>23</v>
      </c>
      <c r="X668">
        <v>60.08</v>
      </c>
      <c r="Y668">
        <v>71.22</v>
      </c>
    </row>
    <row r="669" spans="1:25" x14ac:dyDescent="0.25">
      <c r="A669" t="s">
        <v>906</v>
      </c>
      <c r="B669" s="1" t="s">
        <v>943</v>
      </c>
      <c r="C669" t="s">
        <v>77</v>
      </c>
      <c r="D669" t="s">
        <v>945</v>
      </c>
      <c r="E669">
        <v>23.5</v>
      </c>
      <c r="F669">
        <v>114.95</v>
      </c>
      <c r="G669">
        <v>72.459999999999994</v>
      </c>
      <c r="H669">
        <f t="shared" si="20"/>
        <v>1.5863924924096056</v>
      </c>
      <c r="I669">
        <v>21.5</v>
      </c>
      <c r="J669">
        <v>43.87</v>
      </c>
      <c r="K669">
        <v>67.47</v>
      </c>
      <c r="O669" t="s">
        <v>906</v>
      </c>
      <c r="P669" s="1" t="s">
        <v>943</v>
      </c>
      <c r="Q669" t="s">
        <v>77</v>
      </c>
      <c r="R669" t="s">
        <v>944</v>
      </c>
      <c r="S669">
        <v>23</v>
      </c>
      <c r="T669">
        <v>92.3</v>
      </c>
      <c r="U669">
        <v>71.22</v>
      </c>
      <c r="V669">
        <f t="shared" si="21"/>
        <v>1.2959842740803145</v>
      </c>
      <c r="W669">
        <v>22.5</v>
      </c>
      <c r="X669">
        <v>57.23</v>
      </c>
      <c r="Y669">
        <v>69.97</v>
      </c>
    </row>
    <row r="670" spans="1:25" x14ac:dyDescent="0.25">
      <c r="A670" t="s">
        <v>907</v>
      </c>
      <c r="B670" s="1" t="s">
        <v>943</v>
      </c>
      <c r="C670" t="s">
        <v>77</v>
      </c>
      <c r="D670" t="s">
        <v>945</v>
      </c>
      <c r="E670">
        <v>24</v>
      </c>
      <c r="F670">
        <v>164.68</v>
      </c>
      <c r="G670">
        <v>73.7</v>
      </c>
      <c r="H670">
        <f t="shared" si="20"/>
        <v>2.2344640434192673</v>
      </c>
      <c r="I670">
        <v>22.5</v>
      </c>
      <c r="J670">
        <v>49.53</v>
      </c>
      <c r="K670">
        <v>69.97</v>
      </c>
      <c r="O670" t="s">
        <v>907</v>
      </c>
      <c r="P670" s="1" t="s">
        <v>943</v>
      </c>
      <c r="Q670" t="s">
        <v>77</v>
      </c>
      <c r="R670" t="s">
        <v>944</v>
      </c>
      <c r="S670">
        <v>24</v>
      </c>
      <c r="T670">
        <v>126.04</v>
      </c>
      <c r="U670">
        <v>73.7</v>
      </c>
      <c r="V670">
        <f t="shared" si="21"/>
        <v>1.7101763907734058</v>
      </c>
      <c r="W670">
        <v>22.5</v>
      </c>
      <c r="X670">
        <v>62.04</v>
      </c>
      <c r="Y670">
        <v>69.97</v>
      </c>
    </row>
    <row r="671" spans="1:25" x14ac:dyDescent="0.25">
      <c r="A671" t="s">
        <v>908</v>
      </c>
      <c r="B671" s="1" t="s">
        <v>943</v>
      </c>
      <c r="C671" t="s">
        <v>77</v>
      </c>
      <c r="D671" t="s">
        <v>945</v>
      </c>
      <c r="E671">
        <v>24</v>
      </c>
      <c r="F671">
        <v>153.13999999999999</v>
      </c>
      <c r="G671">
        <v>73.7</v>
      </c>
      <c r="H671">
        <f t="shared" si="20"/>
        <v>2.0778833107191312</v>
      </c>
      <c r="I671">
        <v>22.5</v>
      </c>
      <c r="J671">
        <v>65.89</v>
      </c>
      <c r="K671">
        <v>69.97</v>
      </c>
      <c r="O671" t="s">
        <v>908</v>
      </c>
      <c r="P671" s="1" t="s">
        <v>943</v>
      </c>
      <c r="Q671" t="s">
        <v>77</v>
      </c>
      <c r="R671" t="s">
        <v>944</v>
      </c>
      <c r="S671">
        <v>24</v>
      </c>
      <c r="T671">
        <v>181.64</v>
      </c>
      <c r="U671">
        <v>73.7</v>
      </c>
      <c r="V671">
        <f t="shared" si="21"/>
        <v>2.4645861601085479</v>
      </c>
      <c r="W671">
        <v>22.5</v>
      </c>
      <c r="X671">
        <v>56.02</v>
      </c>
      <c r="Y671">
        <v>69.97</v>
      </c>
    </row>
    <row r="672" spans="1:25" x14ac:dyDescent="0.25">
      <c r="A672" t="s">
        <v>909</v>
      </c>
      <c r="B672" s="1" t="s">
        <v>943</v>
      </c>
      <c r="C672" t="s">
        <v>77</v>
      </c>
      <c r="D672" t="s">
        <v>945</v>
      </c>
      <c r="E672">
        <v>24</v>
      </c>
      <c r="F672">
        <v>159.56</v>
      </c>
      <c r="G672">
        <v>73.7</v>
      </c>
      <c r="H672">
        <f t="shared" si="20"/>
        <v>2.1649932157394844</v>
      </c>
      <c r="I672">
        <v>22.5</v>
      </c>
      <c r="J672">
        <v>68.92</v>
      </c>
      <c r="K672">
        <v>69.97</v>
      </c>
      <c r="O672" t="s">
        <v>909</v>
      </c>
      <c r="P672" s="1" t="s">
        <v>943</v>
      </c>
      <c r="Q672" t="s">
        <v>77</v>
      </c>
      <c r="R672" t="s">
        <v>944</v>
      </c>
      <c r="S672">
        <v>24</v>
      </c>
      <c r="T672">
        <v>114.24</v>
      </c>
      <c r="U672">
        <v>73.7</v>
      </c>
      <c r="V672">
        <f t="shared" si="21"/>
        <v>1.550067842605156</v>
      </c>
      <c r="W672">
        <v>22</v>
      </c>
      <c r="X672">
        <v>58.28</v>
      </c>
      <c r="Y672">
        <v>68.72</v>
      </c>
    </row>
    <row r="673" spans="1:25" x14ac:dyDescent="0.25">
      <c r="A673" t="s">
        <v>910</v>
      </c>
      <c r="B673" s="1" t="s">
        <v>943</v>
      </c>
      <c r="C673" t="s">
        <v>77</v>
      </c>
      <c r="D673" t="s">
        <v>945</v>
      </c>
      <c r="E673">
        <v>24</v>
      </c>
      <c r="F673">
        <v>111.11</v>
      </c>
      <c r="G673">
        <v>73.7</v>
      </c>
      <c r="H673">
        <f t="shared" si="20"/>
        <v>1.5075983717774761</v>
      </c>
      <c r="I673">
        <v>22</v>
      </c>
      <c r="J673">
        <v>62.05</v>
      </c>
      <c r="K673">
        <v>68.72</v>
      </c>
      <c r="O673" t="s">
        <v>910</v>
      </c>
      <c r="P673" s="1" t="s">
        <v>943</v>
      </c>
      <c r="Q673" t="s">
        <v>77</v>
      </c>
      <c r="R673" t="s">
        <v>944</v>
      </c>
      <c r="S673">
        <v>24</v>
      </c>
      <c r="T673">
        <v>136.88</v>
      </c>
      <c r="U673">
        <v>73.7</v>
      </c>
      <c r="V673">
        <f t="shared" si="21"/>
        <v>1.857259158751696</v>
      </c>
      <c r="W673">
        <v>23</v>
      </c>
      <c r="X673">
        <v>57.54</v>
      </c>
      <c r="Y673">
        <v>71.22</v>
      </c>
    </row>
    <row r="674" spans="1:25" x14ac:dyDescent="0.25">
      <c r="A674" s="2" t="s">
        <v>911</v>
      </c>
      <c r="B674" s="1" t="s">
        <v>943</v>
      </c>
      <c r="C674" t="s">
        <v>76</v>
      </c>
      <c r="D674" t="s">
        <v>945</v>
      </c>
      <c r="E674">
        <v>20.5</v>
      </c>
      <c r="F674">
        <v>47.76</v>
      </c>
      <c r="G674">
        <v>64.97</v>
      </c>
      <c r="H674">
        <f t="shared" si="20"/>
        <v>0.73510851162074797</v>
      </c>
      <c r="I674">
        <v>20</v>
      </c>
      <c r="J674">
        <v>34.74</v>
      </c>
      <c r="K674">
        <v>63.71</v>
      </c>
      <c r="O674" t="s">
        <v>911</v>
      </c>
      <c r="P674" s="1" t="s">
        <v>943</v>
      </c>
      <c r="Q674" t="s">
        <v>76</v>
      </c>
      <c r="R674" t="s">
        <v>944</v>
      </c>
      <c r="S674">
        <v>24</v>
      </c>
      <c r="T674">
        <v>112.62</v>
      </c>
      <c r="U674">
        <v>73.7</v>
      </c>
      <c r="V674">
        <f t="shared" si="21"/>
        <v>1.5280868385345998</v>
      </c>
      <c r="W674">
        <v>23</v>
      </c>
      <c r="X674">
        <v>62.93</v>
      </c>
      <c r="Y674">
        <v>71.22</v>
      </c>
    </row>
    <row r="675" spans="1:25" x14ac:dyDescent="0.25">
      <c r="A675" t="s">
        <v>912</v>
      </c>
      <c r="B675" s="1" t="s">
        <v>943</v>
      </c>
      <c r="C675" t="s">
        <v>76</v>
      </c>
      <c r="D675" t="s">
        <v>945</v>
      </c>
      <c r="E675">
        <v>23.5</v>
      </c>
      <c r="F675">
        <v>134.72999999999999</v>
      </c>
      <c r="G675">
        <v>72.459999999999994</v>
      </c>
      <c r="H675">
        <f t="shared" si="20"/>
        <v>1.8593706872757383</v>
      </c>
      <c r="I675">
        <v>22</v>
      </c>
      <c r="J675">
        <v>43.28</v>
      </c>
      <c r="K675">
        <v>68.72</v>
      </c>
      <c r="O675" t="s">
        <v>912</v>
      </c>
      <c r="P675" s="1" t="s">
        <v>943</v>
      </c>
      <c r="Q675" t="s">
        <v>76</v>
      </c>
      <c r="R675" t="s">
        <v>944</v>
      </c>
      <c r="S675">
        <v>24</v>
      </c>
      <c r="T675">
        <v>150.99</v>
      </c>
      <c r="U675">
        <v>73.7</v>
      </c>
      <c r="V675">
        <f t="shared" si="21"/>
        <v>2.0487109905020353</v>
      </c>
      <c r="W675">
        <v>18</v>
      </c>
      <c r="X675">
        <v>68.84</v>
      </c>
      <c r="Y675">
        <v>58.64</v>
      </c>
    </row>
    <row r="676" spans="1:25" x14ac:dyDescent="0.25">
      <c r="A676" s="2" t="s">
        <v>913</v>
      </c>
      <c r="B676" s="1" t="s">
        <v>943</v>
      </c>
      <c r="C676" t="s">
        <v>76</v>
      </c>
      <c r="D676" t="s">
        <v>945</v>
      </c>
      <c r="E676">
        <v>0</v>
      </c>
      <c r="F676">
        <v>0</v>
      </c>
      <c r="G676">
        <v>0</v>
      </c>
      <c r="H676" t="e">
        <f t="shared" si="20"/>
        <v>#DIV/0!</v>
      </c>
      <c r="I676">
        <v>0</v>
      </c>
      <c r="J676">
        <v>0</v>
      </c>
      <c r="K676">
        <v>0</v>
      </c>
      <c r="O676" t="s">
        <v>913</v>
      </c>
      <c r="P676" s="1" t="s">
        <v>943</v>
      </c>
      <c r="Q676" t="s">
        <v>76</v>
      </c>
      <c r="R676" t="s">
        <v>944</v>
      </c>
      <c r="S676">
        <v>24</v>
      </c>
      <c r="T676">
        <v>85.61</v>
      </c>
      <c r="U676">
        <v>73.7</v>
      </c>
      <c r="V676">
        <f t="shared" si="21"/>
        <v>1.1616010854816825</v>
      </c>
      <c r="W676">
        <v>23.5</v>
      </c>
      <c r="X676">
        <v>68.959999999999994</v>
      </c>
      <c r="Y676">
        <v>72.459999999999994</v>
      </c>
    </row>
    <row r="677" spans="1:25" x14ac:dyDescent="0.25">
      <c r="A677" t="s">
        <v>914</v>
      </c>
      <c r="B677" s="1" t="s">
        <v>943</v>
      </c>
      <c r="C677" t="s">
        <v>76</v>
      </c>
      <c r="D677" t="s">
        <v>945</v>
      </c>
      <c r="E677">
        <v>23.5</v>
      </c>
      <c r="F677">
        <v>131.71</v>
      </c>
      <c r="G677">
        <v>72.459999999999994</v>
      </c>
      <c r="H677">
        <f t="shared" si="20"/>
        <v>1.8176925200110408</v>
      </c>
      <c r="I677">
        <v>21.5</v>
      </c>
      <c r="J677">
        <v>53.77</v>
      </c>
      <c r="K677">
        <v>67.47</v>
      </c>
      <c r="O677" t="s">
        <v>914</v>
      </c>
      <c r="P677" s="1" t="s">
        <v>943</v>
      </c>
      <c r="Q677" t="s">
        <v>76</v>
      </c>
      <c r="R677" t="s">
        <v>944</v>
      </c>
      <c r="S677">
        <v>24</v>
      </c>
      <c r="T677">
        <v>148.68</v>
      </c>
      <c r="U677">
        <v>73.7</v>
      </c>
      <c r="V677">
        <f t="shared" si="21"/>
        <v>2.0173677069199458</v>
      </c>
      <c r="W677">
        <v>22</v>
      </c>
      <c r="X677">
        <v>45.73</v>
      </c>
      <c r="Y677">
        <v>68.72</v>
      </c>
    </row>
    <row r="678" spans="1:25" x14ac:dyDescent="0.25">
      <c r="A678" t="s">
        <v>915</v>
      </c>
      <c r="B678" s="1" t="s">
        <v>943</v>
      </c>
      <c r="C678" t="s">
        <v>76</v>
      </c>
      <c r="D678" t="s">
        <v>945</v>
      </c>
      <c r="E678">
        <v>25.5</v>
      </c>
      <c r="F678">
        <v>87.46</v>
      </c>
      <c r="G678">
        <v>77.400000000000006</v>
      </c>
      <c r="H678">
        <f t="shared" si="20"/>
        <v>1.1299741602067181</v>
      </c>
      <c r="I678">
        <v>25</v>
      </c>
      <c r="J678">
        <v>55.88</v>
      </c>
      <c r="K678">
        <v>76.17</v>
      </c>
      <c r="O678" t="s">
        <v>915</v>
      </c>
      <c r="P678" s="1" t="s">
        <v>943</v>
      </c>
      <c r="Q678" t="s">
        <v>76</v>
      </c>
      <c r="R678" t="s">
        <v>944</v>
      </c>
      <c r="S678">
        <v>24</v>
      </c>
      <c r="T678">
        <v>174.19</v>
      </c>
      <c r="U678">
        <v>73.7</v>
      </c>
      <c r="V678">
        <f t="shared" si="21"/>
        <v>2.3635006784260515</v>
      </c>
      <c r="W678">
        <v>22.5</v>
      </c>
      <c r="X678">
        <v>47.82</v>
      </c>
      <c r="Y678">
        <v>69.97</v>
      </c>
    </row>
    <row r="679" spans="1:25" x14ac:dyDescent="0.25">
      <c r="A679" t="s">
        <v>916</v>
      </c>
      <c r="B679" s="1" t="s">
        <v>943</v>
      </c>
      <c r="C679" t="s">
        <v>76</v>
      </c>
      <c r="D679" t="s">
        <v>945</v>
      </c>
      <c r="E679">
        <v>23.5</v>
      </c>
      <c r="F679">
        <v>166.92</v>
      </c>
      <c r="G679">
        <v>72.459999999999994</v>
      </c>
      <c r="H679">
        <f t="shared" si="20"/>
        <v>2.3036157880209771</v>
      </c>
      <c r="I679">
        <v>22</v>
      </c>
      <c r="J679">
        <v>59.84</v>
      </c>
      <c r="K679">
        <v>68.72</v>
      </c>
      <c r="O679" t="s">
        <v>916</v>
      </c>
      <c r="P679" s="1" t="s">
        <v>943</v>
      </c>
      <c r="Q679" t="s">
        <v>76</v>
      </c>
      <c r="R679" t="s">
        <v>944</v>
      </c>
      <c r="S679">
        <v>24</v>
      </c>
      <c r="T679">
        <v>196.18</v>
      </c>
      <c r="U679">
        <v>73.7</v>
      </c>
      <c r="V679">
        <f t="shared" si="21"/>
        <v>2.6618724559023068</v>
      </c>
      <c r="W679">
        <v>22.5</v>
      </c>
      <c r="X679">
        <v>61.7</v>
      </c>
      <c r="Y679">
        <v>69.97</v>
      </c>
    </row>
    <row r="680" spans="1:25" x14ac:dyDescent="0.25">
      <c r="A680" t="s">
        <v>917</v>
      </c>
      <c r="B680" s="1" t="s">
        <v>943</v>
      </c>
      <c r="C680" t="s">
        <v>76</v>
      </c>
      <c r="D680" t="s">
        <v>945</v>
      </c>
      <c r="E680">
        <v>24</v>
      </c>
      <c r="F680">
        <v>149.86000000000001</v>
      </c>
      <c r="G680">
        <v>73.7</v>
      </c>
      <c r="H680">
        <f t="shared" si="20"/>
        <v>2.0333785617367708</v>
      </c>
      <c r="I680">
        <v>22</v>
      </c>
      <c r="J680">
        <v>59.88</v>
      </c>
      <c r="K680">
        <v>68.72</v>
      </c>
      <c r="O680" t="s">
        <v>917</v>
      </c>
      <c r="P680" s="1" t="s">
        <v>943</v>
      </c>
      <c r="Q680" t="s">
        <v>76</v>
      </c>
      <c r="R680" t="s">
        <v>944</v>
      </c>
      <c r="S680">
        <v>24</v>
      </c>
      <c r="T680">
        <v>122.73</v>
      </c>
      <c r="U680">
        <v>73.7</v>
      </c>
      <c r="V680">
        <f t="shared" si="21"/>
        <v>1.6652645861601085</v>
      </c>
      <c r="W680">
        <v>23</v>
      </c>
      <c r="X680">
        <v>61.99</v>
      </c>
      <c r="Y680">
        <v>71.22</v>
      </c>
    </row>
    <row r="681" spans="1:25" x14ac:dyDescent="0.25">
      <c r="A681" s="2" t="s">
        <v>918</v>
      </c>
      <c r="B681" s="1" t="s">
        <v>943</v>
      </c>
      <c r="C681" t="s">
        <v>76</v>
      </c>
      <c r="D681" t="s">
        <v>945</v>
      </c>
      <c r="E681">
        <v>24.5</v>
      </c>
      <c r="F681">
        <v>84.09</v>
      </c>
      <c r="G681">
        <v>74.930000000000007</v>
      </c>
      <c r="H681">
        <f t="shared" si="20"/>
        <v>1.1222474309355397</v>
      </c>
      <c r="I681">
        <v>22.5</v>
      </c>
      <c r="J681">
        <v>62.8</v>
      </c>
      <c r="K681">
        <v>69.97</v>
      </c>
      <c r="O681" t="s">
        <v>918</v>
      </c>
      <c r="P681" s="1" t="s">
        <v>943</v>
      </c>
      <c r="Q681" t="s">
        <v>76</v>
      </c>
      <c r="R681" t="s">
        <v>944</v>
      </c>
      <c r="S681">
        <v>24</v>
      </c>
      <c r="T681">
        <v>184.81</v>
      </c>
      <c r="U681">
        <v>73.7</v>
      </c>
      <c r="V681">
        <f t="shared" si="21"/>
        <v>2.5075983717774761</v>
      </c>
      <c r="W681">
        <v>22</v>
      </c>
      <c r="X681">
        <v>47.84</v>
      </c>
      <c r="Y681">
        <v>68.72</v>
      </c>
    </row>
    <row r="682" spans="1:25" x14ac:dyDescent="0.25">
      <c r="A682" t="s">
        <v>919</v>
      </c>
      <c r="B682" s="1" t="s">
        <v>943</v>
      </c>
      <c r="C682" t="s">
        <v>76</v>
      </c>
      <c r="D682" t="s">
        <v>945</v>
      </c>
      <c r="E682">
        <v>24</v>
      </c>
      <c r="F682">
        <v>137.55000000000001</v>
      </c>
      <c r="G682">
        <v>73.7</v>
      </c>
      <c r="H682">
        <f t="shared" si="20"/>
        <v>1.8663500678426053</v>
      </c>
      <c r="I682">
        <v>22</v>
      </c>
      <c r="J682">
        <v>45.7</v>
      </c>
      <c r="K682">
        <v>68.72</v>
      </c>
      <c r="O682" t="s">
        <v>919</v>
      </c>
      <c r="P682" s="1" t="s">
        <v>943</v>
      </c>
      <c r="Q682" t="s">
        <v>76</v>
      </c>
      <c r="R682" t="s">
        <v>944</v>
      </c>
      <c r="S682">
        <v>24</v>
      </c>
      <c r="T682">
        <v>173.3</v>
      </c>
      <c r="U682">
        <v>73.7</v>
      </c>
      <c r="V682">
        <f t="shared" si="21"/>
        <v>2.3514246947082769</v>
      </c>
      <c r="W682">
        <v>22.5</v>
      </c>
      <c r="X682">
        <v>61.91</v>
      </c>
      <c r="Y682">
        <v>69.97</v>
      </c>
    </row>
    <row r="683" spans="1:25" x14ac:dyDescent="0.25">
      <c r="A683" t="s">
        <v>920</v>
      </c>
      <c r="B683" s="1" t="s">
        <v>943</v>
      </c>
      <c r="C683" t="s">
        <v>76</v>
      </c>
      <c r="D683" t="s">
        <v>945</v>
      </c>
      <c r="E683">
        <v>23.5</v>
      </c>
      <c r="F683">
        <v>99.46</v>
      </c>
      <c r="G683">
        <v>72.459999999999994</v>
      </c>
      <c r="H683">
        <f t="shared" si="20"/>
        <v>1.3726193762075629</v>
      </c>
      <c r="I683">
        <v>22.5</v>
      </c>
      <c r="J683">
        <v>54.05</v>
      </c>
      <c r="K683">
        <v>69.97</v>
      </c>
      <c r="O683" t="s">
        <v>920</v>
      </c>
      <c r="P683" s="1" t="s">
        <v>943</v>
      </c>
      <c r="Q683" t="s">
        <v>76</v>
      </c>
      <c r="R683" t="s">
        <v>944</v>
      </c>
      <c r="S683">
        <v>24</v>
      </c>
      <c r="T683">
        <v>117.32</v>
      </c>
      <c r="U683">
        <v>73.7</v>
      </c>
      <c r="V683">
        <f t="shared" si="21"/>
        <v>1.5918588873812753</v>
      </c>
      <c r="W683">
        <v>23</v>
      </c>
      <c r="X683">
        <v>68.819999999999993</v>
      </c>
      <c r="Y683">
        <v>71.22</v>
      </c>
    </row>
    <row r="684" spans="1:25" x14ac:dyDescent="0.25">
      <c r="A684" s="2" t="s">
        <v>921</v>
      </c>
      <c r="B684" s="1" t="s">
        <v>943</v>
      </c>
      <c r="C684" t="s">
        <v>76</v>
      </c>
      <c r="D684" t="s">
        <v>945</v>
      </c>
      <c r="E684">
        <v>0</v>
      </c>
      <c r="F684">
        <v>0</v>
      </c>
      <c r="G684">
        <v>0</v>
      </c>
      <c r="H684" t="e">
        <f t="shared" si="20"/>
        <v>#DIV/0!</v>
      </c>
      <c r="I684">
        <v>0</v>
      </c>
      <c r="J684">
        <v>0</v>
      </c>
      <c r="K684">
        <v>0</v>
      </c>
      <c r="O684" t="s">
        <v>921</v>
      </c>
      <c r="P684" s="1" t="s">
        <v>943</v>
      </c>
      <c r="Q684" t="s">
        <v>76</v>
      </c>
      <c r="R684" t="s">
        <v>944</v>
      </c>
      <c r="S684">
        <v>23.5</v>
      </c>
      <c r="T684">
        <v>70.31</v>
      </c>
      <c r="U684">
        <v>72.459999999999994</v>
      </c>
      <c r="V684">
        <f t="shared" si="21"/>
        <v>0.97032845707976823</v>
      </c>
      <c r="W684">
        <v>23</v>
      </c>
      <c r="X684">
        <v>57.07</v>
      </c>
      <c r="Y684">
        <v>71.22</v>
      </c>
    </row>
    <row r="685" spans="1:25" x14ac:dyDescent="0.25">
      <c r="A685" t="s">
        <v>922</v>
      </c>
      <c r="B685" s="1" t="s">
        <v>943</v>
      </c>
      <c r="C685" t="s">
        <v>76</v>
      </c>
      <c r="D685" t="s">
        <v>945</v>
      </c>
      <c r="E685">
        <v>23</v>
      </c>
      <c r="F685">
        <v>159.85</v>
      </c>
      <c r="G685">
        <v>71.22</v>
      </c>
      <c r="H685">
        <f t="shared" si="20"/>
        <v>2.2444538051109237</v>
      </c>
      <c r="I685">
        <v>21</v>
      </c>
      <c r="J685">
        <v>55.54</v>
      </c>
      <c r="K685">
        <v>66.22</v>
      </c>
      <c r="O685" t="s">
        <v>922</v>
      </c>
      <c r="P685" s="1" t="s">
        <v>943</v>
      </c>
      <c r="Q685" t="s">
        <v>76</v>
      </c>
      <c r="R685" t="s">
        <v>944</v>
      </c>
      <c r="S685">
        <v>24</v>
      </c>
      <c r="T685">
        <v>200.54</v>
      </c>
      <c r="U685">
        <v>73.7</v>
      </c>
      <c r="V685">
        <f t="shared" si="21"/>
        <v>2.7210312075983714</v>
      </c>
      <c r="W685">
        <v>16</v>
      </c>
      <c r="X685">
        <v>56.73</v>
      </c>
      <c r="Y685">
        <v>53.5</v>
      </c>
    </row>
    <row r="686" spans="1:25" x14ac:dyDescent="0.25">
      <c r="A686" s="2" t="s">
        <v>923</v>
      </c>
      <c r="B686" s="1" t="s">
        <v>943</v>
      </c>
      <c r="C686" t="s">
        <v>76</v>
      </c>
      <c r="D686" t="s">
        <v>945</v>
      </c>
      <c r="E686">
        <v>24</v>
      </c>
      <c r="F686">
        <v>58.88</v>
      </c>
      <c r="G686">
        <v>73.7</v>
      </c>
      <c r="H686">
        <f t="shared" si="20"/>
        <v>0.79891451831750337</v>
      </c>
      <c r="I686">
        <v>23.5</v>
      </c>
      <c r="J686">
        <v>53.05</v>
      </c>
      <c r="K686">
        <v>72.459999999999994</v>
      </c>
      <c r="O686" t="s">
        <v>923</v>
      </c>
      <c r="P686" s="1" t="s">
        <v>943</v>
      </c>
      <c r="Q686" t="s">
        <v>76</v>
      </c>
      <c r="R686" t="s">
        <v>944</v>
      </c>
      <c r="S686">
        <v>24</v>
      </c>
      <c r="T686">
        <v>160.22999999999999</v>
      </c>
      <c r="U686">
        <v>73.7</v>
      </c>
      <c r="V686">
        <f t="shared" si="21"/>
        <v>2.1740841248303933</v>
      </c>
      <c r="W686">
        <v>23</v>
      </c>
      <c r="X686">
        <v>62.77</v>
      </c>
      <c r="Y686">
        <v>71.22</v>
      </c>
    </row>
    <row r="687" spans="1:25" x14ac:dyDescent="0.25">
      <c r="A687" t="s">
        <v>924</v>
      </c>
      <c r="B687" s="1" t="s">
        <v>943</v>
      </c>
      <c r="C687" t="s">
        <v>76</v>
      </c>
      <c r="D687" t="s">
        <v>945</v>
      </c>
      <c r="E687">
        <v>23.5</v>
      </c>
      <c r="F687">
        <v>82.08</v>
      </c>
      <c r="G687">
        <v>72.459999999999994</v>
      </c>
      <c r="H687">
        <f t="shared" si="20"/>
        <v>1.132762903670991</v>
      </c>
      <c r="I687">
        <v>22</v>
      </c>
      <c r="J687">
        <v>69.22</v>
      </c>
      <c r="K687">
        <v>68.72</v>
      </c>
      <c r="O687" t="s">
        <v>924</v>
      </c>
      <c r="P687" s="1" t="s">
        <v>943</v>
      </c>
      <c r="Q687" t="s">
        <v>76</v>
      </c>
      <c r="R687" t="s">
        <v>944</v>
      </c>
      <c r="S687">
        <v>24</v>
      </c>
      <c r="T687">
        <v>84.73</v>
      </c>
      <c r="U687">
        <v>73.7</v>
      </c>
      <c r="V687">
        <f t="shared" si="21"/>
        <v>1.1496607869742199</v>
      </c>
      <c r="W687">
        <v>23</v>
      </c>
      <c r="X687">
        <v>52.76</v>
      </c>
      <c r="Y687">
        <v>71.22</v>
      </c>
    </row>
    <row r="688" spans="1:25" x14ac:dyDescent="0.25">
      <c r="A688" t="s">
        <v>925</v>
      </c>
      <c r="B688" s="1" t="s">
        <v>943</v>
      </c>
      <c r="C688" t="s">
        <v>76</v>
      </c>
      <c r="D688" t="s">
        <v>945</v>
      </c>
      <c r="E688">
        <v>24</v>
      </c>
      <c r="F688">
        <v>216.64</v>
      </c>
      <c r="G688">
        <v>73.7</v>
      </c>
      <c r="H688">
        <f t="shared" si="20"/>
        <v>2.9394843962008137</v>
      </c>
      <c r="I688">
        <v>22</v>
      </c>
      <c r="J688">
        <v>43.29</v>
      </c>
      <c r="K688">
        <v>68.72</v>
      </c>
      <c r="O688" t="s">
        <v>925</v>
      </c>
      <c r="P688" s="1" t="s">
        <v>943</v>
      </c>
      <c r="Q688" t="s">
        <v>76</v>
      </c>
      <c r="R688" t="s">
        <v>944</v>
      </c>
      <c r="S688">
        <v>24</v>
      </c>
      <c r="T688">
        <v>206.1</v>
      </c>
      <c r="U688">
        <v>73.7</v>
      </c>
      <c r="V688">
        <f t="shared" si="21"/>
        <v>2.7964721845318858</v>
      </c>
      <c r="W688">
        <v>22.5</v>
      </c>
      <c r="X688">
        <v>51.45</v>
      </c>
      <c r="Y688">
        <v>69.97</v>
      </c>
    </row>
    <row r="689" spans="1:25" x14ac:dyDescent="0.25">
      <c r="A689" t="s">
        <v>926</v>
      </c>
      <c r="B689" s="1" t="s">
        <v>943</v>
      </c>
      <c r="C689" t="s">
        <v>76</v>
      </c>
      <c r="D689" t="s">
        <v>945</v>
      </c>
      <c r="E689">
        <v>29</v>
      </c>
      <c r="F689">
        <v>74.09</v>
      </c>
      <c r="G689">
        <v>85.96</v>
      </c>
      <c r="H689">
        <f t="shared" si="20"/>
        <v>0.86191251744997688</v>
      </c>
      <c r="I689">
        <v>28.5</v>
      </c>
      <c r="J689">
        <v>51.04</v>
      </c>
      <c r="K689">
        <v>84.74</v>
      </c>
      <c r="O689" t="s">
        <v>926</v>
      </c>
      <c r="P689" s="1" t="s">
        <v>943</v>
      </c>
      <c r="Q689" t="s">
        <v>76</v>
      </c>
      <c r="R689" t="s">
        <v>944</v>
      </c>
      <c r="S689">
        <v>23.5</v>
      </c>
      <c r="T689">
        <v>91.77</v>
      </c>
      <c r="U689">
        <v>72.459999999999994</v>
      </c>
      <c r="V689">
        <f t="shared" si="21"/>
        <v>1.266491857576594</v>
      </c>
      <c r="W689">
        <v>23</v>
      </c>
      <c r="X689">
        <v>46.48</v>
      </c>
      <c r="Y689">
        <v>71.22</v>
      </c>
    </row>
    <row r="690" spans="1:25" x14ac:dyDescent="0.25">
      <c r="A690" t="s">
        <v>927</v>
      </c>
      <c r="B690" s="1" t="s">
        <v>943</v>
      </c>
      <c r="C690" t="s">
        <v>77</v>
      </c>
      <c r="D690" t="s">
        <v>945</v>
      </c>
      <c r="E690">
        <v>23.5</v>
      </c>
      <c r="F690">
        <v>157.30000000000001</v>
      </c>
      <c r="G690">
        <v>72.459999999999994</v>
      </c>
      <c r="H690">
        <f t="shared" si="20"/>
        <v>2.1708528843499866</v>
      </c>
      <c r="I690">
        <v>22</v>
      </c>
      <c r="J690">
        <v>52.27</v>
      </c>
      <c r="K690">
        <v>68.72</v>
      </c>
      <c r="O690" t="s">
        <v>927</v>
      </c>
      <c r="P690" s="1" t="s">
        <v>943</v>
      </c>
      <c r="Q690" t="s">
        <v>77</v>
      </c>
      <c r="R690" t="s">
        <v>944</v>
      </c>
      <c r="S690">
        <v>24</v>
      </c>
      <c r="T690">
        <v>127.03</v>
      </c>
      <c r="U690">
        <v>73.7</v>
      </c>
      <c r="V690">
        <f t="shared" si="21"/>
        <v>1.7236092265943013</v>
      </c>
      <c r="W690">
        <v>23</v>
      </c>
      <c r="X690">
        <v>64.61</v>
      </c>
      <c r="Y690">
        <v>71.22</v>
      </c>
    </row>
    <row r="691" spans="1:25" x14ac:dyDescent="0.25">
      <c r="A691" t="s">
        <v>928</v>
      </c>
      <c r="B691" s="1" t="s">
        <v>943</v>
      </c>
      <c r="C691" t="s">
        <v>77</v>
      </c>
      <c r="D691" t="s">
        <v>945</v>
      </c>
      <c r="E691">
        <v>24</v>
      </c>
      <c r="F691">
        <v>132.15</v>
      </c>
      <c r="G691">
        <v>73.7</v>
      </c>
      <c r="H691">
        <f t="shared" si="20"/>
        <v>1.7930800542740841</v>
      </c>
      <c r="I691">
        <v>22</v>
      </c>
      <c r="J691">
        <v>46.64</v>
      </c>
      <c r="K691">
        <v>68.72</v>
      </c>
      <c r="O691" t="s">
        <v>928</v>
      </c>
      <c r="P691" s="1" t="s">
        <v>943</v>
      </c>
      <c r="Q691" t="s">
        <v>77</v>
      </c>
      <c r="R691" t="s">
        <v>944</v>
      </c>
      <c r="S691">
        <v>24</v>
      </c>
      <c r="T691">
        <v>113.2</v>
      </c>
      <c r="U691">
        <v>73.7</v>
      </c>
      <c r="V691">
        <f t="shared" si="21"/>
        <v>1.5359565807327</v>
      </c>
      <c r="W691">
        <v>23</v>
      </c>
      <c r="X691">
        <v>56.83</v>
      </c>
      <c r="Y691">
        <v>71.22</v>
      </c>
    </row>
    <row r="692" spans="1:25" x14ac:dyDescent="0.25">
      <c r="A692" s="2" t="s">
        <v>929</v>
      </c>
      <c r="B692" s="1" t="s">
        <v>943</v>
      </c>
      <c r="C692" t="s">
        <v>77</v>
      </c>
      <c r="D692" t="s">
        <v>945</v>
      </c>
      <c r="E692">
        <v>0</v>
      </c>
      <c r="F692">
        <v>0</v>
      </c>
      <c r="G692">
        <v>0</v>
      </c>
      <c r="H692" t="e">
        <f t="shared" si="20"/>
        <v>#DIV/0!</v>
      </c>
      <c r="I692">
        <v>0</v>
      </c>
      <c r="J692">
        <v>0</v>
      </c>
      <c r="K692">
        <v>0</v>
      </c>
      <c r="O692" t="s">
        <v>929</v>
      </c>
      <c r="P692" s="1" t="s">
        <v>943</v>
      </c>
      <c r="Q692" t="s">
        <v>77</v>
      </c>
      <c r="R692" t="s">
        <v>944</v>
      </c>
      <c r="S692">
        <v>0</v>
      </c>
      <c r="T692">
        <v>0</v>
      </c>
      <c r="U692">
        <v>0</v>
      </c>
      <c r="V692" t="e">
        <f t="shared" si="21"/>
        <v>#DIV/0!</v>
      </c>
      <c r="W692">
        <v>0</v>
      </c>
      <c r="X692">
        <v>0</v>
      </c>
      <c r="Y692">
        <v>0</v>
      </c>
    </row>
    <row r="693" spans="1:25" x14ac:dyDescent="0.25">
      <c r="A693" t="s">
        <v>930</v>
      </c>
      <c r="B693" s="1" t="s">
        <v>943</v>
      </c>
      <c r="C693" t="s">
        <v>77</v>
      </c>
      <c r="D693" t="s">
        <v>945</v>
      </c>
      <c r="E693">
        <v>23.5</v>
      </c>
      <c r="F693">
        <v>158.65</v>
      </c>
      <c r="G693">
        <v>72.459999999999994</v>
      </c>
      <c r="H693">
        <f t="shared" si="20"/>
        <v>2.1894838531603646</v>
      </c>
      <c r="I693">
        <v>22</v>
      </c>
      <c r="J693">
        <v>55.11</v>
      </c>
      <c r="K693">
        <v>68.72</v>
      </c>
      <c r="O693" t="s">
        <v>930</v>
      </c>
      <c r="P693" s="1" t="s">
        <v>943</v>
      </c>
      <c r="Q693" t="s">
        <v>77</v>
      </c>
      <c r="R693" t="s">
        <v>944</v>
      </c>
      <c r="S693">
        <v>24</v>
      </c>
      <c r="T693">
        <v>177.53</v>
      </c>
      <c r="U693">
        <v>73.7</v>
      </c>
      <c r="V693">
        <f t="shared" si="21"/>
        <v>2.4088195386702846</v>
      </c>
      <c r="W693">
        <v>23</v>
      </c>
      <c r="X693">
        <v>71</v>
      </c>
      <c r="Y693">
        <v>71.22</v>
      </c>
    </row>
    <row r="694" spans="1:25" x14ac:dyDescent="0.25">
      <c r="A694" t="s">
        <v>931</v>
      </c>
      <c r="B694" s="1" t="s">
        <v>943</v>
      </c>
      <c r="C694" t="s">
        <v>77</v>
      </c>
      <c r="D694" t="s">
        <v>945</v>
      </c>
      <c r="E694">
        <v>22.5</v>
      </c>
      <c r="F694">
        <v>124.29</v>
      </c>
      <c r="G694">
        <v>69.97</v>
      </c>
      <c r="H694">
        <f t="shared" si="20"/>
        <v>1.7763327140202945</v>
      </c>
      <c r="I694">
        <v>21.5</v>
      </c>
      <c r="J694">
        <v>54.42</v>
      </c>
      <c r="K694">
        <v>67.47</v>
      </c>
      <c r="O694" t="s">
        <v>931</v>
      </c>
      <c r="P694" s="1" t="s">
        <v>943</v>
      </c>
      <c r="Q694" t="s">
        <v>77</v>
      </c>
      <c r="R694" t="s">
        <v>944</v>
      </c>
      <c r="S694">
        <v>24</v>
      </c>
      <c r="T694">
        <v>115.42</v>
      </c>
      <c r="U694">
        <v>73.7</v>
      </c>
      <c r="V694">
        <f t="shared" si="21"/>
        <v>1.5660786974219809</v>
      </c>
      <c r="W694">
        <v>18</v>
      </c>
      <c r="X694">
        <v>62.66</v>
      </c>
      <c r="Y694">
        <v>58.64</v>
      </c>
    </row>
    <row r="695" spans="1:25" x14ac:dyDescent="0.25">
      <c r="A695" s="2" t="s">
        <v>932</v>
      </c>
      <c r="B695" s="1" t="s">
        <v>943</v>
      </c>
      <c r="C695" t="s">
        <v>77</v>
      </c>
      <c r="D695" t="s">
        <v>945</v>
      </c>
      <c r="E695">
        <v>24.5</v>
      </c>
      <c r="F695">
        <v>125.02</v>
      </c>
      <c r="G695">
        <v>74.930000000000007</v>
      </c>
      <c r="H695">
        <f t="shared" si="20"/>
        <v>1.6684905912184704</v>
      </c>
      <c r="I695">
        <v>22.5</v>
      </c>
      <c r="J695">
        <v>62.76</v>
      </c>
      <c r="K695">
        <v>69.97</v>
      </c>
      <c r="O695" t="s">
        <v>932</v>
      </c>
      <c r="P695" s="1" t="s">
        <v>943</v>
      </c>
      <c r="Q695" t="s">
        <v>77</v>
      </c>
      <c r="R695" t="s">
        <v>944</v>
      </c>
      <c r="S695">
        <v>24</v>
      </c>
      <c r="T695">
        <v>114.94</v>
      </c>
      <c r="U695">
        <v>73.7</v>
      </c>
      <c r="V695">
        <f t="shared" si="21"/>
        <v>1.5595658073270013</v>
      </c>
      <c r="W695">
        <v>22</v>
      </c>
      <c r="X695">
        <v>54.05</v>
      </c>
      <c r="Y695">
        <v>68.72</v>
      </c>
    </row>
    <row r="696" spans="1:25" x14ac:dyDescent="0.25">
      <c r="A696" s="2" t="s">
        <v>933</v>
      </c>
      <c r="B696" s="1" t="s">
        <v>943</v>
      </c>
      <c r="C696" t="s">
        <v>77</v>
      </c>
      <c r="D696" t="s">
        <v>945</v>
      </c>
      <c r="E696">
        <v>0</v>
      </c>
      <c r="F696">
        <v>0</v>
      </c>
      <c r="G696">
        <v>0</v>
      </c>
      <c r="H696" t="e">
        <f t="shared" si="20"/>
        <v>#DIV/0!</v>
      </c>
      <c r="I696">
        <v>0</v>
      </c>
      <c r="J696">
        <v>0</v>
      </c>
      <c r="K696">
        <v>0</v>
      </c>
      <c r="O696" t="s">
        <v>933</v>
      </c>
      <c r="P696" s="1" t="s">
        <v>943</v>
      </c>
      <c r="Q696" t="s">
        <v>77</v>
      </c>
      <c r="R696" t="s">
        <v>944</v>
      </c>
      <c r="S696">
        <v>0</v>
      </c>
      <c r="T696">
        <v>0</v>
      </c>
      <c r="U696">
        <v>0</v>
      </c>
      <c r="V696" t="e">
        <f t="shared" si="21"/>
        <v>#DIV/0!</v>
      </c>
      <c r="W696">
        <v>0</v>
      </c>
      <c r="X696">
        <v>0</v>
      </c>
      <c r="Y696">
        <v>0</v>
      </c>
    </row>
    <row r="697" spans="1:25" x14ac:dyDescent="0.25">
      <c r="A697" t="s">
        <v>934</v>
      </c>
      <c r="B697" s="1" t="s">
        <v>943</v>
      </c>
      <c r="C697" t="s">
        <v>77</v>
      </c>
      <c r="D697" t="s">
        <v>945</v>
      </c>
      <c r="E697">
        <v>20.5</v>
      </c>
      <c r="F697">
        <v>53.85</v>
      </c>
      <c r="G697">
        <v>64.97</v>
      </c>
      <c r="H697">
        <f t="shared" si="20"/>
        <v>0.82884408188394643</v>
      </c>
      <c r="I697">
        <v>20</v>
      </c>
      <c r="J697">
        <v>40.94</v>
      </c>
      <c r="K697">
        <v>63.71</v>
      </c>
      <c r="O697" t="s">
        <v>934</v>
      </c>
      <c r="P697" s="1" t="s">
        <v>943</v>
      </c>
      <c r="Q697" t="s">
        <v>77</v>
      </c>
      <c r="R697" t="s">
        <v>944</v>
      </c>
      <c r="S697">
        <v>24</v>
      </c>
      <c r="T697">
        <v>77.180000000000007</v>
      </c>
      <c r="U697">
        <v>73.7</v>
      </c>
      <c r="V697">
        <f t="shared" si="21"/>
        <v>1.0472184531886024</v>
      </c>
      <c r="W697">
        <v>23.5</v>
      </c>
      <c r="X697">
        <v>67.64</v>
      </c>
      <c r="Y697">
        <v>72.459999999999994</v>
      </c>
    </row>
    <row r="698" spans="1:25" x14ac:dyDescent="0.25">
      <c r="A698" s="2" t="s">
        <v>935</v>
      </c>
      <c r="B698" s="1" t="s">
        <v>943</v>
      </c>
      <c r="C698" t="s">
        <v>77</v>
      </c>
      <c r="D698" t="s">
        <v>945</v>
      </c>
      <c r="E698">
        <v>24.5</v>
      </c>
      <c r="F698">
        <v>74.239999999999995</v>
      </c>
      <c r="G698">
        <v>74.930000000000007</v>
      </c>
      <c r="H698">
        <f t="shared" si="20"/>
        <v>0.99079140531162402</v>
      </c>
      <c r="I698">
        <v>24</v>
      </c>
      <c r="J698">
        <v>59.91</v>
      </c>
      <c r="K698">
        <v>73.7</v>
      </c>
      <c r="O698" t="s">
        <v>935</v>
      </c>
      <c r="P698" s="1" t="s">
        <v>943</v>
      </c>
      <c r="Q698" t="s">
        <v>77</v>
      </c>
      <c r="R698" t="s">
        <v>944</v>
      </c>
      <c r="S698">
        <v>24</v>
      </c>
      <c r="T698">
        <v>175.15</v>
      </c>
      <c r="U698">
        <v>73.7</v>
      </c>
      <c r="V698">
        <f t="shared" si="21"/>
        <v>2.3765264586160106</v>
      </c>
      <c r="W698">
        <v>16</v>
      </c>
      <c r="X698">
        <v>63.95</v>
      </c>
      <c r="Y698">
        <v>53.5</v>
      </c>
    </row>
    <row r="699" spans="1:25" x14ac:dyDescent="0.25">
      <c r="A699" t="s">
        <v>936</v>
      </c>
      <c r="B699" s="1" t="s">
        <v>943</v>
      </c>
      <c r="C699" t="s">
        <v>77</v>
      </c>
      <c r="D699" t="s">
        <v>945</v>
      </c>
      <c r="E699">
        <v>24</v>
      </c>
      <c r="F699">
        <v>119.37</v>
      </c>
      <c r="G699">
        <v>73.7</v>
      </c>
      <c r="H699">
        <f t="shared" si="20"/>
        <v>1.6196743554952511</v>
      </c>
      <c r="I699">
        <v>23</v>
      </c>
      <c r="J699">
        <v>48.67</v>
      </c>
      <c r="K699">
        <v>71.22</v>
      </c>
      <c r="O699" t="s">
        <v>936</v>
      </c>
      <c r="P699" s="1" t="s">
        <v>943</v>
      </c>
      <c r="Q699" t="s">
        <v>77</v>
      </c>
      <c r="R699" t="s">
        <v>944</v>
      </c>
      <c r="S699">
        <v>24</v>
      </c>
      <c r="T699">
        <v>107.34</v>
      </c>
      <c r="U699">
        <v>73.7</v>
      </c>
      <c r="V699">
        <f t="shared" si="21"/>
        <v>1.4564450474898236</v>
      </c>
      <c r="W699">
        <v>23.5</v>
      </c>
      <c r="X699">
        <v>66.52</v>
      </c>
      <c r="Y699">
        <v>72.459999999999994</v>
      </c>
    </row>
    <row r="700" spans="1:25" x14ac:dyDescent="0.25">
      <c r="A700" t="s">
        <v>937</v>
      </c>
      <c r="B700" s="1" t="s">
        <v>943</v>
      </c>
      <c r="C700" t="s">
        <v>77</v>
      </c>
      <c r="D700" t="s">
        <v>945</v>
      </c>
      <c r="E700">
        <v>24.5</v>
      </c>
      <c r="F700">
        <v>191.34</v>
      </c>
      <c r="G700">
        <v>74.930000000000007</v>
      </c>
      <c r="H700">
        <f t="shared" si="20"/>
        <v>2.5535833444548244</v>
      </c>
      <c r="I700">
        <v>22</v>
      </c>
      <c r="J700">
        <v>39.700000000000003</v>
      </c>
      <c r="K700">
        <v>68.72</v>
      </c>
      <c r="O700" t="s">
        <v>937</v>
      </c>
      <c r="P700" s="1" t="s">
        <v>943</v>
      </c>
      <c r="Q700" t="s">
        <v>77</v>
      </c>
      <c r="R700" t="s">
        <v>944</v>
      </c>
      <c r="S700">
        <v>24</v>
      </c>
      <c r="T700">
        <v>157.53</v>
      </c>
      <c r="U700">
        <v>73.7</v>
      </c>
      <c r="V700">
        <f t="shared" si="21"/>
        <v>2.137449118046133</v>
      </c>
      <c r="W700">
        <v>18</v>
      </c>
      <c r="X700">
        <v>58.66</v>
      </c>
      <c r="Y700">
        <v>58.64</v>
      </c>
    </row>
    <row r="701" spans="1:25" x14ac:dyDescent="0.25">
      <c r="A701" t="s">
        <v>938</v>
      </c>
      <c r="B701" s="1" t="s">
        <v>943</v>
      </c>
      <c r="C701" t="s">
        <v>77</v>
      </c>
      <c r="D701" t="s">
        <v>945</v>
      </c>
      <c r="E701">
        <v>24</v>
      </c>
      <c r="F701">
        <v>135.15</v>
      </c>
      <c r="G701">
        <v>73.7</v>
      </c>
      <c r="H701">
        <f t="shared" si="20"/>
        <v>1.833785617367707</v>
      </c>
      <c r="I701">
        <v>22.5</v>
      </c>
      <c r="J701">
        <v>57.12</v>
      </c>
      <c r="K701">
        <v>69.97</v>
      </c>
      <c r="O701" t="s">
        <v>938</v>
      </c>
      <c r="P701" s="1" t="s">
        <v>943</v>
      </c>
      <c r="Q701" t="s">
        <v>77</v>
      </c>
      <c r="R701" t="s">
        <v>944</v>
      </c>
      <c r="S701">
        <v>24</v>
      </c>
      <c r="T701">
        <v>154.44</v>
      </c>
      <c r="U701">
        <v>73.7</v>
      </c>
      <c r="V701">
        <f t="shared" si="21"/>
        <v>2.0955223880597016</v>
      </c>
      <c r="W701">
        <v>22.5</v>
      </c>
      <c r="X701">
        <v>44.53</v>
      </c>
      <c r="Y701">
        <v>69.97</v>
      </c>
    </row>
    <row r="702" spans="1:25" x14ac:dyDescent="0.25">
      <c r="A702" t="s">
        <v>939</v>
      </c>
      <c r="B702" s="1" t="s">
        <v>943</v>
      </c>
      <c r="C702" t="s">
        <v>77</v>
      </c>
      <c r="D702" t="s">
        <v>945</v>
      </c>
      <c r="E702">
        <v>24</v>
      </c>
      <c r="F702">
        <v>83.2</v>
      </c>
      <c r="G702">
        <v>73.7</v>
      </c>
      <c r="H702">
        <f t="shared" si="20"/>
        <v>1.1289009497964722</v>
      </c>
      <c r="I702">
        <v>22.5</v>
      </c>
      <c r="J702">
        <v>60.06</v>
      </c>
      <c r="K702">
        <v>69.97</v>
      </c>
      <c r="O702" t="s">
        <v>939</v>
      </c>
      <c r="P702" s="1" t="s">
        <v>943</v>
      </c>
      <c r="Q702" t="s">
        <v>77</v>
      </c>
      <c r="R702" t="s">
        <v>944</v>
      </c>
      <c r="S702">
        <v>24</v>
      </c>
      <c r="T702">
        <v>155.12</v>
      </c>
      <c r="U702">
        <v>73.7</v>
      </c>
      <c r="V702">
        <f t="shared" si="21"/>
        <v>2.1047489823609227</v>
      </c>
      <c r="W702">
        <v>22.5</v>
      </c>
      <c r="X702">
        <v>51.57</v>
      </c>
      <c r="Y702">
        <v>69.97</v>
      </c>
    </row>
    <row r="703" spans="1:25" x14ac:dyDescent="0.25">
      <c r="A703" t="s">
        <v>940</v>
      </c>
      <c r="B703" s="1" t="s">
        <v>943</v>
      </c>
      <c r="C703" t="s">
        <v>77</v>
      </c>
      <c r="D703" t="s">
        <v>945</v>
      </c>
      <c r="E703">
        <v>24</v>
      </c>
      <c r="F703">
        <v>203.23</v>
      </c>
      <c r="G703">
        <v>73.7</v>
      </c>
      <c r="H703">
        <f t="shared" si="20"/>
        <v>2.7575305291723198</v>
      </c>
      <c r="I703">
        <v>21.5</v>
      </c>
      <c r="J703">
        <v>43.34</v>
      </c>
      <c r="K703">
        <v>67.47</v>
      </c>
      <c r="O703" t="s">
        <v>940</v>
      </c>
      <c r="P703" s="1" t="s">
        <v>943</v>
      </c>
      <c r="Q703" t="s">
        <v>77</v>
      </c>
      <c r="R703" t="s">
        <v>944</v>
      </c>
      <c r="S703">
        <v>24</v>
      </c>
      <c r="T703">
        <v>122.23</v>
      </c>
      <c r="U703">
        <v>73.7</v>
      </c>
      <c r="V703">
        <f t="shared" si="21"/>
        <v>1.6584803256445046</v>
      </c>
      <c r="W703">
        <v>22.5</v>
      </c>
      <c r="X703">
        <v>50.45</v>
      </c>
      <c r="Y703">
        <v>69.97</v>
      </c>
    </row>
    <row r="704" spans="1:25" x14ac:dyDescent="0.25">
      <c r="A704" t="s">
        <v>941</v>
      </c>
      <c r="B704" s="1" t="s">
        <v>943</v>
      </c>
      <c r="C704" t="s">
        <v>77</v>
      </c>
      <c r="D704" t="s">
        <v>945</v>
      </c>
      <c r="E704">
        <v>24</v>
      </c>
      <c r="F704">
        <v>145.22</v>
      </c>
      <c r="G704">
        <v>73.7</v>
      </c>
      <c r="H704">
        <f t="shared" si="20"/>
        <v>1.9704206241519673</v>
      </c>
      <c r="I704">
        <v>22</v>
      </c>
      <c r="J704">
        <v>46.87</v>
      </c>
      <c r="K704">
        <v>68.72</v>
      </c>
      <c r="O704" t="s">
        <v>941</v>
      </c>
      <c r="P704" s="1" t="s">
        <v>943</v>
      </c>
      <c r="Q704" t="s">
        <v>77</v>
      </c>
      <c r="R704" t="s">
        <v>944</v>
      </c>
      <c r="S704">
        <v>24</v>
      </c>
      <c r="T704">
        <v>151.46</v>
      </c>
      <c r="U704">
        <v>73.7</v>
      </c>
      <c r="V704">
        <f t="shared" si="21"/>
        <v>2.0550881953867028</v>
      </c>
      <c r="W704">
        <v>23</v>
      </c>
      <c r="X704">
        <v>71.12</v>
      </c>
      <c r="Y704">
        <v>71.22</v>
      </c>
    </row>
    <row r="705" spans="1:25" x14ac:dyDescent="0.25">
      <c r="A705" t="s">
        <v>942</v>
      </c>
      <c r="B705" s="1" t="s">
        <v>943</v>
      </c>
      <c r="C705" t="s">
        <v>77</v>
      </c>
      <c r="D705" t="s">
        <v>945</v>
      </c>
      <c r="E705">
        <v>23.5</v>
      </c>
      <c r="F705">
        <v>178.34</v>
      </c>
      <c r="G705">
        <v>72.459999999999994</v>
      </c>
      <c r="H705">
        <f t="shared" si="20"/>
        <v>2.4612199834391393</v>
      </c>
      <c r="I705">
        <v>21</v>
      </c>
      <c r="J705">
        <v>38.450000000000003</v>
      </c>
      <c r="K705">
        <v>66.22</v>
      </c>
      <c r="O705" t="s">
        <v>942</v>
      </c>
      <c r="P705" s="1" t="s">
        <v>943</v>
      </c>
      <c r="Q705" t="s">
        <v>77</v>
      </c>
      <c r="R705" t="s">
        <v>944</v>
      </c>
      <c r="S705">
        <v>24</v>
      </c>
      <c r="T705">
        <v>133.35</v>
      </c>
      <c r="U705">
        <v>73.7</v>
      </c>
      <c r="V705">
        <f t="shared" si="21"/>
        <v>1.8093622795115332</v>
      </c>
      <c r="W705">
        <v>23</v>
      </c>
      <c r="X705">
        <v>70.819999999999993</v>
      </c>
      <c r="Y705">
        <v>71.22</v>
      </c>
    </row>
    <row r="706" spans="1:25" x14ac:dyDescent="0.25">
      <c r="A706" t="s">
        <v>946</v>
      </c>
      <c r="B706" s="1" t="s">
        <v>943</v>
      </c>
      <c r="C706" t="s">
        <v>76</v>
      </c>
      <c r="D706" t="s">
        <v>81</v>
      </c>
      <c r="E706">
        <v>24</v>
      </c>
      <c r="F706">
        <v>164.72</v>
      </c>
      <c r="G706">
        <v>73.7</v>
      </c>
      <c r="H706">
        <f t="shared" ref="H706:H769" si="22">F706/G706</f>
        <v>2.2350067842605155</v>
      </c>
      <c r="I706">
        <v>22</v>
      </c>
      <c r="J706">
        <v>58.24</v>
      </c>
      <c r="K706">
        <v>68.72</v>
      </c>
      <c r="O706" t="s">
        <v>946</v>
      </c>
      <c r="P706" s="1" t="s">
        <v>943</v>
      </c>
      <c r="Q706" t="s">
        <v>76</v>
      </c>
      <c r="R706" t="s">
        <v>79</v>
      </c>
      <c r="S706">
        <v>24</v>
      </c>
      <c r="T706">
        <v>141.62</v>
      </c>
      <c r="U706">
        <v>73.7</v>
      </c>
      <c r="V706">
        <f t="shared" ref="V706:V769" si="23">T706/U706</f>
        <v>1.9215739484396201</v>
      </c>
      <c r="W706">
        <v>22</v>
      </c>
      <c r="X706">
        <v>63.28</v>
      </c>
      <c r="Y706">
        <v>68.72</v>
      </c>
    </row>
    <row r="707" spans="1:25" x14ac:dyDescent="0.25">
      <c r="A707" t="s">
        <v>947</v>
      </c>
      <c r="B707" s="1" t="s">
        <v>943</v>
      </c>
      <c r="C707" t="s">
        <v>76</v>
      </c>
      <c r="D707" t="s">
        <v>81</v>
      </c>
      <c r="E707">
        <v>22.5</v>
      </c>
      <c r="F707">
        <v>78.239999999999995</v>
      </c>
      <c r="G707">
        <v>69.97</v>
      </c>
      <c r="H707">
        <f t="shared" si="22"/>
        <v>1.1181935115049306</v>
      </c>
      <c r="I707">
        <v>22</v>
      </c>
      <c r="J707">
        <v>56.18</v>
      </c>
      <c r="K707">
        <v>68.72</v>
      </c>
      <c r="O707" t="s">
        <v>947</v>
      </c>
      <c r="P707" s="1" t="s">
        <v>943</v>
      </c>
      <c r="Q707" t="s">
        <v>76</v>
      </c>
      <c r="R707" t="s">
        <v>79</v>
      </c>
      <c r="S707">
        <v>24.5</v>
      </c>
      <c r="T707">
        <v>88.85</v>
      </c>
      <c r="U707">
        <v>74.930000000000007</v>
      </c>
      <c r="V707">
        <f t="shared" si="23"/>
        <v>1.1857733884959294</v>
      </c>
      <c r="W707">
        <v>23.5</v>
      </c>
      <c r="X707">
        <v>68.16</v>
      </c>
      <c r="Y707">
        <v>72.459999999999994</v>
      </c>
    </row>
    <row r="708" spans="1:25" x14ac:dyDescent="0.25">
      <c r="A708" t="s">
        <v>948</v>
      </c>
      <c r="B708" s="1" t="s">
        <v>943</v>
      </c>
      <c r="C708" t="s">
        <v>76</v>
      </c>
      <c r="D708" t="s">
        <v>81</v>
      </c>
      <c r="E708">
        <v>26.5</v>
      </c>
      <c r="F708">
        <v>74.89</v>
      </c>
      <c r="G708">
        <v>79.86</v>
      </c>
      <c r="H708">
        <f t="shared" si="22"/>
        <v>0.93776609065865268</v>
      </c>
      <c r="I708">
        <v>26</v>
      </c>
      <c r="J708">
        <v>52.09</v>
      </c>
      <c r="K708">
        <v>78.63</v>
      </c>
      <c r="O708" t="s">
        <v>948</v>
      </c>
      <c r="P708" s="1" t="s">
        <v>943</v>
      </c>
      <c r="Q708" t="s">
        <v>76</v>
      </c>
      <c r="R708" t="s">
        <v>79</v>
      </c>
      <c r="S708">
        <v>24.5</v>
      </c>
      <c r="T708">
        <v>85.31</v>
      </c>
      <c r="U708">
        <v>74.930000000000007</v>
      </c>
      <c r="V708">
        <f t="shared" si="23"/>
        <v>1.1385292940077405</v>
      </c>
      <c r="W708">
        <v>24</v>
      </c>
      <c r="X708">
        <v>63.86</v>
      </c>
      <c r="Y708">
        <v>73.7</v>
      </c>
    </row>
    <row r="709" spans="1:25" x14ac:dyDescent="0.25">
      <c r="A709" s="2" t="s">
        <v>949</v>
      </c>
      <c r="B709" s="1" t="s">
        <v>943</v>
      </c>
      <c r="C709" t="s">
        <v>76</v>
      </c>
      <c r="D709" t="s">
        <v>81</v>
      </c>
      <c r="E709">
        <v>23.5</v>
      </c>
      <c r="F709">
        <v>88.49</v>
      </c>
      <c r="G709">
        <v>72.459999999999994</v>
      </c>
      <c r="H709">
        <f t="shared" si="22"/>
        <v>1.2212255037261939</v>
      </c>
      <c r="I709">
        <v>22</v>
      </c>
      <c r="J709">
        <v>52.81</v>
      </c>
      <c r="K709">
        <v>68.72</v>
      </c>
      <c r="O709" t="s">
        <v>949</v>
      </c>
      <c r="P709" s="1" t="s">
        <v>943</v>
      </c>
      <c r="Q709" t="s">
        <v>76</v>
      </c>
      <c r="R709" t="s">
        <v>79</v>
      </c>
      <c r="S709">
        <v>24</v>
      </c>
      <c r="T709">
        <v>129.88</v>
      </c>
      <c r="U709">
        <v>73.7</v>
      </c>
      <c r="V709">
        <f t="shared" si="23"/>
        <v>1.7622795115332428</v>
      </c>
      <c r="W709">
        <v>22.5</v>
      </c>
      <c r="X709">
        <v>58.22</v>
      </c>
      <c r="Y709">
        <v>69.97</v>
      </c>
    </row>
    <row r="710" spans="1:25" x14ac:dyDescent="0.25">
      <c r="A710" s="2" t="s">
        <v>950</v>
      </c>
      <c r="B710" s="1" t="s">
        <v>943</v>
      </c>
      <c r="C710" t="s">
        <v>76</v>
      </c>
      <c r="D710" t="s">
        <v>81</v>
      </c>
      <c r="E710">
        <v>0</v>
      </c>
      <c r="F710">
        <v>0</v>
      </c>
      <c r="G710">
        <v>0</v>
      </c>
      <c r="H710" t="e">
        <f t="shared" si="22"/>
        <v>#DIV/0!</v>
      </c>
      <c r="I710">
        <v>0</v>
      </c>
      <c r="J710">
        <v>0</v>
      </c>
      <c r="K710">
        <v>0</v>
      </c>
      <c r="O710" t="s">
        <v>950</v>
      </c>
      <c r="P710" s="1" t="s">
        <v>943</v>
      </c>
      <c r="Q710" t="s">
        <v>76</v>
      </c>
      <c r="R710" t="s">
        <v>79</v>
      </c>
      <c r="S710">
        <v>24.5</v>
      </c>
      <c r="T710">
        <v>82.42</v>
      </c>
      <c r="U710">
        <v>74.930000000000007</v>
      </c>
      <c r="V710">
        <f t="shared" si="23"/>
        <v>1.0999599626317895</v>
      </c>
      <c r="W710">
        <v>23</v>
      </c>
      <c r="X710">
        <v>73.77</v>
      </c>
      <c r="Y710">
        <v>71.22</v>
      </c>
    </row>
    <row r="711" spans="1:25" x14ac:dyDescent="0.25">
      <c r="A711" s="2" t="s">
        <v>951</v>
      </c>
      <c r="B711" s="1" t="s">
        <v>943</v>
      </c>
      <c r="C711" t="s">
        <v>76</v>
      </c>
      <c r="D711" t="s">
        <v>81</v>
      </c>
      <c r="E711">
        <v>23.5</v>
      </c>
      <c r="F711">
        <v>172.38</v>
      </c>
      <c r="G711">
        <v>72.459999999999994</v>
      </c>
      <c r="H711">
        <f t="shared" si="22"/>
        <v>2.3789677063207288</v>
      </c>
      <c r="I711">
        <v>22</v>
      </c>
      <c r="J711">
        <v>66.95</v>
      </c>
      <c r="K711">
        <v>68.72</v>
      </c>
      <c r="O711" t="s">
        <v>951</v>
      </c>
      <c r="P711" s="1" t="s">
        <v>943</v>
      </c>
      <c r="Q711" t="s">
        <v>76</v>
      </c>
      <c r="R711" t="s">
        <v>79</v>
      </c>
      <c r="S711">
        <v>24</v>
      </c>
      <c r="T711">
        <v>136.77000000000001</v>
      </c>
      <c r="U711">
        <v>73.7</v>
      </c>
      <c r="V711">
        <f t="shared" si="23"/>
        <v>1.8557666214382633</v>
      </c>
      <c r="W711">
        <v>23</v>
      </c>
      <c r="X711">
        <v>63.2</v>
      </c>
      <c r="Y711">
        <v>71.22</v>
      </c>
    </row>
    <row r="712" spans="1:25" x14ac:dyDescent="0.25">
      <c r="A712" t="s">
        <v>952</v>
      </c>
      <c r="B712" s="1" t="s">
        <v>943</v>
      </c>
      <c r="C712" t="s">
        <v>76</v>
      </c>
      <c r="D712" t="s">
        <v>81</v>
      </c>
      <c r="E712">
        <v>23</v>
      </c>
      <c r="F712">
        <v>84.05</v>
      </c>
      <c r="G712">
        <v>71.22</v>
      </c>
      <c r="H712">
        <f t="shared" si="22"/>
        <v>1.1801460263970796</v>
      </c>
      <c r="I712">
        <v>22.5</v>
      </c>
      <c r="J712">
        <v>66.06</v>
      </c>
      <c r="K712">
        <v>69.97</v>
      </c>
      <c r="O712" t="s">
        <v>952</v>
      </c>
      <c r="P712" s="1" t="s">
        <v>943</v>
      </c>
      <c r="Q712" t="s">
        <v>76</v>
      </c>
      <c r="R712" t="s">
        <v>79</v>
      </c>
      <c r="S712">
        <v>15.5</v>
      </c>
      <c r="T712">
        <v>40.46</v>
      </c>
      <c r="U712">
        <v>52.21</v>
      </c>
      <c r="V712">
        <f t="shared" si="23"/>
        <v>0.77494732809806555</v>
      </c>
      <c r="W712">
        <v>15</v>
      </c>
      <c r="X712">
        <v>33.630000000000003</v>
      </c>
      <c r="Y712">
        <v>50.91</v>
      </c>
    </row>
    <row r="713" spans="1:25" x14ac:dyDescent="0.25">
      <c r="A713" t="s">
        <v>953</v>
      </c>
      <c r="B713" s="1" t="s">
        <v>943</v>
      </c>
      <c r="C713" t="s">
        <v>76</v>
      </c>
      <c r="D713" t="s">
        <v>81</v>
      </c>
      <c r="E713">
        <v>23.5</v>
      </c>
      <c r="F713">
        <v>174.13</v>
      </c>
      <c r="G713">
        <v>72.459999999999994</v>
      </c>
      <c r="H713">
        <f t="shared" si="22"/>
        <v>2.4031189621860336</v>
      </c>
      <c r="I713">
        <v>22</v>
      </c>
      <c r="J713">
        <v>67.150000000000006</v>
      </c>
      <c r="K713">
        <v>68.72</v>
      </c>
      <c r="O713" t="s">
        <v>953</v>
      </c>
      <c r="P713" s="1" t="s">
        <v>943</v>
      </c>
      <c r="Q713" t="s">
        <v>76</v>
      </c>
      <c r="R713" t="s">
        <v>79</v>
      </c>
      <c r="S713">
        <v>24</v>
      </c>
      <c r="T713">
        <v>143.59</v>
      </c>
      <c r="U713">
        <v>73.7</v>
      </c>
      <c r="V713">
        <f t="shared" si="23"/>
        <v>1.9483039348710991</v>
      </c>
      <c r="W713">
        <v>22</v>
      </c>
      <c r="X713">
        <v>46.48</v>
      </c>
      <c r="Y713">
        <v>68.72</v>
      </c>
    </row>
    <row r="714" spans="1:25" x14ac:dyDescent="0.25">
      <c r="A714" t="s">
        <v>954</v>
      </c>
      <c r="B714" s="1" t="s">
        <v>943</v>
      </c>
      <c r="C714" t="s">
        <v>76</v>
      </c>
      <c r="D714" t="s">
        <v>81</v>
      </c>
      <c r="E714">
        <v>23.5</v>
      </c>
      <c r="F714">
        <v>86.31</v>
      </c>
      <c r="G714">
        <v>72.459999999999994</v>
      </c>
      <c r="H714">
        <f t="shared" si="22"/>
        <v>1.1911399392768425</v>
      </c>
      <c r="I714">
        <v>16</v>
      </c>
      <c r="J714">
        <v>54.63</v>
      </c>
      <c r="K714">
        <v>53.5</v>
      </c>
      <c r="O714" t="s">
        <v>954</v>
      </c>
      <c r="P714" s="1" t="s">
        <v>943</v>
      </c>
      <c r="Q714" t="s">
        <v>76</v>
      </c>
      <c r="R714" t="s">
        <v>79</v>
      </c>
      <c r="S714">
        <v>24</v>
      </c>
      <c r="T714">
        <v>135.97</v>
      </c>
      <c r="U714">
        <v>73.7</v>
      </c>
      <c r="V714">
        <f t="shared" si="23"/>
        <v>1.8449118046132971</v>
      </c>
      <c r="W714">
        <v>23</v>
      </c>
      <c r="X714">
        <v>62.36</v>
      </c>
      <c r="Y714">
        <v>71.22</v>
      </c>
    </row>
    <row r="715" spans="1:25" x14ac:dyDescent="0.25">
      <c r="A715" t="s">
        <v>955</v>
      </c>
      <c r="B715" s="1" t="s">
        <v>943</v>
      </c>
      <c r="C715" t="s">
        <v>76</v>
      </c>
      <c r="D715" t="s">
        <v>81</v>
      </c>
      <c r="E715">
        <v>23.5</v>
      </c>
      <c r="F715">
        <v>89.47</v>
      </c>
      <c r="G715">
        <v>72.459999999999994</v>
      </c>
      <c r="H715">
        <f t="shared" si="22"/>
        <v>1.2347502070107645</v>
      </c>
      <c r="I715">
        <v>23</v>
      </c>
      <c r="J715">
        <v>69.38</v>
      </c>
      <c r="K715">
        <v>71.22</v>
      </c>
      <c r="O715" t="s">
        <v>955</v>
      </c>
      <c r="P715" s="1" t="s">
        <v>943</v>
      </c>
      <c r="Q715" t="s">
        <v>76</v>
      </c>
      <c r="R715" t="s">
        <v>79</v>
      </c>
      <c r="S715">
        <v>24</v>
      </c>
      <c r="T715">
        <v>120.46</v>
      </c>
      <c r="U715">
        <v>73.7</v>
      </c>
      <c r="V715">
        <f t="shared" si="23"/>
        <v>1.6344640434192672</v>
      </c>
      <c r="W715">
        <v>23</v>
      </c>
      <c r="X715">
        <v>71.010000000000005</v>
      </c>
      <c r="Y715">
        <v>71.22</v>
      </c>
    </row>
    <row r="716" spans="1:25" x14ac:dyDescent="0.25">
      <c r="A716" t="s">
        <v>956</v>
      </c>
      <c r="B716" s="1" t="s">
        <v>943</v>
      </c>
      <c r="C716" t="s">
        <v>76</v>
      </c>
      <c r="D716" t="s">
        <v>81</v>
      </c>
      <c r="E716">
        <v>24</v>
      </c>
      <c r="F716">
        <v>163.25</v>
      </c>
      <c r="G716">
        <v>73.7</v>
      </c>
      <c r="H716">
        <f t="shared" si="22"/>
        <v>2.2150610583446402</v>
      </c>
      <c r="I716">
        <v>21.5</v>
      </c>
      <c r="J716">
        <v>45.63</v>
      </c>
      <c r="K716">
        <v>67.47</v>
      </c>
      <c r="O716" t="s">
        <v>956</v>
      </c>
      <c r="P716" s="1" t="s">
        <v>943</v>
      </c>
      <c r="Q716" t="s">
        <v>76</v>
      </c>
      <c r="R716" t="s">
        <v>79</v>
      </c>
      <c r="S716">
        <v>24</v>
      </c>
      <c r="T716">
        <v>127.37</v>
      </c>
      <c r="U716">
        <v>73.7</v>
      </c>
      <c r="V716">
        <f t="shared" si="23"/>
        <v>1.7282225237449118</v>
      </c>
      <c r="W716">
        <v>22</v>
      </c>
      <c r="X716">
        <v>65.23</v>
      </c>
      <c r="Y716">
        <v>68.72</v>
      </c>
    </row>
    <row r="717" spans="1:25" x14ac:dyDescent="0.25">
      <c r="A717" t="s">
        <v>957</v>
      </c>
      <c r="B717" s="1" t="s">
        <v>943</v>
      </c>
      <c r="C717" t="s">
        <v>76</v>
      </c>
      <c r="D717" t="s">
        <v>81</v>
      </c>
      <c r="E717">
        <v>24</v>
      </c>
      <c r="F717">
        <v>156.53</v>
      </c>
      <c r="G717">
        <v>73.7</v>
      </c>
      <c r="H717">
        <f t="shared" si="22"/>
        <v>2.1238805970149253</v>
      </c>
      <c r="I717">
        <v>22</v>
      </c>
      <c r="J717">
        <v>51.3</v>
      </c>
      <c r="K717">
        <v>68.72</v>
      </c>
      <c r="O717" t="s">
        <v>957</v>
      </c>
      <c r="P717" s="1" t="s">
        <v>943</v>
      </c>
      <c r="Q717" t="s">
        <v>76</v>
      </c>
      <c r="R717" t="s">
        <v>79</v>
      </c>
      <c r="S717">
        <v>24</v>
      </c>
      <c r="T717">
        <v>107.29</v>
      </c>
      <c r="U717">
        <v>73.7</v>
      </c>
      <c r="V717">
        <f t="shared" si="23"/>
        <v>1.4557666214382632</v>
      </c>
      <c r="W717">
        <v>23</v>
      </c>
      <c r="X717">
        <v>63.99</v>
      </c>
      <c r="Y717">
        <v>71.22</v>
      </c>
    </row>
    <row r="718" spans="1:25" x14ac:dyDescent="0.25">
      <c r="A718" t="s">
        <v>958</v>
      </c>
      <c r="B718" s="1" t="s">
        <v>943</v>
      </c>
      <c r="C718" t="s">
        <v>76</v>
      </c>
      <c r="D718" t="s">
        <v>81</v>
      </c>
      <c r="E718">
        <v>23.5</v>
      </c>
      <c r="F718">
        <v>177.63</v>
      </c>
      <c r="G718">
        <v>72.459999999999994</v>
      </c>
      <c r="H718">
        <f t="shared" si="22"/>
        <v>2.451421473916644</v>
      </c>
      <c r="I718">
        <v>21.5</v>
      </c>
      <c r="J718">
        <v>45.35</v>
      </c>
      <c r="K718">
        <v>67.47</v>
      </c>
      <c r="O718" t="s">
        <v>958</v>
      </c>
      <c r="P718" s="1" t="s">
        <v>943</v>
      </c>
      <c r="Q718" t="s">
        <v>76</v>
      </c>
      <c r="R718" t="s">
        <v>79</v>
      </c>
      <c r="S718">
        <v>24</v>
      </c>
      <c r="T718">
        <v>170.88</v>
      </c>
      <c r="U718">
        <v>73.7</v>
      </c>
      <c r="V718">
        <f t="shared" si="23"/>
        <v>2.3185888738127542</v>
      </c>
      <c r="W718">
        <v>22</v>
      </c>
      <c r="X718">
        <v>55.78</v>
      </c>
      <c r="Y718">
        <v>68.72</v>
      </c>
    </row>
    <row r="719" spans="1:25" x14ac:dyDescent="0.25">
      <c r="A719" s="2" t="s">
        <v>959</v>
      </c>
      <c r="B719" s="1" t="s">
        <v>943</v>
      </c>
      <c r="C719" t="s">
        <v>76</v>
      </c>
      <c r="D719" t="s">
        <v>81</v>
      </c>
      <c r="E719">
        <v>0</v>
      </c>
      <c r="F719">
        <v>0</v>
      </c>
      <c r="G719">
        <v>0</v>
      </c>
      <c r="H719" t="e">
        <f t="shared" si="22"/>
        <v>#DIV/0!</v>
      </c>
      <c r="I719">
        <v>0</v>
      </c>
      <c r="J719">
        <v>0</v>
      </c>
      <c r="K719">
        <v>0</v>
      </c>
      <c r="O719" t="s">
        <v>959</v>
      </c>
      <c r="P719" s="1" t="s">
        <v>943</v>
      </c>
      <c r="Q719" t="s">
        <v>76</v>
      </c>
      <c r="R719" t="s">
        <v>79</v>
      </c>
      <c r="S719">
        <v>24.5</v>
      </c>
      <c r="T719">
        <v>69.239999999999995</v>
      </c>
      <c r="U719">
        <v>74.930000000000007</v>
      </c>
      <c r="V719">
        <f t="shared" si="23"/>
        <v>0.92406245829440792</v>
      </c>
      <c r="W719">
        <v>24</v>
      </c>
      <c r="X719">
        <v>60.18</v>
      </c>
      <c r="Y719">
        <v>73.7</v>
      </c>
    </row>
    <row r="720" spans="1:25" x14ac:dyDescent="0.25">
      <c r="A720" s="2" t="s">
        <v>960</v>
      </c>
      <c r="B720" s="1" t="s">
        <v>943</v>
      </c>
      <c r="C720" t="s">
        <v>76</v>
      </c>
      <c r="D720" t="s">
        <v>81</v>
      </c>
      <c r="E720">
        <v>0</v>
      </c>
      <c r="F720">
        <v>0</v>
      </c>
      <c r="G720">
        <v>0</v>
      </c>
      <c r="H720" t="e">
        <f t="shared" si="22"/>
        <v>#DIV/0!</v>
      </c>
      <c r="I720">
        <v>0</v>
      </c>
      <c r="J720">
        <v>0</v>
      </c>
      <c r="K720">
        <v>0</v>
      </c>
      <c r="O720" t="s">
        <v>960</v>
      </c>
      <c r="P720" s="1" t="s">
        <v>943</v>
      </c>
      <c r="Q720" t="s">
        <v>76</v>
      </c>
      <c r="R720" t="s">
        <v>79</v>
      </c>
      <c r="S720">
        <v>24.5</v>
      </c>
      <c r="T720">
        <v>89.71</v>
      </c>
      <c r="U720">
        <v>74.930000000000007</v>
      </c>
      <c r="V720">
        <f t="shared" si="23"/>
        <v>1.1972507673828905</v>
      </c>
      <c r="W720">
        <v>23</v>
      </c>
      <c r="X720">
        <v>70.94</v>
      </c>
      <c r="Y720">
        <v>71.22</v>
      </c>
    </row>
    <row r="721" spans="1:25" x14ac:dyDescent="0.25">
      <c r="A721" t="s">
        <v>961</v>
      </c>
      <c r="B721" s="1" t="s">
        <v>943</v>
      </c>
      <c r="C721" t="s">
        <v>76</v>
      </c>
      <c r="D721" t="s">
        <v>81</v>
      </c>
      <c r="E721">
        <v>23.5</v>
      </c>
      <c r="F721">
        <v>136.81</v>
      </c>
      <c r="G721">
        <v>72.459999999999994</v>
      </c>
      <c r="H721">
        <f t="shared" si="22"/>
        <v>1.8880761799613581</v>
      </c>
      <c r="I721">
        <v>21.5</v>
      </c>
      <c r="J721">
        <v>43.23</v>
      </c>
      <c r="K721">
        <v>67.47</v>
      </c>
      <c r="O721" t="s">
        <v>961</v>
      </c>
      <c r="P721" s="1" t="s">
        <v>943</v>
      </c>
      <c r="Q721" t="s">
        <v>76</v>
      </c>
      <c r="R721" t="s">
        <v>79</v>
      </c>
      <c r="S721">
        <v>24</v>
      </c>
      <c r="T721">
        <v>146.80000000000001</v>
      </c>
      <c r="U721">
        <v>73.7</v>
      </c>
      <c r="V721">
        <f t="shared" si="23"/>
        <v>1.9918588873812755</v>
      </c>
      <c r="W721">
        <v>22.5</v>
      </c>
      <c r="X721">
        <v>60.35</v>
      </c>
      <c r="Y721">
        <v>69.97</v>
      </c>
    </row>
    <row r="722" spans="1:25" x14ac:dyDescent="0.25">
      <c r="A722" t="s">
        <v>962</v>
      </c>
      <c r="B722" s="1" t="s">
        <v>943</v>
      </c>
      <c r="C722" t="s">
        <v>77</v>
      </c>
      <c r="D722" t="s">
        <v>81</v>
      </c>
      <c r="E722">
        <v>25</v>
      </c>
      <c r="F722">
        <v>74.959999999999994</v>
      </c>
      <c r="G722">
        <v>76.17</v>
      </c>
      <c r="H722">
        <f t="shared" si="22"/>
        <v>0.98411448076670593</v>
      </c>
      <c r="I722">
        <v>24.5</v>
      </c>
      <c r="J722">
        <v>71.64</v>
      </c>
      <c r="K722">
        <v>74.930000000000007</v>
      </c>
      <c r="O722" t="s">
        <v>962</v>
      </c>
      <c r="P722" s="1" t="s">
        <v>943</v>
      </c>
      <c r="Q722" t="s">
        <v>77</v>
      </c>
      <c r="R722" t="s">
        <v>79</v>
      </c>
      <c r="S722">
        <v>24</v>
      </c>
      <c r="T722">
        <v>171.99</v>
      </c>
      <c r="U722">
        <v>73.7</v>
      </c>
      <c r="V722">
        <f t="shared" si="23"/>
        <v>2.3336499321573947</v>
      </c>
      <c r="W722">
        <v>22</v>
      </c>
      <c r="X722">
        <v>58.86</v>
      </c>
      <c r="Y722">
        <v>68.72</v>
      </c>
    </row>
    <row r="723" spans="1:25" x14ac:dyDescent="0.25">
      <c r="A723" s="2" t="s">
        <v>963</v>
      </c>
      <c r="B723" s="1" t="s">
        <v>943</v>
      </c>
      <c r="C723" t="s">
        <v>77</v>
      </c>
      <c r="D723" t="s">
        <v>81</v>
      </c>
      <c r="E723">
        <v>22</v>
      </c>
      <c r="F723">
        <v>51.41</v>
      </c>
      <c r="G723">
        <v>68.72</v>
      </c>
      <c r="H723">
        <f t="shared" si="22"/>
        <v>0.7481082654249126</v>
      </c>
      <c r="I723">
        <v>21.5</v>
      </c>
      <c r="J723">
        <v>45.23</v>
      </c>
      <c r="K723">
        <v>67.47</v>
      </c>
      <c r="O723" t="s">
        <v>963</v>
      </c>
      <c r="P723" s="1" t="s">
        <v>943</v>
      </c>
      <c r="Q723" t="s">
        <v>77</v>
      </c>
      <c r="R723" t="s">
        <v>79</v>
      </c>
      <c r="S723">
        <v>25</v>
      </c>
      <c r="T723">
        <v>120.22</v>
      </c>
      <c r="U723">
        <v>76.17</v>
      </c>
      <c r="V723">
        <f t="shared" si="23"/>
        <v>1.5783116712616516</v>
      </c>
      <c r="W723">
        <v>22.5</v>
      </c>
      <c r="X723">
        <v>65.66</v>
      </c>
      <c r="Y723">
        <v>69.97</v>
      </c>
    </row>
    <row r="724" spans="1:25" x14ac:dyDescent="0.25">
      <c r="A724" t="s">
        <v>964</v>
      </c>
      <c r="B724" s="1" t="s">
        <v>943</v>
      </c>
      <c r="C724" t="s">
        <v>77</v>
      </c>
      <c r="D724" t="s">
        <v>81</v>
      </c>
      <c r="E724">
        <v>24</v>
      </c>
      <c r="F724">
        <v>91.31</v>
      </c>
      <c r="G724">
        <v>73.7</v>
      </c>
      <c r="H724">
        <f t="shared" si="22"/>
        <v>1.2389416553595658</v>
      </c>
      <c r="I724">
        <v>23</v>
      </c>
      <c r="J724">
        <v>59.32</v>
      </c>
      <c r="K724">
        <v>71.22</v>
      </c>
      <c r="O724" t="s">
        <v>964</v>
      </c>
      <c r="P724" s="1" t="s">
        <v>943</v>
      </c>
      <c r="Q724" t="s">
        <v>77</v>
      </c>
      <c r="R724" t="s">
        <v>79</v>
      </c>
      <c r="S724">
        <v>24</v>
      </c>
      <c r="T724">
        <v>145.5</v>
      </c>
      <c r="U724">
        <v>73.7</v>
      </c>
      <c r="V724">
        <f t="shared" si="23"/>
        <v>1.9742198100407056</v>
      </c>
      <c r="W724">
        <v>22</v>
      </c>
      <c r="X724">
        <v>47.87</v>
      </c>
      <c r="Y724">
        <v>68.72</v>
      </c>
    </row>
    <row r="725" spans="1:25" x14ac:dyDescent="0.25">
      <c r="A725" t="s">
        <v>965</v>
      </c>
      <c r="B725" s="1" t="s">
        <v>943</v>
      </c>
      <c r="C725" t="s">
        <v>77</v>
      </c>
      <c r="D725" t="s">
        <v>81</v>
      </c>
      <c r="E725">
        <v>24</v>
      </c>
      <c r="F725">
        <v>159.47</v>
      </c>
      <c r="G725">
        <v>73.7</v>
      </c>
      <c r="H725">
        <f t="shared" si="22"/>
        <v>2.1637720488466754</v>
      </c>
      <c r="I725">
        <v>22.5</v>
      </c>
      <c r="J725">
        <v>59.15</v>
      </c>
      <c r="K725">
        <v>69.97</v>
      </c>
      <c r="O725" t="s">
        <v>965</v>
      </c>
      <c r="P725" s="1" t="s">
        <v>943</v>
      </c>
      <c r="Q725" t="s">
        <v>77</v>
      </c>
      <c r="R725" t="s">
        <v>79</v>
      </c>
      <c r="S725">
        <v>24</v>
      </c>
      <c r="T725">
        <v>129.88999999999999</v>
      </c>
      <c r="U725">
        <v>73.7</v>
      </c>
      <c r="V725">
        <f t="shared" si="23"/>
        <v>1.7624151967435546</v>
      </c>
      <c r="W725">
        <v>22</v>
      </c>
      <c r="X725">
        <v>64.45</v>
      </c>
      <c r="Y725">
        <v>68.72</v>
      </c>
    </row>
    <row r="726" spans="1:25" x14ac:dyDescent="0.25">
      <c r="A726" t="s">
        <v>966</v>
      </c>
      <c r="B726" s="1" t="s">
        <v>943</v>
      </c>
      <c r="C726" t="s">
        <v>77</v>
      </c>
      <c r="D726" t="s">
        <v>81</v>
      </c>
      <c r="E726">
        <v>24</v>
      </c>
      <c r="F726">
        <v>119.05</v>
      </c>
      <c r="G726">
        <v>73.7</v>
      </c>
      <c r="H726">
        <f t="shared" si="22"/>
        <v>1.6153324287652644</v>
      </c>
      <c r="I726">
        <v>21.5</v>
      </c>
      <c r="J726">
        <v>47.67</v>
      </c>
      <c r="K726">
        <v>67.47</v>
      </c>
      <c r="O726" t="s">
        <v>966</v>
      </c>
      <c r="P726" s="1" t="s">
        <v>943</v>
      </c>
      <c r="Q726" t="s">
        <v>77</v>
      </c>
      <c r="R726" t="s">
        <v>79</v>
      </c>
      <c r="S726">
        <v>24</v>
      </c>
      <c r="T726">
        <v>119.2</v>
      </c>
      <c r="U726">
        <v>73.7</v>
      </c>
      <c r="V726">
        <f t="shared" si="23"/>
        <v>1.6173677069199457</v>
      </c>
      <c r="W726">
        <v>22.5</v>
      </c>
      <c r="X726">
        <v>60.2</v>
      </c>
      <c r="Y726">
        <v>69.97</v>
      </c>
    </row>
    <row r="727" spans="1:25" x14ac:dyDescent="0.25">
      <c r="A727" t="s">
        <v>967</v>
      </c>
      <c r="B727" s="1" t="s">
        <v>943</v>
      </c>
      <c r="C727" t="s">
        <v>77</v>
      </c>
      <c r="D727" t="s">
        <v>81</v>
      </c>
      <c r="E727">
        <v>23.5</v>
      </c>
      <c r="F727">
        <v>79.25</v>
      </c>
      <c r="G727">
        <v>72.459999999999994</v>
      </c>
      <c r="H727">
        <f t="shared" si="22"/>
        <v>1.0937068727573835</v>
      </c>
      <c r="I727">
        <v>17.5</v>
      </c>
      <c r="J727">
        <v>61.96</v>
      </c>
      <c r="K727">
        <v>57.36</v>
      </c>
      <c r="O727" t="s">
        <v>967</v>
      </c>
      <c r="P727" s="1" t="s">
        <v>943</v>
      </c>
      <c r="Q727" t="s">
        <v>77</v>
      </c>
      <c r="R727" t="s">
        <v>79</v>
      </c>
      <c r="S727">
        <v>24</v>
      </c>
      <c r="T727">
        <v>145.82</v>
      </c>
      <c r="U727">
        <v>73.7</v>
      </c>
      <c r="V727">
        <f t="shared" si="23"/>
        <v>1.9785617367706918</v>
      </c>
      <c r="W727">
        <v>21.5</v>
      </c>
      <c r="X727">
        <v>64.81</v>
      </c>
      <c r="Y727">
        <v>67.47</v>
      </c>
    </row>
    <row r="728" spans="1:25" x14ac:dyDescent="0.25">
      <c r="A728" t="s">
        <v>968</v>
      </c>
      <c r="B728" s="1" t="s">
        <v>943</v>
      </c>
      <c r="C728" t="s">
        <v>77</v>
      </c>
      <c r="D728" t="s">
        <v>81</v>
      </c>
      <c r="E728">
        <v>24</v>
      </c>
      <c r="F728">
        <v>163.41</v>
      </c>
      <c r="G728">
        <v>73.7</v>
      </c>
      <c r="H728">
        <f t="shared" si="22"/>
        <v>2.2172320217096337</v>
      </c>
      <c r="I728">
        <v>22.5</v>
      </c>
      <c r="J728">
        <v>57.53</v>
      </c>
      <c r="K728">
        <v>69.97</v>
      </c>
      <c r="O728" t="s">
        <v>968</v>
      </c>
      <c r="P728" s="1" t="s">
        <v>943</v>
      </c>
      <c r="Q728" t="s">
        <v>77</v>
      </c>
      <c r="R728" t="s">
        <v>79</v>
      </c>
      <c r="S728">
        <v>25</v>
      </c>
      <c r="T728">
        <v>119.79</v>
      </c>
      <c r="U728">
        <v>76.17</v>
      </c>
      <c r="V728">
        <f t="shared" si="23"/>
        <v>1.5726664040961009</v>
      </c>
      <c r="W728">
        <v>23</v>
      </c>
      <c r="X728">
        <v>69.91</v>
      </c>
      <c r="Y728">
        <v>71.22</v>
      </c>
    </row>
    <row r="729" spans="1:25" x14ac:dyDescent="0.25">
      <c r="A729" t="s">
        <v>969</v>
      </c>
      <c r="B729" s="1" t="s">
        <v>943</v>
      </c>
      <c r="C729" t="s">
        <v>77</v>
      </c>
      <c r="D729" t="s">
        <v>81</v>
      </c>
      <c r="E729">
        <v>24</v>
      </c>
      <c r="F729">
        <v>214.6</v>
      </c>
      <c r="G729">
        <v>73.7</v>
      </c>
      <c r="H729">
        <f t="shared" si="22"/>
        <v>2.9118046132971505</v>
      </c>
      <c r="I729">
        <v>22</v>
      </c>
      <c r="J729">
        <v>47.52</v>
      </c>
      <c r="K729">
        <v>68.72</v>
      </c>
      <c r="O729" t="s">
        <v>969</v>
      </c>
      <c r="P729" s="1" t="s">
        <v>943</v>
      </c>
      <c r="Q729" t="s">
        <v>77</v>
      </c>
      <c r="R729" t="s">
        <v>79</v>
      </c>
      <c r="S729">
        <v>24</v>
      </c>
      <c r="T729">
        <v>178.18</v>
      </c>
      <c r="U729">
        <v>73.7</v>
      </c>
      <c r="V729">
        <f t="shared" si="23"/>
        <v>2.4176390773405698</v>
      </c>
      <c r="W729">
        <v>22</v>
      </c>
      <c r="X729">
        <v>62.83</v>
      </c>
      <c r="Y729">
        <v>68.72</v>
      </c>
    </row>
    <row r="730" spans="1:25" x14ac:dyDescent="0.25">
      <c r="A730" s="2" t="s">
        <v>970</v>
      </c>
      <c r="B730" s="1" t="s">
        <v>943</v>
      </c>
      <c r="C730" t="s">
        <v>77</v>
      </c>
      <c r="D730" t="s">
        <v>81</v>
      </c>
      <c r="E730">
        <v>16.5</v>
      </c>
      <c r="F730">
        <v>26.99</v>
      </c>
      <c r="G730">
        <v>54.79</v>
      </c>
      <c r="H730">
        <f t="shared" si="22"/>
        <v>0.49260814017156412</v>
      </c>
      <c r="I730">
        <v>16</v>
      </c>
      <c r="J730">
        <v>22.57</v>
      </c>
      <c r="K730">
        <v>53.5</v>
      </c>
      <c r="O730" t="s">
        <v>970</v>
      </c>
      <c r="P730" s="1" t="s">
        <v>943</v>
      </c>
      <c r="Q730" t="s">
        <v>77</v>
      </c>
      <c r="R730" t="s">
        <v>79</v>
      </c>
      <c r="S730">
        <v>25</v>
      </c>
      <c r="T730">
        <v>75.650000000000006</v>
      </c>
      <c r="U730">
        <v>76.17</v>
      </c>
      <c r="V730">
        <f t="shared" si="23"/>
        <v>0.99317316528817123</v>
      </c>
      <c r="W730">
        <v>24.5</v>
      </c>
      <c r="X730">
        <v>62.37</v>
      </c>
      <c r="Y730">
        <v>74.930000000000007</v>
      </c>
    </row>
    <row r="731" spans="1:25" x14ac:dyDescent="0.25">
      <c r="A731" t="s">
        <v>971</v>
      </c>
      <c r="B731" s="1" t="s">
        <v>943</v>
      </c>
      <c r="C731" t="s">
        <v>77</v>
      </c>
      <c r="D731" t="s">
        <v>81</v>
      </c>
      <c r="E731">
        <v>24</v>
      </c>
      <c r="F731">
        <v>127.23</v>
      </c>
      <c r="G731">
        <v>73.7</v>
      </c>
      <c r="H731">
        <f t="shared" si="22"/>
        <v>1.7263229308005428</v>
      </c>
      <c r="I731">
        <v>22.5</v>
      </c>
      <c r="J731">
        <v>65.42</v>
      </c>
      <c r="K731">
        <v>69.97</v>
      </c>
      <c r="O731" t="s">
        <v>971</v>
      </c>
      <c r="P731" s="1" t="s">
        <v>943</v>
      </c>
      <c r="Q731" t="s">
        <v>77</v>
      </c>
      <c r="R731" t="s">
        <v>79</v>
      </c>
      <c r="S731">
        <v>24</v>
      </c>
      <c r="T731">
        <v>121.24</v>
      </c>
      <c r="U731">
        <v>73.7</v>
      </c>
      <c r="V731">
        <f t="shared" si="23"/>
        <v>1.6450474898236092</v>
      </c>
      <c r="W731">
        <v>23</v>
      </c>
      <c r="X731">
        <v>50.96</v>
      </c>
      <c r="Y731">
        <v>71.22</v>
      </c>
    </row>
    <row r="732" spans="1:25" x14ac:dyDescent="0.25">
      <c r="A732" s="2" t="s">
        <v>972</v>
      </c>
      <c r="B732" s="1" t="s">
        <v>943</v>
      </c>
      <c r="C732" t="s">
        <v>77</v>
      </c>
      <c r="D732" t="s">
        <v>81</v>
      </c>
      <c r="E732">
        <v>24.5</v>
      </c>
      <c r="F732">
        <v>71.8</v>
      </c>
      <c r="G732">
        <v>74.930000000000007</v>
      </c>
      <c r="H732">
        <f t="shared" si="22"/>
        <v>0.95822767916722262</v>
      </c>
      <c r="I732">
        <v>24</v>
      </c>
      <c r="J732">
        <v>53.02</v>
      </c>
      <c r="K732">
        <v>73.7</v>
      </c>
      <c r="O732" t="s">
        <v>972</v>
      </c>
      <c r="P732" s="1" t="s">
        <v>943</v>
      </c>
      <c r="Q732" t="s">
        <v>77</v>
      </c>
      <c r="R732" t="s">
        <v>79</v>
      </c>
      <c r="S732">
        <v>24</v>
      </c>
      <c r="T732">
        <v>143.16999999999999</v>
      </c>
      <c r="U732">
        <v>73.7</v>
      </c>
      <c r="V732">
        <f t="shared" si="23"/>
        <v>1.9426051560379916</v>
      </c>
      <c r="W732">
        <v>22.5</v>
      </c>
      <c r="X732">
        <v>69.38</v>
      </c>
      <c r="Y732">
        <v>69.97</v>
      </c>
    </row>
    <row r="733" spans="1:25" x14ac:dyDescent="0.25">
      <c r="A733" s="2" t="s">
        <v>973</v>
      </c>
      <c r="B733" s="1" t="s">
        <v>943</v>
      </c>
      <c r="C733" t="s">
        <v>77</v>
      </c>
      <c r="D733" t="s">
        <v>81</v>
      </c>
      <c r="E733">
        <v>19.5</v>
      </c>
      <c r="F733">
        <v>53.25</v>
      </c>
      <c r="G733">
        <v>62.44</v>
      </c>
      <c r="H733">
        <f t="shared" si="22"/>
        <v>0.85281870595771947</v>
      </c>
      <c r="I733">
        <v>19</v>
      </c>
      <c r="J733">
        <v>46.62</v>
      </c>
      <c r="K733">
        <v>61.18</v>
      </c>
      <c r="O733" t="s">
        <v>973</v>
      </c>
      <c r="P733" s="1" t="s">
        <v>943</v>
      </c>
      <c r="Q733" t="s">
        <v>77</v>
      </c>
      <c r="R733" t="s">
        <v>79</v>
      </c>
      <c r="S733">
        <v>24</v>
      </c>
      <c r="T733">
        <v>78.819999999999993</v>
      </c>
      <c r="U733">
        <v>73.7</v>
      </c>
      <c r="V733">
        <f t="shared" si="23"/>
        <v>1.0694708276797829</v>
      </c>
      <c r="W733">
        <v>23.5</v>
      </c>
      <c r="X733">
        <v>59.32</v>
      </c>
      <c r="Y733">
        <v>72.459999999999994</v>
      </c>
    </row>
    <row r="734" spans="1:25" x14ac:dyDescent="0.25">
      <c r="A734" t="s">
        <v>974</v>
      </c>
      <c r="B734" s="1" t="s">
        <v>943</v>
      </c>
      <c r="C734" t="s">
        <v>77</v>
      </c>
      <c r="D734" t="s">
        <v>81</v>
      </c>
      <c r="E734">
        <v>24</v>
      </c>
      <c r="F734">
        <v>105.99</v>
      </c>
      <c r="G734">
        <v>73.7</v>
      </c>
      <c r="H734">
        <f t="shared" si="22"/>
        <v>1.4381275440976933</v>
      </c>
      <c r="I734">
        <v>20</v>
      </c>
      <c r="J734">
        <v>68.94</v>
      </c>
      <c r="K734">
        <v>63.71</v>
      </c>
      <c r="O734" t="s">
        <v>974</v>
      </c>
      <c r="P734" s="1" t="s">
        <v>943</v>
      </c>
      <c r="Q734" t="s">
        <v>77</v>
      </c>
      <c r="R734" t="s">
        <v>79</v>
      </c>
      <c r="S734">
        <v>25</v>
      </c>
      <c r="T734">
        <v>76.430000000000007</v>
      </c>
      <c r="U734">
        <v>76.17</v>
      </c>
      <c r="V734">
        <f t="shared" si="23"/>
        <v>1.0034134173559144</v>
      </c>
      <c r="W734">
        <v>24.5</v>
      </c>
      <c r="X734">
        <v>69.540000000000006</v>
      </c>
      <c r="Y734">
        <v>74.930000000000007</v>
      </c>
    </row>
    <row r="735" spans="1:25" x14ac:dyDescent="0.25">
      <c r="A735" s="2" t="s">
        <v>975</v>
      </c>
      <c r="B735" s="1" t="s">
        <v>943</v>
      </c>
      <c r="C735" t="s">
        <v>77</v>
      </c>
      <c r="D735" t="s">
        <v>81</v>
      </c>
      <c r="E735">
        <v>23.5</v>
      </c>
      <c r="F735">
        <v>70.44</v>
      </c>
      <c r="G735">
        <v>72.459999999999994</v>
      </c>
      <c r="H735">
        <f t="shared" si="22"/>
        <v>0.97212255037261941</v>
      </c>
      <c r="I735">
        <v>23</v>
      </c>
      <c r="J735">
        <v>65.02</v>
      </c>
      <c r="K735">
        <v>71.22</v>
      </c>
      <c r="O735" t="s">
        <v>975</v>
      </c>
      <c r="P735" s="1" t="s">
        <v>943</v>
      </c>
      <c r="Q735" t="s">
        <v>77</v>
      </c>
      <c r="R735" t="s">
        <v>79</v>
      </c>
      <c r="S735">
        <v>24</v>
      </c>
      <c r="T735">
        <v>141.24</v>
      </c>
      <c r="U735">
        <v>73.7</v>
      </c>
      <c r="V735">
        <f t="shared" si="23"/>
        <v>1.9164179104477612</v>
      </c>
      <c r="W735">
        <v>22.5</v>
      </c>
      <c r="X735">
        <v>54.83</v>
      </c>
      <c r="Y735">
        <v>69.97</v>
      </c>
    </row>
    <row r="736" spans="1:25" x14ac:dyDescent="0.25">
      <c r="A736" t="s">
        <v>976</v>
      </c>
      <c r="B736" s="1" t="s">
        <v>943</v>
      </c>
      <c r="C736" t="s">
        <v>77</v>
      </c>
      <c r="D736" t="s">
        <v>81</v>
      </c>
      <c r="E736">
        <v>23</v>
      </c>
      <c r="F736">
        <v>74.790000000000006</v>
      </c>
      <c r="G736">
        <v>71.22</v>
      </c>
      <c r="H736">
        <f t="shared" si="22"/>
        <v>1.0501263689974727</v>
      </c>
      <c r="I736">
        <v>22.5</v>
      </c>
      <c r="J736">
        <v>50.12</v>
      </c>
      <c r="K736">
        <v>69.97</v>
      </c>
      <c r="O736" t="s">
        <v>976</v>
      </c>
      <c r="P736" s="1" t="s">
        <v>943</v>
      </c>
      <c r="Q736" t="s">
        <v>77</v>
      </c>
      <c r="R736" t="s">
        <v>79</v>
      </c>
      <c r="S736">
        <v>24</v>
      </c>
      <c r="T736">
        <v>110.6</v>
      </c>
      <c r="U736">
        <v>73.7</v>
      </c>
      <c r="V736">
        <f t="shared" si="23"/>
        <v>1.5006784260515602</v>
      </c>
      <c r="W736">
        <v>23</v>
      </c>
      <c r="X736">
        <v>66.959999999999994</v>
      </c>
      <c r="Y736">
        <v>71.22</v>
      </c>
    </row>
    <row r="737" spans="1:25" x14ac:dyDescent="0.25">
      <c r="A737" t="s">
        <v>977</v>
      </c>
      <c r="B737" s="1" t="s">
        <v>943</v>
      </c>
      <c r="C737" t="s">
        <v>77</v>
      </c>
      <c r="D737" t="s">
        <v>81</v>
      </c>
      <c r="E737">
        <v>23</v>
      </c>
      <c r="F737">
        <v>137.83000000000001</v>
      </c>
      <c r="G737">
        <v>71.22</v>
      </c>
      <c r="H737">
        <f t="shared" si="22"/>
        <v>1.9352709912945805</v>
      </c>
      <c r="I737">
        <v>21</v>
      </c>
      <c r="J737">
        <v>42.02</v>
      </c>
      <c r="K737">
        <v>66.22</v>
      </c>
      <c r="O737" t="s">
        <v>977</v>
      </c>
      <c r="P737" s="1" t="s">
        <v>943</v>
      </c>
      <c r="Q737" t="s">
        <v>77</v>
      </c>
      <c r="R737" t="s">
        <v>79</v>
      </c>
      <c r="S737">
        <v>27.5</v>
      </c>
      <c r="T737">
        <v>73.569999999999993</v>
      </c>
      <c r="U737">
        <v>82.3</v>
      </c>
      <c r="V737">
        <f t="shared" si="23"/>
        <v>0.89392466585662211</v>
      </c>
      <c r="W737">
        <v>27</v>
      </c>
      <c r="X737">
        <v>70.16</v>
      </c>
      <c r="Y737">
        <v>81.08</v>
      </c>
    </row>
    <row r="738" spans="1:25" x14ac:dyDescent="0.25">
      <c r="A738" s="2" t="s">
        <v>978</v>
      </c>
      <c r="B738" s="1" t="s">
        <v>943</v>
      </c>
      <c r="C738" t="s">
        <v>76</v>
      </c>
      <c r="D738" t="s">
        <v>81</v>
      </c>
      <c r="E738">
        <v>23.5</v>
      </c>
      <c r="F738">
        <v>119.17</v>
      </c>
      <c r="G738">
        <v>72.459999999999994</v>
      </c>
      <c r="H738">
        <f t="shared" si="22"/>
        <v>1.6446315208390838</v>
      </c>
      <c r="I738">
        <v>21</v>
      </c>
      <c r="J738">
        <v>52.67</v>
      </c>
      <c r="K738">
        <v>66.22</v>
      </c>
      <c r="O738" t="s">
        <v>978</v>
      </c>
      <c r="P738" s="1" t="s">
        <v>943</v>
      </c>
      <c r="Q738" t="s">
        <v>76</v>
      </c>
      <c r="R738" t="s">
        <v>79</v>
      </c>
      <c r="S738">
        <v>24</v>
      </c>
      <c r="T738">
        <v>130.32</v>
      </c>
      <c r="U738">
        <v>73.7</v>
      </c>
      <c r="V738">
        <f t="shared" si="23"/>
        <v>1.768249660786974</v>
      </c>
      <c r="W738">
        <v>22.5</v>
      </c>
      <c r="X738">
        <v>60.51</v>
      </c>
      <c r="Y738">
        <v>69.97</v>
      </c>
    </row>
    <row r="739" spans="1:25" x14ac:dyDescent="0.25">
      <c r="A739" t="s">
        <v>979</v>
      </c>
      <c r="B739" s="1" t="s">
        <v>943</v>
      </c>
      <c r="C739" t="s">
        <v>76</v>
      </c>
      <c r="D739" t="s">
        <v>81</v>
      </c>
      <c r="E739">
        <v>25</v>
      </c>
      <c r="F739">
        <v>69.62</v>
      </c>
      <c r="G739">
        <v>76.17</v>
      </c>
      <c r="H739">
        <f t="shared" si="22"/>
        <v>0.91400813968754102</v>
      </c>
      <c r="I739">
        <v>24.5</v>
      </c>
      <c r="J739">
        <v>61.65</v>
      </c>
      <c r="K739">
        <v>74.930000000000007</v>
      </c>
      <c r="O739" t="s">
        <v>979</v>
      </c>
      <c r="P739" s="1" t="s">
        <v>943</v>
      </c>
      <c r="Q739" t="s">
        <v>76</v>
      </c>
      <c r="R739" t="s">
        <v>79</v>
      </c>
      <c r="S739">
        <v>24</v>
      </c>
      <c r="T739">
        <v>109.09</v>
      </c>
      <c r="U739">
        <v>73.7</v>
      </c>
      <c r="V739">
        <f t="shared" si="23"/>
        <v>1.480189959294437</v>
      </c>
      <c r="W739">
        <v>23</v>
      </c>
      <c r="X739">
        <v>60.67</v>
      </c>
      <c r="Y739">
        <v>71.22</v>
      </c>
    </row>
    <row r="740" spans="1:25" x14ac:dyDescent="0.25">
      <c r="A740" s="2" t="s">
        <v>980</v>
      </c>
      <c r="B740" s="1" t="s">
        <v>943</v>
      </c>
      <c r="C740" t="s">
        <v>76</v>
      </c>
      <c r="D740" t="s">
        <v>81</v>
      </c>
      <c r="E740">
        <v>23.5</v>
      </c>
      <c r="F740">
        <v>91.74</v>
      </c>
      <c r="G740">
        <v>72.459999999999994</v>
      </c>
      <c r="H740">
        <f t="shared" si="22"/>
        <v>1.2660778360474745</v>
      </c>
      <c r="I740">
        <v>22</v>
      </c>
      <c r="J740">
        <v>67.81</v>
      </c>
      <c r="K740">
        <v>68.72</v>
      </c>
      <c r="O740" t="s">
        <v>980</v>
      </c>
      <c r="P740" s="1" t="s">
        <v>943</v>
      </c>
      <c r="Q740" t="s">
        <v>76</v>
      </c>
      <c r="R740" t="s">
        <v>79</v>
      </c>
      <c r="S740">
        <v>24</v>
      </c>
      <c r="T740">
        <v>165.52</v>
      </c>
      <c r="U740">
        <v>73.7</v>
      </c>
      <c r="V740">
        <f t="shared" si="23"/>
        <v>2.2458616010854819</v>
      </c>
      <c r="W740">
        <v>22</v>
      </c>
      <c r="X740">
        <v>56.84</v>
      </c>
      <c r="Y740">
        <v>68.72</v>
      </c>
    </row>
    <row r="741" spans="1:25" x14ac:dyDescent="0.25">
      <c r="A741" s="2" t="s">
        <v>981</v>
      </c>
      <c r="B741" s="1" t="s">
        <v>943</v>
      </c>
      <c r="C741" t="s">
        <v>76</v>
      </c>
      <c r="D741" t="s">
        <v>81</v>
      </c>
      <c r="E741">
        <v>0</v>
      </c>
      <c r="F741">
        <v>0</v>
      </c>
      <c r="G741">
        <v>0</v>
      </c>
      <c r="H741" t="e">
        <f t="shared" si="22"/>
        <v>#DIV/0!</v>
      </c>
      <c r="I741">
        <v>0</v>
      </c>
      <c r="J741">
        <v>0</v>
      </c>
      <c r="K741">
        <v>0</v>
      </c>
      <c r="O741" t="s">
        <v>981</v>
      </c>
      <c r="P741" s="1" t="s">
        <v>943</v>
      </c>
      <c r="Q741" t="s">
        <v>76</v>
      </c>
      <c r="R741" t="s">
        <v>79</v>
      </c>
      <c r="S741">
        <v>24</v>
      </c>
      <c r="T741">
        <v>77.38</v>
      </c>
      <c r="U741">
        <v>73.7</v>
      </c>
      <c r="V741">
        <f t="shared" si="23"/>
        <v>1.0499321573948439</v>
      </c>
      <c r="W741">
        <v>23.5</v>
      </c>
      <c r="X741">
        <v>67.34</v>
      </c>
      <c r="Y741">
        <v>72.459999999999994</v>
      </c>
    </row>
    <row r="742" spans="1:25" x14ac:dyDescent="0.25">
      <c r="A742" s="2" t="s">
        <v>982</v>
      </c>
      <c r="B742" s="1" t="s">
        <v>943</v>
      </c>
      <c r="C742" t="s">
        <v>76</v>
      </c>
      <c r="D742" t="s">
        <v>81</v>
      </c>
      <c r="E742">
        <v>24</v>
      </c>
      <c r="F742">
        <v>82.7</v>
      </c>
      <c r="G742">
        <v>73.7</v>
      </c>
      <c r="H742">
        <f t="shared" si="22"/>
        <v>1.1221166892808683</v>
      </c>
      <c r="I742">
        <v>23</v>
      </c>
      <c r="J742">
        <v>67.7</v>
      </c>
      <c r="K742">
        <v>71.22</v>
      </c>
      <c r="O742" t="s">
        <v>982</v>
      </c>
      <c r="P742" s="1" t="s">
        <v>943</v>
      </c>
      <c r="Q742" t="s">
        <v>76</v>
      </c>
      <c r="R742" t="s">
        <v>79</v>
      </c>
      <c r="S742">
        <v>24</v>
      </c>
      <c r="T742">
        <v>151.38999999999999</v>
      </c>
      <c r="U742">
        <v>73.7</v>
      </c>
      <c r="V742">
        <f t="shared" si="23"/>
        <v>2.0541383989145179</v>
      </c>
      <c r="W742">
        <v>22.5</v>
      </c>
      <c r="X742">
        <v>65.239999999999995</v>
      </c>
      <c r="Y742">
        <v>69.97</v>
      </c>
    </row>
    <row r="743" spans="1:25" x14ac:dyDescent="0.25">
      <c r="A743" t="s">
        <v>983</v>
      </c>
      <c r="B743" s="1" t="s">
        <v>943</v>
      </c>
      <c r="C743" t="s">
        <v>76</v>
      </c>
      <c r="D743" t="s">
        <v>81</v>
      </c>
      <c r="E743">
        <v>24</v>
      </c>
      <c r="F743">
        <v>180.03</v>
      </c>
      <c r="G743">
        <v>73.7</v>
      </c>
      <c r="H743">
        <f t="shared" si="22"/>
        <v>2.442740841248304</v>
      </c>
      <c r="I743">
        <v>22</v>
      </c>
      <c r="J743">
        <v>50.57</v>
      </c>
      <c r="K743">
        <v>68.72</v>
      </c>
      <c r="O743" t="s">
        <v>983</v>
      </c>
      <c r="P743" s="1" t="s">
        <v>943</v>
      </c>
      <c r="Q743" t="s">
        <v>76</v>
      </c>
      <c r="R743" t="s">
        <v>79</v>
      </c>
      <c r="S743">
        <v>24</v>
      </c>
      <c r="T743">
        <v>140.13</v>
      </c>
      <c r="U743">
        <v>73.7</v>
      </c>
      <c r="V743">
        <f t="shared" si="23"/>
        <v>1.9013568521031206</v>
      </c>
      <c r="W743">
        <v>26.5</v>
      </c>
      <c r="X743">
        <v>80.8</v>
      </c>
      <c r="Y743">
        <v>79.86</v>
      </c>
    </row>
    <row r="744" spans="1:25" x14ac:dyDescent="0.25">
      <c r="A744" t="s">
        <v>984</v>
      </c>
      <c r="B744" s="1" t="s">
        <v>943</v>
      </c>
      <c r="C744" t="s">
        <v>76</v>
      </c>
      <c r="D744" t="s">
        <v>81</v>
      </c>
      <c r="E744">
        <v>24</v>
      </c>
      <c r="F744">
        <v>117.05</v>
      </c>
      <c r="G744">
        <v>73.7</v>
      </c>
      <c r="H744">
        <f t="shared" si="22"/>
        <v>1.5881953867028493</v>
      </c>
      <c r="I744">
        <v>22</v>
      </c>
      <c r="J744">
        <v>57.76</v>
      </c>
      <c r="K744">
        <v>68.72</v>
      </c>
      <c r="O744" t="s">
        <v>984</v>
      </c>
      <c r="P744" s="1" t="s">
        <v>943</v>
      </c>
      <c r="Q744" t="s">
        <v>76</v>
      </c>
      <c r="R744" t="s">
        <v>79</v>
      </c>
      <c r="S744">
        <v>24</v>
      </c>
      <c r="T744">
        <v>118.87</v>
      </c>
      <c r="U744">
        <v>73.7</v>
      </c>
      <c r="V744">
        <f t="shared" si="23"/>
        <v>1.6128900949796472</v>
      </c>
      <c r="W744">
        <v>22.5</v>
      </c>
      <c r="X744">
        <v>64.08</v>
      </c>
      <c r="Y744">
        <v>69.97</v>
      </c>
    </row>
    <row r="745" spans="1:25" x14ac:dyDescent="0.25">
      <c r="A745" t="s">
        <v>985</v>
      </c>
      <c r="B745" s="1" t="s">
        <v>943</v>
      </c>
      <c r="C745" t="s">
        <v>76</v>
      </c>
      <c r="D745" t="s">
        <v>81</v>
      </c>
      <c r="E745">
        <v>23.5</v>
      </c>
      <c r="F745">
        <v>146.13</v>
      </c>
      <c r="G745">
        <v>72.459999999999994</v>
      </c>
      <c r="H745">
        <f t="shared" si="22"/>
        <v>2.016698868341154</v>
      </c>
      <c r="I745">
        <v>22</v>
      </c>
      <c r="J745">
        <v>66.180000000000007</v>
      </c>
      <c r="K745">
        <v>68.72</v>
      </c>
      <c r="O745" t="s">
        <v>985</v>
      </c>
      <c r="P745" s="1" t="s">
        <v>943</v>
      </c>
      <c r="Q745" t="s">
        <v>76</v>
      </c>
      <c r="R745" t="s">
        <v>79</v>
      </c>
      <c r="S745">
        <v>24</v>
      </c>
      <c r="T745">
        <v>148.88999999999999</v>
      </c>
      <c r="U745">
        <v>73.7</v>
      </c>
      <c r="V745">
        <f t="shared" si="23"/>
        <v>2.0202170963364989</v>
      </c>
      <c r="W745">
        <v>23</v>
      </c>
      <c r="X745">
        <v>51.61</v>
      </c>
      <c r="Y745">
        <v>71.22</v>
      </c>
    </row>
    <row r="746" spans="1:25" x14ac:dyDescent="0.25">
      <c r="A746" t="s">
        <v>986</v>
      </c>
      <c r="B746" s="1" t="s">
        <v>943</v>
      </c>
      <c r="C746" t="s">
        <v>76</v>
      </c>
      <c r="D746" t="s">
        <v>81</v>
      </c>
      <c r="E746">
        <v>23.5</v>
      </c>
      <c r="F746">
        <v>132.86000000000001</v>
      </c>
      <c r="G746">
        <v>72.459999999999994</v>
      </c>
      <c r="H746">
        <f t="shared" si="22"/>
        <v>1.8335633452939557</v>
      </c>
      <c r="I746">
        <v>22</v>
      </c>
      <c r="J746">
        <v>64.23</v>
      </c>
      <c r="K746">
        <v>68.72</v>
      </c>
      <c r="O746" t="s">
        <v>986</v>
      </c>
      <c r="P746" s="1" t="s">
        <v>943</v>
      </c>
      <c r="Q746" t="s">
        <v>76</v>
      </c>
      <c r="R746" t="s">
        <v>79</v>
      </c>
      <c r="S746">
        <v>24</v>
      </c>
      <c r="T746">
        <v>93.04</v>
      </c>
      <c r="U746">
        <v>73.7</v>
      </c>
      <c r="V746">
        <f t="shared" si="23"/>
        <v>1.2624151967435551</v>
      </c>
      <c r="W746">
        <v>23.5</v>
      </c>
      <c r="X746">
        <v>64.69</v>
      </c>
      <c r="Y746">
        <v>72.459999999999994</v>
      </c>
    </row>
    <row r="747" spans="1:25" x14ac:dyDescent="0.25">
      <c r="A747" t="s">
        <v>987</v>
      </c>
      <c r="B747" s="1" t="s">
        <v>943</v>
      </c>
      <c r="C747" t="s">
        <v>76</v>
      </c>
      <c r="D747" t="s">
        <v>81</v>
      </c>
      <c r="E747">
        <v>24</v>
      </c>
      <c r="F747">
        <v>144.09</v>
      </c>
      <c r="G747">
        <v>73.7</v>
      </c>
      <c r="H747">
        <f t="shared" si="22"/>
        <v>1.9550881953867028</v>
      </c>
      <c r="I747">
        <v>22</v>
      </c>
      <c r="J747">
        <v>49.34</v>
      </c>
      <c r="K747">
        <v>68.72</v>
      </c>
      <c r="O747" t="s">
        <v>987</v>
      </c>
      <c r="P747" s="1" t="s">
        <v>943</v>
      </c>
      <c r="Q747" t="s">
        <v>76</v>
      </c>
      <c r="R747" t="s">
        <v>79</v>
      </c>
      <c r="S747">
        <v>24</v>
      </c>
      <c r="T747">
        <v>123.04</v>
      </c>
      <c r="U747">
        <v>73.7</v>
      </c>
      <c r="V747">
        <f t="shared" si="23"/>
        <v>1.6694708276797829</v>
      </c>
      <c r="W747">
        <v>23</v>
      </c>
      <c r="X747">
        <v>68.510000000000005</v>
      </c>
      <c r="Y747">
        <v>71.22</v>
      </c>
    </row>
    <row r="748" spans="1:25" x14ac:dyDescent="0.25">
      <c r="A748" t="s">
        <v>988</v>
      </c>
      <c r="B748" s="1" t="s">
        <v>943</v>
      </c>
      <c r="C748" t="s">
        <v>76</v>
      </c>
      <c r="D748" t="s">
        <v>81</v>
      </c>
      <c r="E748">
        <v>23.5</v>
      </c>
      <c r="F748">
        <v>121.91</v>
      </c>
      <c r="G748">
        <v>72.459999999999994</v>
      </c>
      <c r="H748">
        <f t="shared" si="22"/>
        <v>1.6824454871653327</v>
      </c>
      <c r="I748">
        <v>22</v>
      </c>
      <c r="J748">
        <v>51.49</v>
      </c>
      <c r="K748">
        <v>68.72</v>
      </c>
      <c r="O748" t="s">
        <v>988</v>
      </c>
      <c r="P748" s="1" t="s">
        <v>943</v>
      </c>
      <c r="Q748" t="s">
        <v>76</v>
      </c>
      <c r="R748" t="s">
        <v>79</v>
      </c>
      <c r="S748">
        <v>23.5</v>
      </c>
      <c r="T748">
        <v>89.23</v>
      </c>
      <c r="U748">
        <v>72.459999999999994</v>
      </c>
      <c r="V748">
        <f t="shared" si="23"/>
        <v>1.2314380347778087</v>
      </c>
      <c r="W748">
        <v>22.5</v>
      </c>
      <c r="X748">
        <v>58.54</v>
      </c>
      <c r="Y748">
        <v>69.97</v>
      </c>
    </row>
    <row r="749" spans="1:25" x14ac:dyDescent="0.25">
      <c r="A749" s="2" t="s">
        <v>989</v>
      </c>
      <c r="B749" s="1" t="s">
        <v>943</v>
      </c>
      <c r="C749" t="s">
        <v>76</v>
      </c>
      <c r="D749" t="s">
        <v>81</v>
      </c>
      <c r="E749">
        <v>23</v>
      </c>
      <c r="F749">
        <v>71.7</v>
      </c>
      <c r="G749">
        <v>71.22</v>
      </c>
      <c r="H749">
        <f t="shared" si="22"/>
        <v>1.0067396798652064</v>
      </c>
      <c r="I749">
        <v>22.5</v>
      </c>
      <c r="J749">
        <v>69.06</v>
      </c>
      <c r="K749">
        <v>69.97</v>
      </c>
      <c r="O749" t="s">
        <v>989</v>
      </c>
      <c r="P749" s="1" t="s">
        <v>943</v>
      </c>
      <c r="Q749" t="s">
        <v>76</v>
      </c>
      <c r="R749" t="s">
        <v>79</v>
      </c>
      <c r="S749">
        <v>24</v>
      </c>
      <c r="T749">
        <v>167.2</v>
      </c>
      <c r="U749">
        <v>73.7</v>
      </c>
      <c r="V749">
        <f t="shared" si="23"/>
        <v>2.2686567164179103</v>
      </c>
      <c r="W749">
        <v>22</v>
      </c>
      <c r="X749">
        <v>54.1</v>
      </c>
      <c r="Y749">
        <v>68.72</v>
      </c>
    </row>
    <row r="750" spans="1:25" x14ac:dyDescent="0.25">
      <c r="A750" t="s">
        <v>990</v>
      </c>
      <c r="B750" s="1" t="s">
        <v>943</v>
      </c>
      <c r="C750" t="s">
        <v>76</v>
      </c>
      <c r="D750" t="s">
        <v>81</v>
      </c>
      <c r="E750">
        <v>23.5</v>
      </c>
      <c r="F750">
        <v>164.75</v>
      </c>
      <c r="G750">
        <v>72.459999999999994</v>
      </c>
      <c r="H750">
        <f t="shared" si="22"/>
        <v>2.2736682307479992</v>
      </c>
      <c r="I750">
        <v>22</v>
      </c>
      <c r="J750">
        <v>60.78</v>
      </c>
      <c r="K750">
        <v>68.72</v>
      </c>
      <c r="O750" t="s">
        <v>990</v>
      </c>
      <c r="P750" s="1" t="s">
        <v>943</v>
      </c>
      <c r="Q750" t="s">
        <v>76</v>
      </c>
      <c r="R750" t="s">
        <v>79</v>
      </c>
      <c r="S750">
        <v>24</v>
      </c>
      <c r="T750">
        <v>145.77000000000001</v>
      </c>
      <c r="U750">
        <v>73.7</v>
      </c>
      <c r="V750">
        <f t="shared" si="23"/>
        <v>1.9778833107191316</v>
      </c>
      <c r="W750">
        <v>26.5</v>
      </c>
      <c r="X750">
        <v>84.75</v>
      </c>
      <c r="Y750">
        <v>79.86</v>
      </c>
    </row>
    <row r="751" spans="1:25" x14ac:dyDescent="0.25">
      <c r="A751" s="2" t="s">
        <v>991</v>
      </c>
      <c r="B751" s="1" t="s">
        <v>943</v>
      </c>
      <c r="C751" t="s">
        <v>76</v>
      </c>
      <c r="D751" t="s">
        <v>81</v>
      </c>
      <c r="E751">
        <v>16.5</v>
      </c>
      <c r="F751">
        <v>29.42</v>
      </c>
      <c r="G751">
        <v>54.79</v>
      </c>
      <c r="H751">
        <f t="shared" si="22"/>
        <v>0.53695929914217921</v>
      </c>
      <c r="I751">
        <v>16</v>
      </c>
      <c r="J751">
        <v>24.47</v>
      </c>
      <c r="K751">
        <v>53.5</v>
      </c>
      <c r="O751" t="s">
        <v>991</v>
      </c>
      <c r="P751" s="1" t="s">
        <v>943</v>
      </c>
      <c r="Q751" t="s">
        <v>76</v>
      </c>
      <c r="R751" t="s">
        <v>79</v>
      </c>
      <c r="S751">
        <v>24</v>
      </c>
      <c r="T751">
        <v>119.95</v>
      </c>
      <c r="U751">
        <v>73.7</v>
      </c>
      <c r="V751">
        <f t="shared" si="23"/>
        <v>1.6275440976933515</v>
      </c>
      <c r="W751">
        <v>23</v>
      </c>
      <c r="X751">
        <v>60.77</v>
      </c>
      <c r="Y751">
        <v>71.22</v>
      </c>
    </row>
    <row r="752" spans="1:25" x14ac:dyDescent="0.25">
      <c r="A752" t="s">
        <v>992</v>
      </c>
      <c r="B752" s="1" t="s">
        <v>943</v>
      </c>
      <c r="C752" t="s">
        <v>76</v>
      </c>
      <c r="D752" t="s">
        <v>81</v>
      </c>
      <c r="E752">
        <v>24</v>
      </c>
      <c r="F752">
        <v>179.98</v>
      </c>
      <c r="G752">
        <v>73.7</v>
      </c>
      <c r="H752">
        <f t="shared" si="22"/>
        <v>2.4420624151967432</v>
      </c>
      <c r="I752">
        <v>22</v>
      </c>
      <c r="J752">
        <v>66.03</v>
      </c>
      <c r="K752">
        <v>68.72</v>
      </c>
      <c r="O752" t="s">
        <v>992</v>
      </c>
      <c r="P752" s="1" t="s">
        <v>943</v>
      </c>
      <c r="Q752" t="s">
        <v>76</v>
      </c>
      <c r="R752" t="s">
        <v>79</v>
      </c>
      <c r="S752">
        <v>24</v>
      </c>
      <c r="T752">
        <v>152.49</v>
      </c>
      <c r="U752">
        <v>73.7</v>
      </c>
      <c r="V752">
        <f t="shared" si="23"/>
        <v>2.0690637720488465</v>
      </c>
      <c r="W752">
        <v>26.5</v>
      </c>
      <c r="X752">
        <v>80.680000000000007</v>
      </c>
      <c r="Y752">
        <v>79.86</v>
      </c>
    </row>
    <row r="753" spans="1:25" x14ac:dyDescent="0.25">
      <c r="A753" t="s">
        <v>993</v>
      </c>
      <c r="B753" s="1" t="s">
        <v>943</v>
      </c>
      <c r="C753" t="s">
        <v>76</v>
      </c>
      <c r="D753" t="s">
        <v>81</v>
      </c>
      <c r="E753">
        <v>24.5</v>
      </c>
      <c r="F753">
        <v>225.46</v>
      </c>
      <c r="G753">
        <v>74.930000000000007</v>
      </c>
      <c r="H753">
        <f t="shared" si="22"/>
        <v>3.0089416789003067</v>
      </c>
      <c r="I753">
        <v>22.5</v>
      </c>
      <c r="J753">
        <v>68.05</v>
      </c>
      <c r="K753">
        <v>69.97</v>
      </c>
      <c r="O753" t="s">
        <v>993</v>
      </c>
      <c r="P753" s="1" t="s">
        <v>943</v>
      </c>
      <c r="Q753" t="s">
        <v>76</v>
      </c>
      <c r="R753" t="s">
        <v>79</v>
      </c>
      <c r="S753">
        <v>24</v>
      </c>
      <c r="T753">
        <v>154.01</v>
      </c>
      <c r="U753">
        <v>73.7</v>
      </c>
      <c r="V753">
        <f t="shared" si="23"/>
        <v>2.0896879240162822</v>
      </c>
      <c r="W753">
        <v>23</v>
      </c>
      <c r="X753">
        <v>70.08</v>
      </c>
      <c r="Y753">
        <v>71.22</v>
      </c>
    </row>
    <row r="754" spans="1:25" x14ac:dyDescent="0.25">
      <c r="A754" t="s">
        <v>994</v>
      </c>
      <c r="B754" s="1" t="s">
        <v>943</v>
      </c>
      <c r="C754" t="s">
        <v>77</v>
      </c>
      <c r="D754" t="s">
        <v>81</v>
      </c>
      <c r="E754">
        <v>24</v>
      </c>
      <c r="F754">
        <v>117.99</v>
      </c>
      <c r="G754">
        <v>73.7</v>
      </c>
      <c r="H754">
        <f t="shared" si="22"/>
        <v>1.6009497964721844</v>
      </c>
      <c r="I754">
        <v>22.5</v>
      </c>
      <c r="J754">
        <v>39.19</v>
      </c>
      <c r="K754">
        <v>69.97</v>
      </c>
      <c r="O754" t="s">
        <v>994</v>
      </c>
      <c r="P754" s="1" t="s">
        <v>943</v>
      </c>
      <c r="Q754" t="s">
        <v>77</v>
      </c>
      <c r="R754" t="s">
        <v>79</v>
      </c>
      <c r="S754">
        <v>24</v>
      </c>
      <c r="T754">
        <v>138.16</v>
      </c>
      <c r="U754">
        <v>73.7</v>
      </c>
      <c r="V754">
        <f t="shared" si="23"/>
        <v>1.8746268656716416</v>
      </c>
      <c r="W754">
        <v>22</v>
      </c>
      <c r="X754">
        <v>64.2</v>
      </c>
      <c r="Y754">
        <v>68.72</v>
      </c>
    </row>
    <row r="755" spans="1:25" x14ac:dyDescent="0.25">
      <c r="A755" t="s">
        <v>995</v>
      </c>
      <c r="B755" s="1" t="s">
        <v>943</v>
      </c>
      <c r="C755" t="s">
        <v>77</v>
      </c>
      <c r="D755" t="s">
        <v>81</v>
      </c>
      <c r="E755">
        <v>25.5</v>
      </c>
      <c r="F755">
        <v>81.87</v>
      </c>
      <c r="G755">
        <v>77.400000000000006</v>
      </c>
      <c r="H755">
        <f t="shared" si="22"/>
        <v>1.0577519379844962</v>
      </c>
      <c r="I755">
        <v>24.5</v>
      </c>
      <c r="J755">
        <v>69.38</v>
      </c>
      <c r="K755">
        <v>74.930000000000007</v>
      </c>
      <c r="O755" t="s">
        <v>995</v>
      </c>
      <c r="P755" s="1" t="s">
        <v>943</v>
      </c>
      <c r="Q755" t="s">
        <v>77</v>
      </c>
      <c r="R755" t="s">
        <v>79</v>
      </c>
      <c r="S755">
        <v>24</v>
      </c>
      <c r="T755">
        <v>131.06</v>
      </c>
      <c r="U755">
        <v>73.7</v>
      </c>
      <c r="V755">
        <f t="shared" si="23"/>
        <v>1.7782903663500678</v>
      </c>
      <c r="W755">
        <v>27</v>
      </c>
      <c r="X755">
        <v>83.9</v>
      </c>
      <c r="Y755">
        <v>81.08</v>
      </c>
    </row>
    <row r="756" spans="1:25" x14ac:dyDescent="0.25">
      <c r="A756" t="s">
        <v>996</v>
      </c>
      <c r="B756" s="1" t="s">
        <v>943</v>
      </c>
      <c r="C756" t="s">
        <v>77</v>
      </c>
      <c r="D756" t="s">
        <v>81</v>
      </c>
      <c r="E756">
        <v>23</v>
      </c>
      <c r="F756">
        <v>161.34</v>
      </c>
      <c r="G756">
        <v>71.22</v>
      </c>
      <c r="H756">
        <f t="shared" si="22"/>
        <v>2.2653748946925023</v>
      </c>
      <c r="I756">
        <v>21.5</v>
      </c>
      <c r="J756">
        <v>58.87</v>
      </c>
      <c r="K756">
        <v>67.47</v>
      </c>
      <c r="O756" t="s">
        <v>996</v>
      </c>
      <c r="P756" s="1" t="s">
        <v>943</v>
      </c>
      <c r="Q756" t="s">
        <v>77</v>
      </c>
      <c r="R756" t="s">
        <v>79</v>
      </c>
      <c r="S756">
        <v>24</v>
      </c>
      <c r="T756">
        <v>164.95</v>
      </c>
      <c r="U756">
        <v>73.7</v>
      </c>
      <c r="V756">
        <f t="shared" si="23"/>
        <v>2.2381275440976931</v>
      </c>
      <c r="W756">
        <v>22</v>
      </c>
      <c r="X756">
        <v>60.77</v>
      </c>
      <c r="Y756">
        <v>68.72</v>
      </c>
    </row>
    <row r="757" spans="1:25" x14ac:dyDescent="0.25">
      <c r="A757" s="2" t="s">
        <v>997</v>
      </c>
      <c r="B757" s="1" t="s">
        <v>943</v>
      </c>
      <c r="C757" t="s">
        <v>77</v>
      </c>
      <c r="D757" t="s">
        <v>81</v>
      </c>
      <c r="E757">
        <v>24.5</v>
      </c>
      <c r="F757">
        <v>85.51</v>
      </c>
      <c r="G757">
        <v>74.930000000000007</v>
      </c>
      <c r="H757">
        <f t="shared" si="22"/>
        <v>1.1411984518884291</v>
      </c>
      <c r="I757">
        <v>23.5</v>
      </c>
      <c r="J757">
        <v>63.11</v>
      </c>
      <c r="K757">
        <v>72.459999999999994</v>
      </c>
      <c r="O757" t="s">
        <v>997</v>
      </c>
      <c r="P757" s="1" t="s">
        <v>943</v>
      </c>
      <c r="Q757" t="s">
        <v>77</v>
      </c>
      <c r="R757" t="s">
        <v>79</v>
      </c>
      <c r="S757">
        <v>24</v>
      </c>
      <c r="T757">
        <v>131.79</v>
      </c>
      <c r="U757">
        <v>73.7</v>
      </c>
      <c r="V757">
        <f t="shared" si="23"/>
        <v>1.7881953867028493</v>
      </c>
      <c r="W757">
        <v>22.5</v>
      </c>
      <c r="X757">
        <v>48.82</v>
      </c>
      <c r="Y757">
        <v>69.97</v>
      </c>
    </row>
    <row r="758" spans="1:25" x14ac:dyDescent="0.25">
      <c r="A758" t="s">
        <v>998</v>
      </c>
      <c r="B758" s="1" t="s">
        <v>943</v>
      </c>
      <c r="C758" t="s">
        <v>77</v>
      </c>
      <c r="D758" t="s">
        <v>81</v>
      </c>
      <c r="E758">
        <v>24</v>
      </c>
      <c r="F758">
        <v>85.65</v>
      </c>
      <c r="G758">
        <v>73.7</v>
      </c>
      <c r="H758">
        <f t="shared" si="22"/>
        <v>1.1621438263229309</v>
      </c>
      <c r="I758">
        <v>23.5</v>
      </c>
      <c r="J758">
        <v>68.709999999999994</v>
      </c>
      <c r="K758">
        <v>72.459999999999994</v>
      </c>
      <c r="O758" t="s">
        <v>998</v>
      </c>
      <c r="P758" s="1" t="s">
        <v>943</v>
      </c>
      <c r="Q758" t="s">
        <v>77</v>
      </c>
      <c r="R758" t="s">
        <v>79</v>
      </c>
      <c r="S758">
        <v>24</v>
      </c>
      <c r="T758">
        <v>140.28</v>
      </c>
      <c r="U758">
        <v>73.7</v>
      </c>
      <c r="V758">
        <f t="shared" si="23"/>
        <v>1.9033921302578019</v>
      </c>
      <c r="W758">
        <v>21.5</v>
      </c>
      <c r="X758">
        <v>62.98</v>
      </c>
      <c r="Y758">
        <v>67.47</v>
      </c>
    </row>
    <row r="759" spans="1:25" x14ac:dyDescent="0.25">
      <c r="A759" t="s">
        <v>999</v>
      </c>
      <c r="B759" s="1" t="s">
        <v>943</v>
      </c>
      <c r="C759" t="s">
        <v>77</v>
      </c>
      <c r="D759" t="s">
        <v>81</v>
      </c>
      <c r="E759">
        <v>23.5</v>
      </c>
      <c r="F759">
        <v>88.89</v>
      </c>
      <c r="G759">
        <v>72.459999999999994</v>
      </c>
      <c r="H759">
        <f t="shared" si="22"/>
        <v>1.2267457907811208</v>
      </c>
      <c r="I759">
        <v>22.5</v>
      </c>
      <c r="J759">
        <v>55.61</v>
      </c>
      <c r="K759">
        <v>69.97</v>
      </c>
      <c r="O759" t="s">
        <v>999</v>
      </c>
      <c r="P759" s="1" t="s">
        <v>943</v>
      </c>
      <c r="Q759" t="s">
        <v>77</v>
      </c>
      <c r="R759" t="s">
        <v>79</v>
      </c>
      <c r="S759">
        <v>24</v>
      </c>
      <c r="T759">
        <v>99.1</v>
      </c>
      <c r="U759">
        <v>73.7</v>
      </c>
      <c r="V759">
        <f t="shared" si="23"/>
        <v>1.3446404341926728</v>
      </c>
      <c r="W759">
        <v>23.5</v>
      </c>
      <c r="X759">
        <v>57.83</v>
      </c>
      <c r="Y759">
        <v>72.459999999999994</v>
      </c>
    </row>
    <row r="760" spans="1:25" x14ac:dyDescent="0.25">
      <c r="A760" t="s">
        <v>1000</v>
      </c>
      <c r="B760" s="1" t="s">
        <v>943</v>
      </c>
      <c r="C760" t="s">
        <v>77</v>
      </c>
      <c r="D760" t="s">
        <v>81</v>
      </c>
      <c r="E760">
        <v>24.5</v>
      </c>
      <c r="F760">
        <v>116.16</v>
      </c>
      <c r="G760">
        <v>74.930000000000007</v>
      </c>
      <c r="H760">
        <f t="shared" si="22"/>
        <v>1.5502468971039636</v>
      </c>
      <c r="I760">
        <v>22</v>
      </c>
      <c r="J760">
        <v>59.65</v>
      </c>
      <c r="K760">
        <v>68.72</v>
      </c>
      <c r="O760" t="s">
        <v>1000</v>
      </c>
      <c r="P760" s="1" t="s">
        <v>943</v>
      </c>
      <c r="Q760" t="s">
        <v>77</v>
      </c>
      <c r="R760" t="s">
        <v>79</v>
      </c>
      <c r="S760">
        <v>24</v>
      </c>
      <c r="T760">
        <v>134.66999999999999</v>
      </c>
      <c r="U760">
        <v>73.7</v>
      </c>
      <c r="V760">
        <f t="shared" si="23"/>
        <v>1.8272727272727269</v>
      </c>
      <c r="W760">
        <v>22</v>
      </c>
      <c r="X760">
        <v>50.67</v>
      </c>
      <c r="Y760">
        <v>68.72</v>
      </c>
    </row>
    <row r="761" spans="1:25" x14ac:dyDescent="0.25">
      <c r="A761" t="s">
        <v>1001</v>
      </c>
      <c r="B761" s="1" t="s">
        <v>943</v>
      </c>
      <c r="C761" t="s">
        <v>77</v>
      </c>
      <c r="D761" t="s">
        <v>81</v>
      </c>
      <c r="E761">
        <v>23.5</v>
      </c>
      <c r="F761">
        <v>117.07</v>
      </c>
      <c r="G761">
        <v>72.459999999999994</v>
      </c>
      <c r="H761">
        <f t="shared" si="22"/>
        <v>1.6156500138007177</v>
      </c>
      <c r="I761">
        <v>22.5</v>
      </c>
      <c r="J761">
        <v>54.09</v>
      </c>
      <c r="K761">
        <v>69.97</v>
      </c>
      <c r="O761" t="s">
        <v>1001</v>
      </c>
      <c r="P761" s="1" t="s">
        <v>943</v>
      </c>
      <c r="Q761" t="s">
        <v>77</v>
      </c>
      <c r="R761" t="s">
        <v>79</v>
      </c>
      <c r="S761">
        <v>24</v>
      </c>
      <c r="T761">
        <v>133.66</v>
      </c>
      <c r="U761">
        <v>73.7</v>
      </c>
      <c r="V761">
        <f t="shared" si="23"/>
        <v>1.8135685210312076</v>
      </c>
      <c r="W761">
        <v>21.5</v>
      </c>
      <c r="X761">
        <v>55.42</v>
      </c>
      <c r="Y761">
        <v>67.47</v>
      </c>
    </row>
    <row r="762" spans="1:25" x14ac:dyDescent="0.25">
      <c r="A762" t="s">
        <v>1002</v>
      </c>
      <c r="B762" s="1" t="s">
        <v>943</v>
      </c>
      <c r="C762" t="s">
        <v>77</v>
      </c>
      <c r="D762" t="s">
        <v>81</v>
      </c>
      <c r="E762">
        <v>24</v>
      </c>
      <c r="F762">
        <v>115.28</v>
      </c>
      <c r="G762">
        <v>73.7</v>
      </c>
      <c r="H762">
        <f t="shared" si="22"/>
        <v>1.5641791044776119</v>
      </c>
      <c r="I762">
        <v>22.5</v>
      </c>
      <c r="J762">
        <v>51.54</v>
      </c>
      <c r="K762">
        <v>69.97</v>
      </c>
      <c r="O762" t="s">
        <v>1002</v>
      </c>
      <c r="P762" s="1" t="s">
        <v>943</v>
      </c>
      <c r="Q762" t="s">
        <v>77</v>
      </c>
      <c r="R762" t="s">
        <v>79</v>
      </c>
      <c r="S762">
        <v>24</v>
      </c>
      <c r="T762">
        <v>94.49</v>
      </c>
      <c r="U762">
        <v>73.7</v>
      </c>
      <c r="V762">
        <f t="shared" si="23"/>
        <v>1.2820895522388058</v>
      </c>
      <c r="W762">
        <v>22.5</v>
      </c>
      <c r="X762">
        <v>55.89</v>
      </c>
      <c r="Y762">
        <v>69.97</v>
      </c>
    </row>
    <row r="763" spans="1:25" x14ac:dyDescent="0.25">
      <c r="A763" t="s">
        <v>1003</v>
      </c>
      <c r="B763" s="1" t="s">
        <v>943</v>
      </c>
      <c r="C763" t="s">
        <v>77</v>
      </c>
      <c r="D763" t="s">
        <v>81</v>
      </c>
      <c r="E763">
        <v>24</v>
      </c>
      <c r="F763">
        <v>127.54</v>
      </c>
      <c r="G763">
        <v>73.7</v>
      </c>
      <c r="H763">
        <f t="shared" si="22"/>
        <v>1.7305291723202172</v>
      </c>
      <c r="I763">
        <v>22.5</v>
      </c>
      <c r="J763">
        <v>48.65</v>
      </c>
      <c r="K763">
        <v>69.97</v>
      </c>
      <c r="O763" t="s">
        <v>1003</v>
      </c>
      <c r="P763" s="1" t="s">
        <v>943</v>
      </c>
      <c r="Q763" t="s">
        <v>77</v>
      </c>
      <c r="R763" t="s">
        <v>79</v>
      </c>
      <c r="S763">
        <v>24.5</v>
      </c>
      <c r="T763">
        <v>96.38</v>
      </c>
      <c r="U763">
        <v>74.930000000000007</v>
      </c>
      <c r="V763">
        <f t="shared" si="23"/>
        <v>1.2862671827038568</v>
      </c>
      <c r="W763">
        <v>22</v>
      </c>
      <c r="X763">
        <v>67.36</v>
      </c>
      <c r="Y763">
        <v>68.72</v>
      </c>
    </row>
    <row r="764" spans="1:25" x14ac:dyDescent="0.25">
      <c r="A764" t="s">
        <v>1004</v>
      </c>
      <c r="B764" s="1" t="s">
        <v>943</v>
      </c>
      <c r="C764" t="s">
        <v>77</v>
      </c>
      <c r="D764" t="s">
        <v>81</v>
      </c>
      <c r="E764">
        <v>24</v>
      </c>
      <c r="F764">
        <v>71.849999999999994</v>
      </c>
      <c r="G764">
        <v>73.7</v>
      </c>
      <c r="H764">
        <f t="shared" si="22"/>
        <v>0.97489823609226578</v>
      </c>
      <c r="I764">
        <v>23.5</v>
      </c>
      <c r="J764">
        <v>57.03</v>
      </c>
      <c r="K764">
        <v>72.459999999999994</v>
      </c>
      <c r="O764" t="s">
        <v>1004</v>
      </c>
      <c r="P764" s="1" t="s">
        <v>943</v>
      </c>
      <c r="Q764" t="s">
        <v>77</v>
      </c>
      <c r="R764" t="s">
        <v>79</v>
      </c>
      <c r="S764">
        <v>23.5</v>
      </c>
      <c r="T764">
        <v>67.94</v>
      </c>
      <c r="U764">
        <v>72.459999999999994</v>
      </c>
      <c r="V764">
        <f t="shared" si="23"/>
        <v>0.93762075627932662</v>
      </c>
      <c r="W764">
        <v>23</v>
      </c>
      <c r="X764">
        <v>45.3</v>
      </c>
      <c r="Y764">
        <v>71.22</v>
      </c>
    </row>
    <row r="765" spans="1:25" x14ac:dyDescent="0.25">
      <c r="A765" t="s">
        <v>1005</v>
      </c>
      <c r="B765" s="1" t="s">
        <v>943</v>
      </c>
      <c r="C765" t="s">
        <v>77</v>
      </c>
      <c r="D765" t="s">
        <v>81</v>
      </c>
      <c r="E765">
        <v>23</v>
      </c>
      <c r="F765">
        <v>81.31</v>
      </c>
      <c r="G765">
        <v>71.22</v>
      </c>
      <c r="H765">
        <f t="shared" si="22"/>
        <v>1.1416736871665263</v>
      </c>
      <c r="I765">
        <v>22.5</v>
      </c>
      <c r="J765">
        <v>49.98</v>
      </c>
      <c r="K765">
        <v>69.97</v>
      </c>
      <c r="O765" t="s">
        <v>1005</v>
      </c>
      <c r="P765" s="1" t="s">
        <v>943</v>
      </c>
      <c r="Q765" t="s">
        <v>77</v>
      </c>
      <c r="R765" t="s">
        <v>79</v>
      </c>
      <c r="S765">
        <v>24</v>
      </c>
      <c r="T765">
        <v>124.63</v>
      </c>
      <c r="U765">
        <v>73.7</v>
      </c>
      <c r="V765">
        <f t="shared" si="23"/>
        <v>1.691044776119403</v>
      </c>
      <c r="W765">
        <v>25.5</v>
      </c>
      <c r="X765">
        <v>79.47</v>
      </c>
      <c r="Y765">
        <v>77.400000000000006</v>
      </c>
    </row>
    <row r="766" spans="1:25" x14ac:dyDescent="0.25">
      <c r="A766" s="2" t="s">
        <v>1006</v>
      </c>
      <c r="B766" s="1" t="s">
        <v>943</v>
      </c>
      <c r="C766" t="s">
        <v>77</v>
      </c>
      <c r="D766" t="s">
        <v>81</v>
      </c>
      <c r="E766">
        <v>15</v>
      </c>
      <c r="F766">
        <v>17.97</v>
      </c>
      <c r="G766">
        <v>50.91</v>
      </c>
      <c r="H766">
        <f t="shared" si="22"/>
        <v>0.35297583971714791</v>
      </c>
      <c r="I766">
        <v>15</v>
      </c>
      <c r="J766">
        <v>17.97</v>
      </c>
      <c r="K766">
        <v>50.91</v>
      </c>
      <c r="O766" t="s">
        <v>1006</v>
      </c>
      <c r="P766" s="1" t="s">
        <v>943</v>
      </c>
      <c r="Q766" t="s">
        <v>77</v>
      </c>
      <c r="R766" t="s">
        <v>79</v>
      </c>
      <c r="S766">
        <v>24</v>
      </c>
      <c r="T766">
        <v>64.38</v>
      </c>
      <c r="U766">
        <v>73.7</v>
      </c>
      <c r="V766">
        <f t="shared" si="23"/>
        <v>0.87354138398914505</v>
      </c>
      <c r="W766">
        <v>23.5</v>
      </c>
      <c r="X766">
        <v>62.17</v>
      </c>
      <c r="Y766">
        <v>72.459999999999994</v>
      </c>
    </row>
    <row r="767" spans="1:25" x14ac:dyDescent="0.25">
      <c r="A767" t="s">
        <v>1007</v>
      </c>
      <c r="B767" s="1" t="s">
        <v>943</v>
      </c>
      <c r="C767" t="s">
        <v>77</v>
      </c>
      <c r="D767" t="s">
        <v>81</v>
      </c>
      <c r="E767">
        <v>24</v>
      </c>
      <c r="F767">
        <v>107.2</v>
      </c>
      <c r="G767">
        <v>73.7</v>
      </c>
      <c r="H767">
        <f t="shared" si="22"/>
        <v>1.4545454545454546</v>
      </c>
      <c r="I767">
        <v>22.5</v>
      </c>
      <c r="J767">
        <v>58.04</v>
      </c>
      <c r="K767">
        <v>69.97</v>
      </c>
      <c r="O767" t="s">
        <v>1007</v>
      </c>
      <c r="P767" s="1" t="s">
        <v>943</v>
      </c>
      <c r="Q767" t="s">
        <v>77</v>
      </c>
      <c r="R767" t="s">
        <v>79</v>
      </c>
      <c r="S767">
        <v>24</v>
      </c>
      <c r="T767">
        <v>110.37</v>
      </c>
      <c r="U767">
        <v>73.7</v>
      </c>
      <c r="V767">
        <f t="shared" si="23"/>
        <v>1.4975576662143826</v>
      </c>
      <c r="W767">
        <v>22</v>
      </c>
      <c r="X767">
        <v>51.51</v>
      </c>
      <c r="Y767">
        <v>68.72</v>
      </c>
    </row>
    <row r="768" spans="1:25" x14ac:dyDescent="0.25">
      <c r="A768" s="2" t="s">
        <v>1008</v>
      </c>
      <c r="B768" s="1" t="s">
        <v>943</v>
      </c>
      <c r="C768" t="s">
        <v>77</v>
      </c>
      <c r="D768" t="s">
        <v>81</v>
      </c>
      <c r="E768">
        <v>24.5</v>
      </c>
      <c r="F768">
        <v>96.78</v>
      </c>
      <c r="G768">
        <v>74.930000000000007</v>
      </c>
      <c r="H768">
        <f t="shared" si="22"/>
        <v>1.2916054984652341</v>
      </c>
      <c r="I768">
        <v>23.5</v>
      </c>
      <c r="J768">
        <v>58.27</v>
      </c>
      <c r="K768">
        <v>72.459999999999994</v>
      </c>
      <c r="O768" t="s">
        <v>1008</v>
      </c>
      <c r="P768" s="1" t="s">
        <v>943</v>
      </c>
      <c r="Q768" t="s">
        <v>77</v>
      </c>
      <c r="R768" t="s">
        <v>79</v>
      </c>
      <c r="S768">
        <v>24</v>
      </c>
      <c r="T768">
        <v>111.19</v>
      </c>
      <c r="U768">
        <v>73.7</v>
      </c>
      <c r="V768">
        <f t="shared" si="23"/>
        <v>1.5086838534599727</v>
      </c>
      <c r="W768">
        <v>22.5</v>
      </c>
      <c r="X768">
        <v>58.53</v>
      </c>
      <c r="Y768">
        <v>69.97</v>
      </c>
    </row>
    <row r="769" spans="1:25" x14ac:dyDescent="0.25">
      <c r="A769" t="s">
        <v>1009</v>
      </c>
      <c r="B769" s="1" t="s">
        <v>943</v>
      </c>
      <c r="C769" t="s">
        <v>77</v>
      </c>
      <c r="D769" t="s">
        <v>81</v>
      </c>
      <c r="E769">
        <v>24</v>
      </c>
      <c r="F769">
        <v>134.07</v>
      </c>
      <c r="G769">
        <v>73.7</v>
      </c>
      <c r="H769">
        <f t="shared" si="22"/>
        <v>1.8191316146540026</v>
      </c>
      <c r="I769">
        <v>22.5</v>
      </c>
      <c r="J769">
        <v>44.61</v>
      </c>
      <c r="K769">
        <v>69.97</v>
      </c>
      <c r="O769" t="s">
        <v>1009</v>
      </c>
      <c r="P769" s="1" t="s">
        <v>943</v>
      </c>
      <c r="Q769" t="s">
        <v>77</v>
      </c>
      <c r="R769" t="s">
        <v>79</v>
      </c>
      <c r="S769">
        <v>24</v>
      </c>
      <c r="T769">
        <v>114.18</v>
      </c>
      <c r="U769">
        <v>73.7</v>
      </c>
      <c r="V769">
        <f t="shared" si="23"/>
        <v>1.5492537313432837</v>
      </c>
      <c r="W769">
        <v>22</v>
      </c>
      <c r="X769">
        <v>60.68</v>
      </c>
      <c r="Y769">
        <v>68.72</v>
      </c>
    </row>
    <row r="770" spans="1:25" x14ac:dyDescent="0.25">
      <c r="A770" s="2" t="s">
        <v>1010</v>
      </c>
      <c r="B770" s="1" t="s">
        <v>696</v>
      </c>
      <c r="C770" t="s">
        <v>76</v>
      </c>
      <c r="D770" t="s">
        <v>80</v>
      </c>
      <c r="E770">
        <v>20</v>
      </c>
      <c r="F770">
        <v>48.74</v>
      </c>
      <c r="G770">
        <v>63.71</v>
      </c>
      <c r="H770">
        <f t="shared" ref="H770:H833" si="24">F770/G770</f>
        <v>0.76502903782765663</v>
      </c>
      <c r="I770">
        <v>19.5</v>
      </c>
      <c r="J770">
        <v>37.479999999999997</v>
      </c>
      <c r="K770">
        <v>62.44</v>
      </c>
      <c r="O770" t="s">
        <v>1010</v>
      </c>
      <c r="P770" s="1" t="s">
        <v>696</v>
      </c>
      <c r="Q770" t="s">
        <v>76</v>
      </c>
      <c r="R770" t="s">
        <v>78</v>
      </c>
      <c r="S770">
        <v>24</v>
      </c>
      <c r="T770">
        <v>134.99</v>
      </c>
      <c r="U770">
        <v>73.7</v>
      </c>
      <c r="V770">
        <f t="shared" ref="V770:V833" si="25">T770/U770</f>
        <v>1.8316146540027138</v>
      </c>
      <c r="W770">
        <v>23</v>
      </c>
      <c r="X770">
        <v>65.44</v>
      </c>
      <c r="Y770">
        <v>71.22</v>
      </c>
    </row>
    <row r="771" spans="1:25" x14ac:dyDescent="0.25">
      <c r="A771" s="2" t="s">
        <v>1011</v>
      </c>
      <c r="B771" s="1" t="s">
        <v>696</v>
      </c>
      <c r="C771" t="s">
        <v>76</v>
      </c>
      <c r="D771" t="s">
        <v>80</v>
      </c>
      <c r="E771">
        <v>16.5</v>
      </c>
      <c r="F771">
        <v>36.979999999999997</v>
      </c>
      <c r="G771">
        <v>54.79</v>
      </c>
      <c r="H771">
        <f t="shared" si="24"/>
        <v>0.67494068260631501</v>
      </c>
      <c r="I771">
        <v>16</v>
      </c>
      <c r="J771">
        <v>32.29</v>
      </c>
      <c r="K771">
        <v>53.5</v>
      </c>
      <c r="O771" t="s">
        <v>1011</v>
      </c>
      <c r="P771" s="1" t="s">
        <v>696</v>
      </c>
      <c r="Q771" t="s">
        <v>76</v>
      </c>
      <c r="R771" t="s">
        <v>78</v>
      </c>
      <c r="S771">
        <v>24</v>
      </c>
      <c r="T771">
        <v>83.94</v>
      </c>
      <c r="U771">
        <v>73.7</v>
      </c>
      <c r="V771">
        <f t="shared" si="25"/>
        <v>1.1389416553595657</v>
      </c>
      <c r="W771">
        <v>23.5</v>
      </c>
      <c r="X771">
        <v>67.37</v>
      </c>
      <c r="Y771">
        <v>72.459999999999994</v>
      </c>
    </row>
    <row r="772" spans="1:25" x14ac:dyDescent="0.25">
      <c r="A772" s="2" t="s">
        <v>1012</v>
      </c>
      <c r="B772" s="1" t="s">
        <v>696</v>
      </c>
      <c r="C772" t="s">
        <v>76</v>
      </c>
      <c r="D772" t="s">
        <v>80</v>
      </c>
      <c r="E772">
        <v>27</v>
      </c>
      <c r="F772">
        <v>61.2</v>
      </c>
      <c r="G772">
        <v>81.08</v>
      </c>
      <c r="H772">
        <f t="shared" si="24"/>
        <v>0.7548100641341885</v>
      </c>
      <c r="I772">
        <v>26.5</v>
      </c>
      <c r="J772">
        <v>42.97</v>
      </c>
      <c r="K772">
        <v>79.86</v>
      </c>
      <c r="O772" t="s">
        <v>1012</v>
      </c>
      <c r="P772" s="1" t="s">
        <v>696</v>
      </c>
      <c r="Q772" t="s">
        <v>76</v>
      </c>
      <c r="R772" t="s">
        <v>78</v>
      </c>
      <c r="S772">
        <v>24</v>
      </c>
      <c r="T772">
        <v>87.65</v>
      </c>
      <c r="U772">
        <v>73.7</v>
      </c>
      <c r="V772">
        <f t="shared" si="25"/>
        <v>1.189280868385346</v>
      </c>
      <c r="W772">
        <v>23</v>
      </c>
      <c r="X772">
        <v>62.81</v>
      </c>
      <c r="Y772">
        <v>71.22</v>
      </c>
    </row>
    <row r="773" spans="1:25" x14ac:dyDescent="0.25">
      <c r="A773" s="2" t="s">
        <v>1013</v>
      </c>
      <c r="B773" s="1" t="s">
        <v>696</v>
      </c>
      <c r="C773" t="s">
        <v>76</v>
      </c>
      <c r="D773" t="s">
        <v>80</v>
      </c>
      <c r="E773">
        <v>17</v>
      </c>
      <c r="F773">
        <v>31.23</v>
      </c>
      <c r="G773">
        <v>56.08</v>
      </c>
      <c r="H773">
        <f t="shared" si="24"/>
        <v>0.55688302425106995</v>
      </c>
      <c r="I773">
        <v>16.5</v>
      </c>
      <c r="J773">
        <v>25.36</v>
      </c>
      <c r="K773">
        <v>54.79</v>
      </c>
      <c r="O773" t="s">
        <v>1013</v>
      </c>
      <c r="P773" s="1" t="s">
        <v>696</v>
      </c>
      <c r="Q773" t="s">
        <v>76</v>
      </c>
      <c r="R773" t="s">
        <v>78</v>
      </c>
      <c r="S773">
        <v>24</v>
      </c>
      <c r="T773">
        <v>145.58000000000001</v>
      </c>
      <c r="U773">
        <v>73.7</v>
      </c>
      <c r="V773">
        <f t="shared" si="25"/>
        <v>1.9753052917232023</v>
      </c>
      <c r="W773">
        <v>23</v>
      </c>
      <c r="X773">
        <v>57.79</v>
      </c>
      <c r="Y773">
        <v>71.22</v>
      </c>
    </row>
    <row r="774" spans="1:25" x14ac:dyDescent="0.25">
      <c r="A774" s="2" t="s">
        <v>1014</v>
      </c>
      <c r="B774" s="1" t="s">
        <v>696</v>
      </c>
      <c r="C774" t="s">
        <v>76</v>
      </c>
      <c r="D774" t="s">
        <v>80</v>
      </c>
      <c r="E774">
        <v>22.5</v>
      </c>
      <c r="F774">
        <v>51.86</v>
      </c>
      <c r="G774">
        <v>69.97</v>
      </c>
      <c r="H774">
        <f t="shared" si="24"/>
        <v>0.7411747891953695</v>
      </c>
      <c r="I774">
        <v>22</v>
      </c>
      <c r="J774">
        <v>45.89</v>
      </c>
      <c r="K774">
        <v>68.72</v>
      </c>
      <c r="O774" t="s">
        <v>1014</v>
      </c>
      <c r="P774" s="1" t="s">
        <v>696</v>
      </c>
      <c r="Q774" t="s">
        <v>76</v>
      </c>
      <c r="R774" t="s">
        <v>78</v>
      </c>
      <c r="S774">
        <v>24</v>
      </c>
      <c r="T774">
        <v>118.18</v>
      </c>
      <c r="U774">
        <v>73.7</v>
      </c>
      <c r="V774">
        <f t="shared" si="25"/>
        <v>1.6035278154681141</v>
      </c>
      <c r="W774">
        <v>22.5</v>
      </c>
      <c r="X774">
        <v>44.63</v>
      </c>
      <c r="Y774">
        <v>69.97</v>
      </c>
    </row>
    <row r="775" spans="1:25" x14ac:dyDescent="0.25">
      <c r="A775" s="2" t="s">
        <v>1015</v>
      </c>
      <c r="B775" s="1" t="s">
        <v>696</v>
      </c>
      <c r="C775" t="s">
        <v>76</v>
      </c>
      <c r="D775" t="s">
        <v>80</v>
      </c>
      <c r="E775">
        <v>18.5</v>
      </c>
      <c r="F775">
        <v>36.369999999999997</v>
      </c>
      <c r="G775">
        <v>59.91</v>
      </c>
      <c r="H775">
        <f t="shared" si="24"/>
        <v>0.60707728259055249</v>
      </c>
      <c r="I775">
        <v>18</v>
      </c>
      <c r="J775">
        <v>30.19</v>
      </c>
      <c r="K775">
        <v>58.64</v>
      </c>
      <c r="O775" t="s">
        <v>1015</v>
      </c>
      <c r="P775" s="1" t="s">
        <v>696</v>
      </c>
      <c r="Q775" t="s">
        <v>76</v>
      </c>
      <c r="R775" t="s">
        <v>78</v>
      </c>
      <c r="S775">
        <v>24</v>
      </c>
      <c r="T775">
        <v>80.790000000000006</v>
      </c>
      <c r="U775">
        <v>73.7</v>
      </c>
      <c r="V775">
        <f t="shared" si="25"/>
        <v>1.096200814111262</v>
      </c>
      <c r="W775">
        <v>23.5</v>
      </c>
      <c r="X775">
        <v>44.98</v>
      </c>
      <c r="Y775">
        <v>72.459999999999994</v>
      </c>
    </row>
    <row r="776" spans="1:25" x14ac:dyDescent="0.25">
      <c r="A776" s="2" t="s">
        <v>1016</v>
      </c>
      <c r="B776" s="1" t="s">
        <v>696</v>
      </c>
      <c r="C776" t="s">
        <v>76</v>
      </c>
      <c r="D776" t="s">
        <v>80</v>
      </c>
      <c r="E776">
        <v>0</v>
      </c>
      <c r="F776">
        <v>0</v>
      </c>
      <c r="G776">
        <v>0</v>
      </c>
      <c r="H776" t="e">
        <f t="shared" si="24"/>
        <v>#DIV/0!</v>
      </c>
      <c r="I776">
        <v>0</v>
      </c>
      <c r="J776">
        <v>0</v>
      </c>
      <c r="K776">
        <v>0</v>
      </c>
      <c r="O776" t="s">
        <v>1016</v>
      </c>
      <c r="P776" s="1" t="s">
        <v>696</v>
      </c>
      <c r="Q776" t="s">
        <v>76</v>
      </c>
      <c r="R776" t="s">
        <v>78</v>
      </c>
      <c r="S776">
        <v>24</v>
      </c>
      <c r="T776">
        <v>78.48</v>
      </c>
      <c r="U776">
        <v>73.7</v>
      </c>
      <c r="V776">
        <f t="shared" si="25"/>
        <v>1.0648575305291723</v>
      </c>
      <c r="W776">
        <v>23.5</v>
      </c>
      <c r="X776">
        <v>59.49</v>
      </c>
      <c r="Y776">
        <v>72.459999999999994</v>
      </c>
    </row>
    <row r="777" spans="1:25" x14ac:dyDescent="0.25">
      <c r="A777" t="s">
        <v>1017</v>
      </c>
      <c r="B777" s="1" t="s">
        <v>696</v>
      </c>
      <c r="C777" t="s">
        <v>76</v>
      </c>
      <c r="D777" t="s">
        <v>80</v>
      </c>
      <c r="E777">
        <v>23.5</v>
      </c>
      <c r="F777">
        <v>69.260000000000005</v>
      </c>
      <c r="G777">
        <v>72.459999999999994</v>
      </c>
      <c r="H777">
        <f t="shared" si="24"/>
        <v>0.95583770356058528</v>
      </c>
      <c r="I777">
        <v>23</v>
      </c>
      <c r="J777">
        <v>47.88</v>
      </c>
      <c r="K777">
        <v>71.22</v>
      </c>
      <c r="O777" t="s">
        <v>1017</v>
      </c>
      <c r="P777" s="1" t="s">
        <v>696</v>
      </c>
      <c r="Q777" t="s">
        <v>76</v>
      </c>
      <c r="R777" t="s">
        <v>78</v>
      </c>
      <c r="S777">
        <v>16</v>
      </c>
      <c r="T777">
        <v>42.3</v>
      </c>
      <c r="U777">
        <v>53.5</v>
      </c>
      <c r="V777">
        <f t="shared" si="25"/>
        <v>0.79065420560747657</v>
      </c>
      <c r="W777">
        <v>15.5</v>
      </c>
      <c r="X777">
        <v>34.85</v>
      </c>
      <c r="Y777">
        <v>52.21</v>
      </c>
    </row>
    <row r="778" spans="1:25" x14ac:dyDescent="0.25">
      <c r="A778" s="2" t="s">
        <v>1018</v>
      </c>
      <c r="B778" s="1" t="s">
        <v>696</v>
      </c>
      <c r="C778" t="s">
        <v>76</v>
      </c>
      <c r="D778" t="s">
        <v>80</v>
      </c>
      <c r="E778">
        <v>29</v>
      </c>
      <c r="F778">
        <v>71.150000000000006</v>
      </c>
      <c r="G778">
        <v>85.96</v>
      </c>
      <c r="H778">
        <f t="shared" si="24"/>
        <v>0.82771056305258273</v>
      </c>
      <c r="I778">
        <v>28.5</v>
      </c>
      <c r="J778">
        <v>52.03</v>
      </c>
      <c r="K778">
        <v>84.74</v>
      </c>
      <c r="O778" t="s">
        <v>1018</v>
      </c>
      <c r="P778" s="1" t="s">
        <v>696</v>
      </c>
      <c r="Q778" t="s">
        <v>76</v>
      </c>
      <c r="R778" t="s">
        <v>78</v>
      </c>
      <c r="S778">
        <v>24</v>
      </c>
      <c r="T778">
        <v>112.95</v>
      </c>
      <c r="U778">
        <v>73.7</v>
      </c>
      <c r="V778">
        <f t="shared" si="25"/>
        <v>1.5325644504748983</v>
      </c>
      <c r="W778">
        <v>23.5</v>
      </c>
      <c r="X778">
        <v>65.72</v>
      </c>
      <c r="Y778">
        <v>72.459999999999994</v>
      </c>
    </row>
    <row r="779" spans="1:25" x14ac:dyDescent="0.25">
      <c r="A779" s="2" t="s">
        <v>1019</v>
      </c>
      <c r="B779" s="1" t="s">
        <v>696</v>
      </c>
      <c r="C779" t="s">
        <v>76</v>
      </c>
      <c r="D779" t="s">
        <v>80</v>
      </c>
      <c r="E779">
        <v>21</v>
      </c>
      <c r="F779">
        <v>57.84</v>
      </c>
      <c r="G779">
        <v>66.22</v>
      </c>
      <c r="H779">
        <f t="shared" si="24"/>
        <v>0.87345212926608284</v>
      </c>
      <c r="I779">
        <v>20.5</v>
      </c>
      <c r="J779">
        <v>47.79</v>
      </c>
      <c r="K779">
        <v>64.97</v>
      </c>
      <c r="O779" t="s">
        <v>1019</v>
      </c>
      <c r="P779" s="1" t="s">
        <v>696</v>
      </c>
      <c r="Q779" t="s">
        <v>76</v>
      </c>
      <c r="R779" t="s">
        <v>78</v>
      </c>
      <c r="S779">
        <v>24</v>
      </c>
      <c r="T779">
        <v>119.99</v>
      </c>
      <c r="U779">
        <v>73.7</v>
      </c>
      <c r="V779">
        <f t="shared" si="25"/>
        <v>1.6280868385345997</v>
      </c>
      <c r="W779">
        <v>23</v>
      </c>
      <c r="X779">
        <v>54.31</v>
      </c>
      <c r="Y779">
        <v>71.22</v>
      </c>
    </row>
    <row r="780" spans="1:25" x14ac:dyDescent="0.25">
      <c r="A780" t="s">
        <v>1020</v>
      </c>
      <c r="B780" s="1" t="s">
        <v>696</v>
      </c>
      <c r="C780" t="s">
        <v>76</v>
      </c>
      <c r="D780" t="s">
        <v>80</v>
      </c>
      <c r="E780">
        <v>21.5</v>
      </c>
      <c r="F780">
        <v>67.08</v>
      </c>
      <c r="G780">
        <v>67.47</v>
      </c>
      <c r="H780">
        <f t="shared" si="24"/>
        <v>0.9942196531791907</v>
      </c>
      <c r="I780">
        <v>21</v>
      </c>
      <c r="J780">
        <v>64.73</v>
      </c>
      <c r="K780">
        <v>66.22</v>
      </c>
      <c r="O780" t="s">
        <v>1020</v>
      </c>
      <c r="P780" s="1" t="s">
        <v>696</v>
      </c>
      <c r="Q780" t="s">
        <v>76</v>
      </c>
      <c r="R780" t="s">
        <v>78</v>
      </c>
      <c r="S780">
        <v>24</v>
      </c>
      <c r="T780">
        <v>168.28</v>
      </c>
      <c r="U780">
        <v>73.7</v>
      </c>
      <c r="V780">
        <f t="shared" si="25"/>
        <v>2.2833107191316144</v>
      </c>
      <c r="W780">
        <v>23</v>
      </c>
      <c r="X780">
        <v>50.8</v>
      </c>
      <c r="Y780">
        <v>71.22</v>
      </c>
    </row>
    <row r="781" spans="1:25" x14ac:dyDescent="0.25">
      <c r="A781" s="2" t="s">
        <v>1021</v>
      </c>
      <c r="B781" s="1" t="s">
        <v>696</v>
      </c>
      <c r="C781" t="s">
        <v>76</v>
      </c>
      <c r="D781" t="s">
        <v>80</v>
      </c>
      <c r="E781">
        <v>15.5</v>
      </c>
      <c r="F781">
        <v>34.86</v>
      </c>
      <c r="G781">
        <v>52.21</v>
      </c>
      <c r="H781">
        <f t="shared" si="24"/>
        <v>0.66768818234054772</v>
      </c>
      <c r="I781">
        <v>15</v>
      </c>
      <c r="J781">
        <v>33.520000000000003</v>
      </c>
      <c r="K781">
        <v>50.91</v>
      </c>
      <c r="O781" t="s">
        <v>1021</v>
      </c>
      <c r="P781" s="1" t="s">
        <v>696</v>
      </c>
      <c r="Q781" t="s">
        <v>76</v>
      </c>
      <c r="R781" t="s">
        <v>78</v>
      </c>
      <c r="S781">
        <v>24</v>
      </c>
      <c r="T781">
        <v>110.32</v>
      </c>
      <c r="U781">
        <v>73.7</v>
      </c>
      <c r="V781">
        <f t="shared" si="25"/>
        <v>1.4968792401628221</v>
      </c>
      <c r="W781">
        <v>23</v>
      </c>
      <c r="X781">
        <v>42.55</v>
      </c>
      <c r="Y781">
        <v>71.22</v>
      </c>
    </row>
    <row r="782" spans="1:25" x14ac:dyDescent="0.25">
      <c r="A782" s="2" t="s">
        <v>1022</v>
      </c>
      <c r="B782" s="1" t="s">
        <v>696</v>
      </c>
      <c r="C782" t="s">
        <v>76</v>
      </c>
      <c r="D782" t="s">
        <v>80</v>
      </c>
      <c r="E782">
        <v>22.5</v>
      </c>
      <c r="F782">
        <v>51.2</v>
      </c>
      <c r="G782">
        <v>69.97</v>
      </c>
      <c r="H782">
        <f t="shared" si="24"/>
        <v>0.7317421752179506</v>
      </c>
      <c r="I782">
        <v>22</v>
      </c>
      <c r="J782">
        <v>38.76</v>
      </c>
      <c r="K782">
        <v>68.72</v>
      </c>
      <c r="O782" t="s">
        <v>1022</v>
      </c>
      <c r="P782" s="1" t="s">
        <v>696</v>
      </c>
      <c r="Q782" t="s">
        <v>76</v>
      </c>
      <c r="R782" t="s">
        <v>78</v>
      </c>
      <c r="S782">
        <v>24</v>
      </c>
      <c r="T782">
        <v>152.85</v>
      </c>
      <c r="U782">
        <v>73.7</v>
      </c>
      <c r="V782">
        <f t="shared" si="25"/>
        <v>2.0739484396200814</v>
      </c>
      <c r="W782">
        <v>22.5</v>
      </c>
      <c r="X782">
        <v>45.81</v>
      </c>
      <c r="Y782">
        <v>69.97</v>
      </c>
    </row>
    <row r="783" spans="1:25" x14ac:dyDescent="0.25">
      <c r="A783" s="2" t="s">
        <v>1023</v>
      </c>
      <c r="B783" s="1" t="s">
        <v>696</v>
      </c>
      <c r="C783" t="s">
        <v>76</v>
      </c>
      <c r="D783" t="s">
        <v>80</v>
      </c>
      <c r="E783">
        <v>15</v>
      </c>
      <c r="F783">
        <v>30.39</v>
      </c>
      <c r="G783">
        <v>50.91</v>
      </c>
      <c r="H783">
        <f t="shared" si="24"/>
        <v>0.59693576900412493</v>
      </c>
      <c r="I783">
        <v>15</v>
      </c>
      <c r="J783">
        <v>30.39</v>
      </c>
      <c r="K783">
        <v>50.91</v>
      </c>
      <c r="O783" t="s">
        <v>1023</v>
      </c>
      <c r="P783" s="1" t="s">
        <v>696</v>
      </c>
      <c r="Q783" t="s">
        <v>76</v>
      </c>
      <c r="R783" t="s">
        <v>78</v>
      </c>
      <c r="S783">
        <v>24</v>
      </c>
      <c r="T783">
        <v>141.88999999999999</v>
      </c>
      <c r="U783">
        <v>73.7</v>
      </c>
      <c r="V783">
        <f t="shared" si="25"/>
        <v>1.925237449118046</v>
      </c>
      <c r="W783">
        <v>35</v>
      </c>
      <c r="X783">
        <v>100.66</v>
      </c>
      <c r="Y783">
        <v>100.44</v>
      </c>
    </row>
    <row r="784" spans="1:25" x14ac:dyDescent="0.25">
      <c r="A784" s="2" t="s">
        <v>1024</v>
      </c>
      <c r="B784" s="1" t="s">
        <v>696</v>
      </c>
      <c r="C784" t="s">
        <v>76</v>
      </c>
      <c r="D784" t="s">
        <v>80</v>
      </c>
      <c r="E784">
        <v>23.5</v>
      </c>
      <c r="F784">
        <v>53.68</v>
      </c>
      <c r="G784">
        <v>72.459999999999994</v>
      </c>
      <c r="H784">
        <f t="shared" si="24"/>
        <v>0.74082252277118421</v>
      </c>
      <c r="I784">
        <v>23</v>
      </c>
      <c r="J784">
        <v>46.98</v>
      </c>
      <c r="K784">
        <v>71.22</v>
      </c>
      <c r="O784" t="s">
        <v>1024</v>
      </c>
      <c r="P784" s="1" t="s">
        <v>696</v>
      </c>
      <c r="Q784" t="s">
        <v>76</v>
      </c>
      <c r="R784" t="s">
        <v>78</v>
      </c>
      <c r="S784">
        <v>24</v>
      </c>
      <c r="T784">
        <v>82.05</v>
      </c>
      <c r="U784">
        <v>73.7</v>
      </c>
      <c r="V784">
        <f t="shared" si="25"/>
        <v>1.1132971506105833</v>
      </c>
      <c r="W784">
        <v>23</v>
      </c>
      <c r="X784">
        <v>46.91</v>
      </c>
      <c r="Y784">
        <v>71.22</v>
      </c>
    </row>
    <row r="785" spans="1:25" x14ac:dyDescent="0.25">
      <c r="A785" s="2" t="s">
        <v>1025</v>
      </c>
      <c r="B785" s="1" t="s">
        <v>696</v>
      </c>
      <c r="C785" t="s">
        <v>76</v>
      </c>
      <c r="D785" t="s">
        <v>80</v>
      </c>
      <c r="E785">
        <v>15</v>
      </c>
      <c r="F785">
        <v>26.32</v>
      </c>
      <c r="G785">
        <v>50.91</v>
      </c>
      <c r="H785">
        <f t="shared" si="24"/>
        <v>0.51699076802199961</v>
      </c>
      <c r="I785">
        <v>15</v>
      </c>
      <c r="J785">
        <v>26.32</v>
      </c>
      <c r="K785">
        <v>50.91</v>
      </c>
      <c r="O785" t="s">
        <v>1025</v>
      </c>
      <c r="P785" s="1" t="s">
        <v>696</v>
      </c>
      <c r="Q785" t="s">
        <v>76</v>
      </c>
      <c r="R785" t="s">
        <v>78</v>
      </c>
      <c r="S785">
        <v>24</v>
      </c>
      <c r="T785">
        <v>129.16999999999999</v>
      </c>
      <c r="U785">
        <v>73.7</v>
      </c>
      <c r="V785">
        <f t="shared" si="25"/>
        <v>1.7526458616010852</v>
      </c>
      <c r="W785">
        <v>23.5</v>
      </c>
      <c r="X785">
        <v>68.59</v>
      </c>
      <c r="Y785">
        <v>72.459999999999994</v>
      </c>
    </row>
    <row r="786" spans="1:25" x14ac:dyDescent="0.25">
      <c r="A786" s="2" t="s">
        <v>1026</v>
      </c>
      <c r="B786" s="1" t="s">
        <v>696</v>
      </c>
      <c r="C786" t="s">
        <v>77</v>
      </c>
      <c r="D786" t="s">
        <v>80</v>
      </c>
      <c r="E786">
        <v>22</v>
      </c>
      <c r="F786">
        <v>48.27</v>
      </c>
      <c r="G786">
        <v>68.72</v>
      </c>
      <c r="H786">
        <f t="shared" si="24"/>
        <v>0.70241559953434229</v>
      </c>
      <c r="I786">
        <v>21.5</v>
      </c>
      <c r="J786">
        <v>46.61</v>
      </c>
      <c r="K786">
        <v>67.47</v>
      </c>
      <c r="O786" t="s">
        <v>1026</v>
      </c>
      <c r="P786" s="1" t="s">
        <v>696</v>
      </c>
      <c r="Q786" t="s">
        <v>77</v>
      </c>
      <c r="R786" t="s">
        <v>78</v>
      </c>
      <c r="S786">
        <v>24</v>
      </c>
      <c r="T786">
        <v>97.9</v>
      </c>
      <c r="U786">
        <v>73.7</v>
      </c>
      <c r="V786">
        <f t="shared" si="25"/>
        <v>1.3283582089552239</v>
      </c>
      <c r="W786">
        <v>23</v>
      </c>
      <c r="X786">
        <v>65.709999999999994</v>
      </c>
      <c r="Y786">
        <v>71.22</v>
      </c>
    </row>
    <row r="787" spans="1:25" x14ac:dyDescent="0.25">
      <c r="A787" t="s">
        <v>1027</v>
      </c>
      <c r="B787" s="1" t="s">
        <v>696</v>
      </c>
      <c r="C787" t="s">
        <v>77</v>
      </c>
      <c r="D787" t="s">
        <v>80</v>
      </c>
      <c r="E787">
        <v>24</v>
      </c>
      <c r="F787">
        <v>77.27</v>
      </c>
      <c r="G787">
        <v>73.7</v>
      </c>
      <c r="H787">
        <f t="shared" si="24"/>
        <v>1.048439620081411</v>
      </c>
      <c r="I787">
        <v>23.5</v>
      </c>
      <c r="J787">
        <v>58.16</v>
      </c>
      <c r="K787">
        <v>72.459999999999994</v>
      </c>
      <c r="O787" t="s">
        <v>1027</v>
      </c>
      <c r="P787" s="1" t="s">
        <v>696</v>
      </c>
      <c r="Q787" t="s">
        <v>77</v>
      </c>
      <c r="R787" t="s">
        <v>78</v>
      </c>
      <c r="S787">
        <v>24</v>
      </c>
      <c r="T787">
        <v>123.25</v>
      </c>
      <c r="U787">
        <v>73.7</v>
      </c>
      <c r="V787">
        <f t="shared" si="25"/>
        <v>1.6723202170963365</v>
      </c>
      <c r="W787">
        <v>23</v>
      </c>
      <c r="X787">
        <v>52.25</v>
      </c>
      <c r="Y787">
        <v>71.22</v>
      </c>
    </row>
    <row r="788" spans="1:25" x14ac:dyDescent="0.25">
      <c r="A788" t="s">
        <v>1028</v>
      </c>
      <c r="B788" s="1" t="s">
        <v>696</v>
      </c>
      <c r="C788" t="s">
        <v>77</v>
      </c>
      <c r="D788" t="s">
        <v>80</v>
      </c>
      <c r="E788">
        <v>19.5</v>
      </c>
      <c r="F788">
        <v>58.78</v>
      </c>
      <c r="G788">
        <v>62.44</v>
      </c>
      <c r="H788">
        <f t="shared" si="24"/>
        <v>0.94138372837924411</v>
      </c>
      <c r="I788">
        <v>19</v>
      </c>
      <c r="J788">
        <v>42.36</v>
      </c>
      <c r="K788">
        <v>61.18</v>
      </c>
      <c r="O788" t="s">
        <v>1028</v>
      </c>
      <c r="P788" s="1" t="s">
        <v>696</v>
      </c>
      <c r="Q788" t="s">
        <v>77</v>
      </c>
      <c r="R788" t="s">
        <v>78</v>
      </c>
      <c r="S788">
        <v>24</v>
      </c>
      <c r="T788">
        <v>69.36</v>
      </c>
      <c r="U788">
        <v>73.7</v>
      </c>
      <c r="V788">
        <f t="shared" si="25"/>
        <v>0.94111261872455898</v>
      </c>
      <c r="W788">
        <v>23.5</v>
      </c>
      <c r="X788">
        <v>64.510000000000005</v>
      </c>
      <c r="Y788">
        <v>72.459999999999994</v>
      </c>
    </row>
    <row r="789" spans="1:25" x14ac:dyDescent="0.25">
      <c r="A789" s="2" t="s">
        <v>1029</v>
      </c>
      <c r="B789" s="1" t="s">
        <v>696</v>
      </c>
      <c r="C789" t="s">
        <v>77</v>
      </c>
      <c r="D789" t="s">
        <v>80</v>
      </c>
      <c r="E789">
        <v>22.5</v>
      </c>
      <c r="F789">
        <v>81.52</v>
      </c>
      <c r="G789">
        <v>69.97</v>
      </c>
      <c r="H789">
        <f t="shared" si="24"/>
        <v>1.1650707446048305</v>
      </c>
      <c r="I789">
        <v>21.5</v>
      </c>
      <c r="J789">
        <v>63.27</v>
      </c>
      <c r="K789">
        <v>67.47</v>
      </c>
      <c r="O789" t="s">
        <v>1029</v>
      </c>
      <c r="P789" s="1" t="s">
        <v>696</v>
      </c>
      <c r="Q789" t="s">
        <v>77</v>
      </c>
      <c r="R789" t="s">
        <v>78</v>
      </c>
      <c r="S789">
        <v>24</v>
      </c>
      <c r="T789">
        <v>162.15</v>
      </c>
      <c r="U789">
        <v>73.7</v>
      </c>
      <c r="V789">
        <f t="shared" si="25"/>
        <v>2.200135685210312</v>
      </c>
      <c r="W789">
        <v>22.5</v>
      </c>
      <c r="X789">
        <v>52.31</v>
      </c>
      <c r="Y789">
        <v>69.97</v>
      </c>
    </row>
    <row r="790" spans="1:25" x14ac:dyDescent="0.25">
      <c r="A790" s="2" t="s">
        <v>1030</v>
      </c>
      <c r="B790" s="1" t="s">
        <v>696</v>
      </c>
      <c r="C790" t="s">
        <v>77</v>
      </c>
      <c r="D790" t="s">
        <v>80</v>
      </c>
      <c r="E790">
        <v>16</v>
      </c>
      <c r="F790">
        <v>42.94</v>
      </c>
      <c r="G790">
        <v>53.5</v>
      </c>
      <c r="H790">
        <f t="shared" si="24"/>
        <v>0.80261682242990651</v>
      </c>
      <c r="I790">
        <v>15.5</v>
      </c>
      <c r="J790">
        <v>28.71</v>
      </c>
      <c r="K790">
        <v>52.21</v>
      </c>
      <c r="O790" t="s">
        <v>1030</v>
      </c>
      <c r="P790" s="1" t="s">
        <v>696</v>
      </c>
      <c r="Q790" t="s">
        <v>77</v>
      </c>
      <c r="R790" t="s">
        <v>78</v>
      </c>
      <c r="S790">
        <v>24</v>
      </c>
      <c r="T790">
        <v>98.11</v>
      </c>
      <c r="U790">
        <v>73.7</v>
      </c>
      <c r="V790">
        <f t="shared" si="25"/>
        <v>1.3312075983717775</v>
      </c>
      <c r="W790">
        <v>23</v>
      </c>
      <c r="X790">
        <v>71.069999999999993</v>
      </c>
      <c r="Y790">
        <v>71.22</v>
      </c>
    </row>
    <row r="791" spans="1:25" x14ac:dyDescent="0.25">
      <c r="A791" t="s">
        <v>1031</v>
      </c>
      <c r="B791" s="1" t="s">
        <v>696</v>
      </c>
      <c r="C791" t="s">
        <v>77</v>
      </c>
      <c r="D791" t="s">
        <v>80</v>
      </c>
      <c r="E791">
        <v>27</v>
      </c>
      <c r="F791">
        <v>69.73</v>
      </c>
      <c r="G791">
        <v>81.08</v>
      </c>
      <c r="H791">
        <f t="shared" si="24"/>
        <v>0.860014800197336</v>
      </c>
      <c r="I791">
        <v>26.5</v>
      </c>
      <c r="J791">
        <v>41.74</v>
      </c>
      <c r="K791">
        <v>79.86</v>
      </c>
      <c r="O791" t="s">
        <v>1031</v>
      </c>
      <c r="P791" s="1" t="s">
        <v>696</v>
      </c>
      <c r="Q791" t="s">
        <v>77</v>
      </c>
      <c r="R791" t="s">
        <v>78</v>
      </c>
      <c r="S791">
        <v>23.5</v>
      </c>
      <c r="T791">
        <v>95.81</v>
      </c>
      <c r="U791">
        <v>72.459999999999994</v>
      </c>
      <c r="V791">
        <f t="shared" si="25"/>
        <v>1.3222467568313554</v>
      </c>
      <c r="W791">
        <v>22.5</v>
      </c>
      <c r="X791">
        <v>52.21</v>
      </c>
      <c r="Y791">
        <v>69.97</v>
      </c>
    </row>
    <row r="792" spans="1:25" x14ac:dyDescent="0.25">
      <c r="A792" t="s">
        <v>1032</v>
      </c>
      <c r="B792" s="1" t="s">
        <v>696</v>
      </c>
      <c r="C792" t="s">
        <v>77</v>
      </c>
      <c r="D792" t="s">
        <v>80</v>
      </c>
      <c r="E792">
        <v>16.5</v>
      </c>
      <c r="F792">
        <v>38.159999999999997</v>
      </c>
      <c r="G792">
        <v>54.79</v>
      </c>
      <c r="H792">
        <f t="shared" si="24"/>
        <v>0.69647745939039962</v>
      </c>
      <c r="I792">
        <v>16</v>
      </c>
      <c r="J792">
        <v>16.649999999999999</v>
      </c>
      <c r="K792">
        <v>53.5</v>
      </c>
      <c r="O792" t="s">
        <v>1032</v>
      </c>
      <c r="P792" s="1" t="s">
        <v>696</v>
      </c>
      <c r="Q792" t="s">
        <v>77</v>
      </c>
      <c r="R792" t="s">
        <v>78</v>
      </c>
      <c r="S792">
        <v>24</v>
      </c>
      <c r="T792">
        <v>94.62</v>
      </c>
      <c r="U792">
        <v>73.7</v>
      </c>
      <c r="V792">
        <f t="shared" si="25"/>
        <v>1.283853459972863</v>
      </c>
      <c r="W792">
        <v>23</v>
      </c>
      <c r="X792">
        <v>65.790000000000006</v>
      </c>
      <c r="Y792">
        <v>71.22</v>
      </c>
    </row>
    <row r="793" spans="1:25" x14ac:dyDescent="0.25">
      <c r="A793" s="2" t="s">
        <v>1033</v>
      </c>
      <c r="B793" s="1" t="s">
        <v>696</v>
      </c>
      <c r="C793" t="s">
        <v>77</v>
      </c>
      <c r="D793" t="s">
        <v>80</v>
      </c>
      <c r="E793">
        <v>23</v>
      </c>
      <c r="F793">
        <v>57.03</v>
      </c>
      <c r="G793">
        <v>71.22</v>
      </c>
      <c r="H793">
        <f t="shared" si="24"/>
        <v>0.80075821398483571</v>
      </c>
      <c r="I793">
        <v>22.5</v>
      </c>
      <c r="J793">
        <v>48.34</v>
      </c>
      <c r="K793">
        <v>69.97</v>
      </c>
      <c r="O793" t="s">
        <v>1033</v>
      </c>
      <c r="P793" s="1" t="s">
        <v>696</v>
      </c>
      <c r="Q793" t="s">
        <v>77</v>
      </c>
      <c r="R793" t="s">
        <v>78</v>
      </c>
      <c r="S793">
        <v>24</v>
      </c>
      <c r="T793">
        <v>110.35</v>
      </c>
      <c r="U793">
        <v>73.7</v>
      </c>
      <c r="V793">
        <f t="shared" si="25"/>
        <v>1.4972862957937583</v>
      </c>
      <c r="W793">
        <v>23</v>
      </c>
      <c r="X793">
        <v>67.489999999999995</v>
      </c>
      <c r="Y793">
        <v>71.22</v>
      </c>
    </row>
    <row r="794" spans="1:25" x14ac:dyDescent="0.25">
      <c r="A794" t="s">
        <v>1034</v>
      </c>
      <c r="B794" s="1" t="s">
        <v>696</v>
      </c>
      <c r="C794" t="s">
        <v>77</v>
      </c>
      <c r="D794" t="s">
        <v>80</v>
      </c>
      <c r="E794">
        <v>15.5</v>
      </c>
      <c r="F794">
        <v>42.1</v>
      </c>
      <c r="G794">
        <v>52.21</v>
      </c>
      <c r="H794">
        <f t="shared" si="24"/>
        <v>0.80635893506990997</v>
      </c>
      <c r="I794">
        <v>15</v>
      </c>
      <c r="J794">
        <v>17.61</v>
      </c>
      <c r="K794">
        <v>50.91</v>
      </c>
      <c r="O794" t="s">
        <v>1034</v>
      </c>
      <c r="P794" s="1" t="s">
        <v>696</v>
      </c>
      <c r="Q794" t="s">
        <v>77</v>
      </c>
      <c r="R794" t="s">
        <v>78</v>
      </c>
      <c r="S794">
        <v>24</v>
      </c>
      <c r="T794">
        <v>112.41</v>
      </c>
      <c r="U794">
        <v>73.7</v>
      </c>
      <c r="V794">
        <f t="shared" si="25"/>
        <v>1.525237449118046</v>
      </c>
      <c r="W794">
        <v>23</v>
      </c>
      <c r="X794">
        <v>68.790000000000006</v>
      </c>
      <c r="Y794">
        <v>71.22</v>
      </c>
    </row>
    <row r="795" spans="1:25" x14ac:dyDescent="0.25">
      <c r="A795" t="s">
        <v>1035</v>
      </c>
      <c r="B795" s="1" t="s">
        <v>696</v>
      </c>
      <c r="C795" t="s">
        <v>77</v>
      </c>
      <c r="D795" t="s">
        <v>80</v>
      </c>
      <c r="E795">
        <v>34.5</v>
      </c>
      <c r="F795">
        <v>93.67</v>
      </c>
      <c r="G795">
        <v>99.24</v>
      </c>
      <c r="H795">
        <f t="shared" si="24"/>
        <v>0.94387343812978641</v>
      </c>
      <c r="I795">
        <v>34</v>
      </c>
      <c r="J795">
        <v>69.489999999999995</v>
      </c>
      <c r="K795">
        <v>98.04</v>
      </c>
      <c r="O795" t="s">
        <v>1035</v>
      </c>
      <c r="P795" s="1" t="s">
        <v>696</v>
      </c>
      <c r="Q795" t="s">
        <v>77</v>
      </c>
      <c r="R795" t="s">
        <v>78</v>
      </c>
      <c r="S795">
        <v>24</v>
      </c>
      <c r="T795">
        <v>103.63</v>
      </c>
      <c r="U795">
        <v>73.7</v>
      </c>
      <c r="V795">
        <f t="shared" si="25"/>
        <v>1.4061058344640434</v>
      </c>
      <c r="W795">
        <v>18</v>
      </c>
      <c r="X795">
        <v>59.61</v>
      </c>
      <c r="Y795">
        <v>58.64</v>
      </c>
    </row>
    <row r="796" spans="1:25" x14ac:dyDescent="0.25">
      <c r="A796" s="2" t="s">
        <v>1036</v>
      </c>
      <c r="B796" s="1" t="s">
        <v>696</v>
      </c>
      <c r="C796" t="s">
        <v>77</v>
      </c>
      <c r="D796" t="s">
        <v>80</v>
      </c>
      <c r="E796">
        <v>20.5</v>
      </c>
      <c r="F796">
        <v>46.31</v>
      </c>
      <c r="G796">
        <v>64.97</v>
      </c>
      <c r="H796">
        <f t="shared" si="24"/>
        <v>0.7127905187009389</v>
      </c>
      <c r="I796">
        <v>20</v>
      </c>
      <c r="J796">
        <v>22.98</v>
      </c>
      <c r="K796">
        <v>63.71</v>
      </c>
      <c r="O796" t="s">
        <v>1036</v>
      </c>
      <c r="P796" s="1" t="s">
        <v>696</v>
      </c>
      <c r="Q796" t="s">
        <v>77</v>
      </c>
      <c r="R796" t="s">
        <v>78</v>
      </c>
      <c r="S796">
        <v>24</v>
      </c>
      <c r="T796">
        <v>70.459999999999994</v>
      </c>
      <c r="U796">
        <v>73.7</v>
      </c>
      <c r="V796">
        <f t="shared" si="25"/>
        <v>0.95603799185888727</v>
      </c>
      <c r="W796">
        <v>23.5</v>
      </c>
      <c r="X796">
        <v>61.34</v>
      </c>
      <c r="Y796">
        <v>72.459999999999994</v>
      </c>
    </row>
    <row r="797" spans="1:25" x14ac:dyDescent="0.25">
      <c r="A797" s="2" t="s">
        <v>1037</v>
      </c>
      <c r="B797" s="1" t="s">
        <v>696</v>
      </c>
      <c r="C797" t="s">
        <v>77</v>
      </c>
      <c r="D797" t="s">
        <v>80</v>
      </c>
      <c r="E797">
        <v>25</v>
      </c>
      <c r="F797">
        <v>59.19</v>
      </c>
      <c r="G797">
        <v>76.17</v>
      </c>
      <c r="H797">
        <f t="shared" si="24"/>
        <v>0.77707758960220552</v>
      </c>
      <c r="I797">
        <v>24.5</v>
      </c>
      <c r="J797">
        <v>45.01</v>
      </c>
      <c r="K797">
        <v>74.930000000000007</v>
      </c>
      <c r="O797" t="s">
        <v>1037</v>
      </c>
      <c r="P797" s="1" t="s">
        <v>696</v>
      </c>
      <c r="Q797" t="s">
        <v>77</v>
      </c>
      <c r="R797" t="s">
        <v>78</v>
      </c>
      <c r="S797">
        <v>24</v>
      </c>
      <c r="T797">
        <v>109.64</v>
      </c>
      <c r="U797">
        <v>73.7</v>
      </c>
      <c r="V797">
        <f t="shared" si="25"/>
        <v>1.4876526458616011</v>
      </c>
      <c r="W797">
        <v>23</v>
      </c>
      <c r="X797">
        <v>63.71</v>
      </c>
      <c r="Y797">
        <v>71.22</v>
      </c>
    </row>
    <row r="798" spans="1:25" x14ac:dyDescent="0.25">
      <c r="A798" s="2" t="s">
        <v>1038</v>
      </c>
      <c r="B798" s="1" t="s">
        <v>696</v>
      </c>
      <c r="C798" t="s">
        <v>77</v>
      </c>
      <c r="D798" t="s">
        <v>80</v>
      </c>
      <c r="E798">
        <v>15.5</v>
      </c>
      <c r="F798">
        <v>29.72</v>
      </c>
      <c r="G798">
        <v>52.21</v>
      </c>
      <c r="H798">
        <f t="shared" si="24"/>
        <v>0.56923960927025474</v>
      </c>
      <c r="I798">
        <v>15</v>
      </c>
      <c r="J798">
        <v>18.670000000000002</v>
      </c>
      <c r="K798">
        <v>50.91</v>
      </c>
      <c r="O798" t="s">
        <v>1038</v>
      </c>
      <c r="P798" s="1" t="s">
        <v>696</v>
      </c>
      <c r="Q798" t="s">
        <v>77</v>
      </c>
      <c r="R798" t="s">
        <v>78</v>
      </c>
      <c r="S798">
        <v>23.5</v>
      </c>
      <c r="T798">
        <v>98.59</v>
      </c>
      <c r="U798">
        <v>72.459999999999994</v>
      </c>
      <c r="V798">
        <f t="shared" si="25"/>
        <v>1.360612751863097</v>
      </c>
      <c r="W798">
        <v>23</v>
      </c>
      <c r="X798">
        <v>67.7</v>
      </c>
      <c r="Y798">
        <v>71.22</v>
      </c>
    </row>
    <row r="799" spans="1:25" x14ac:dyDescent="0.25">
      <c r="A799" s="2" t="s">
        <v>1039</v>
      </c>
      <c r="B799" s="1" t="s">
        <v>696</v>
      </c>
      <c r="C799" t="s">
        <v>77</v>
      </c>
      <c r="D799" t="s">
        <v>80</v>
      </c>
      <c r="E799">
        <v>22.5</v>
      </c>
      <c r="F799">
        <v>67.39</v>
      </c>
      <c r="G799">
        <v>69.97</v>
      </c>
      <c r="H799">
        <f t="shared" si="24"/>
        <v>0.96312705445190794</v>
      </c>
      <c r="I799">
        <v>22</v>
      </c>
      <c r="J799">
        <v>41.56</v>
      </c>
      <c r="K799">
        <v>68.72</v>
      </c>
      <c r="O799" t="s">
        <v>1039</v>
      </c>
      <c r="P799" s="1" t="s">
        <v>696</v>
      </c>
      <c r="Q799" t="s">
        <v>77</v>
      </c>
      <c r="R799" t="s">
        <v>78</v>
      </c>
      <c r="S799">
        <v>24</v>
      </c>
      <c r="T799">
        <v>86.65</v>
      </c>
      <c r="U799">
        <v>73.7</v>
      </c>
      <c r="V799">
        <f t="shared" si="25"/>
        <v>1.1757123473541384</v>
      </c>
      <c r="W799">
        <v>23.5</v>
      </c>
      <c r="X799">
        <v>52.79</v>
      </c>
      <c r="Y799">
        <v>72.459999999999994</v>
      </c>
    </row>
    <row r="800" spans="1:25" x14ac:dyDescent="0.25">
      <c r="A800" s="2" t="s">
        <v>1040</v>
      </c>
      <c r="B800" s="1" t="s">
        <v>696</v>
      </c>
      <c r="C800" t="s">
        <v>77</v>
      </c>
      <c r="D800" t="s">
        <v>80</v>
      </c>
      <c r="E800">
        <v>0</v>
      </c>
      <c r="F800">
        <v>0</v>
      </c>
      <c r="G800">
        <v>0</v>
      </c>
      <c r="H800" t="e">
        <f t="shared" si="24"/>
        <v>#DIV/0!</v>
      </c>
      <c r="I800">
        <v>0</v>
      </c>
      <c r="J800">
        <v>0</v>
      </c>
      <c r="K800">
        <v>0</v>
      </c>
      <c r="O800" t="s">
        <v>1040</v>
      </c>
      <c r="P800" s="1" t="s">
        <v>696</v>
      </c>
      <c r="Q800" t="s">
        <v>77</v>
      </c>
      <c r="R800" t="s">
        <v>78</v>
      </c>
      <c r="S800">
        <v>24</v>
      </c>
      <c r="T800">
        <v>81.069999999999993</v>
      </c>
      <c r="U800">
        <v>73.7</v>
      </c>
      <c r="V800">
        <f t="shared" si="25"/>
        <v>1.0999999999999999</v>
      </c>
      <c r="W800">
        <v>23.5</v>
      </c>
      <c r="X800">
        <v>69.09</v>
      </c>
      <c r="Y800">
        <v>72.459999999999994</v>
      </c>
    </row>
    <row r="801" spans="1:25" x14ac:dyDescent="0.25">
      <c r="A801" s="2" t="s">
        <v>1041</v>
      </c>
      <c r="B801" s="1" t="s">
        <v>696</v>
      </c>
      <c r="C801" t="s">
        <v>77</v>
      </c>
      <c r="D801" t="s">
        <v>80</v>
      </c>
      <c r="E801">
        <v>17</v>
      </c>
      <c r="F801">
        <v>30.13</v>
      </c>
      <c r="G801">
        <v>56.08</v>
      </c>
      <c r="H801">
        <f t="shared" si="24"/>
        <v>0.53726818830242506</v>
      </c>
      <c r="I801">
        <v>16.5</v>
      </c>
      <c r="J801">
        <v>23.87</v>
      </c>
      <c r="K801">
        <v>54.79</v>
      </c>
      <c r="O801" t="s">
        <v>1041</v>
      </c>
      <c r="P801" s="1" t="s">
        <v>696</v>
      </c>
      <c r="Q801" t="s">
        <v>77</v>
      </c>
      <c r="R801" t="s">
        <v>78</v>
      </c>
      <c r="S801">
        <v>24</v>
      </c>
      <c r="T801">
        <v>128.59</v>
      </c>
      <c r="U801">
        <v>73.7</v>
      </c>
      <c r="V801">
        <f t="shared" si="25"/>
        <v>1.7447761194029852</v>
      </c>
      <c r="W801">
        <v>22.5</v>
      </c>
      <c r="X801">
        <v>45.95</v>
      </c>
      <c r="Y801">
        <v>69.97</v>
      </c>
    </row>
    <row r="802" spans="1:25" x14ac:dyDescent="0.25">
      <c r="A802" s="2" t="s">
        <v>1042</v>
      </c>
      <c r="B802" s="1" t="s">
        <v>696</v>
      </c>
      <c r="C802" t="s">
        <v>76</v>
      </c>
      <c r="D802" t="s">
        <v>80</v>
      </c>
      <c r="E802">
        <v>0</v>
      </c>
      <c r="F802">
        <v>0</v>
      </c>
      <c r="G802">
        <v>0</v>
      </c>
      <c r="H802" t="e">
        <f t="shared" si="24"/>
        <v>#DIV/0!</v>
      </c>
      <c r="I802">
        <v>0</v>
      </c>
      <c r="J802">
        <v>0</v>
      </c>
      <c r="K802">
        <v>0</v>
      </c>
      <c r="O802" t="s">
        <v>1042</v>
      </c>
      <c r="P802" s="1" t="s">
        <v>696</v>
      </c>
      <c r="Q802" t="s">
        <v>76</v>
      </c>
      <c r="R802" t="s">
        <v>78</v>
      </c>
      <c r="S802">
        <v>24</v>
      </c>
      <c r="T802">
        <v>81.3</v>
      </c>
      <c r="U802">
        <v>73.7</v>
      </c>
      <c r="V802">
        <f t="shared" si="25"/>
        <v>1.1031207598371777</v>
      </c>
      <c r="W802">
        <v>23.5</v>
      </c>
      <c r="X802">
        <v>46.5</v>
      </c>
      <c r="Y802">
        <v>72.459999999999994</v>
      </c>
    </row>
    <row r="803" spans="1:25" x14ac:dyDescent="0.25">
      <c r="A803" s="2" t="s">
        <v>1043</v>
      </c>
      <c r="B803" s="1" t="s">
        <v>696</v>
      </c>
      <c r="C803" t="s">
        <v>76</v>
      </c>
      <c r="D803" t="s">
        <v>80</v>
      </c>
      <c r="E803">
        <v>0</v>
      </c>
      <c r="F803">
        <v>0</v>
      </c>
      <c r="G803">
        <v>0</v>
      </c>
      <c r="H803" t="e">
        <f t="shared" si="24"/>
        <v>#DIV/0!</v>
      </c>
      <c r="I803">
        <v>0</v>
      </c>
      <c r="J803">
        <v>0</v>
      </c>
      <c r="K803">
        <v>0</v>
      </c>
      <c r="O803" t="s">
        <v>1043</v>
      </c>
      <c r="P803" s="1" t="s">
        <v>696</v>
      </c>
      <c r="Q803" t="s">
        <v>76</v>
      </c>
      <c r="R803" t="s">
        <v>78</v>
      </c>
      <c r="S803">
        <v>24</v>
      </c>
      <c r="T803">
        <v>98.44</v>
      </c>
      <c r="U803">
        <v>73.7</v>
      </c>
      <c r="V803">
        <f t="shared" si="25"/>
        <v>1.335685210312076</v>
      </c>
      <c r="W803">
        <v>23.5</v>
      </c>
      <c r="X803">
        <v>71.38</v>
      </c>
      <c r="Y803">
        <v>72.459999999999994</v>
      </c>
    </row>
    <row r="804" spans="1:25" x14ac:dyDescent="0.25">
      <c r="A804" s="2" t="s">
        <v>1044</v>
      </c>
      <c r="B804" s="1" t="s">
        <v>696</v>
      </c>
      <c r="C804" t="s">
        <v>76</v>
      </c>
      <c r="D804" t="s">
        <v>80</v>
      </c>
      <c r="E804">
        <v>26.5</v>
      </c>
      <c r="F804">
        <v>61.16</v>
      </c>
      <c r="G804">
        <v>79.86</v>
      </c>
      <c r="H804">
        <f t="shared" si="24"/>
        <v>0.7658402203856749</v>
      </c>
      <c r="I804">
        <v>26</v>
      </c>
      <c r="J804">
        <v>50.11</v>
      </c>
      <c r="K804">
        <v>78.63</v>
      </c>
      <c r="O804" t="s">
        <v>1044</v>
      </c>
      <c r="P804" s="1" t="s">
        <v>696</v>
      </c>
      <c r="Q804" t="s">
        <v>76</v>
      </c>
      <c r="R804" t="s">
        <v>78</v>
      </c>
      <c r="S804">
        <v>24</v>
      </c>
      <c r="T804">
        <v>69.8</v>
      </c>
      <c r="U804">
        <v>73.7</v>
      </c>
      <c r="V804">
        <f t="shared" si="25"/>
        <v>0.94708276797829027</v>
      </c>
      <c r="W804">
        <v>23.5</v>
      </c>
      <c r="X804">
        <v>41.42</v>
      </c>
      <c r="Y804">
        <v>72.459999999999994</v>
      </c>
    </row>
    <row r="805" spans="1:25" x14ac:dyDescent="0.25">
      <c r="A805" s="2" t="s">
        <v>1045</v>
      </c>
      <c r="B805" s="1" t="s">
        <v>696</v>
      </c>
      <c r="C805" t="s">
        <v>76</v>
      </c>
      <c r="D805" t="s">
        <v>80</v>
      </c>
      <c r="E805">
        <v>15</v>
      </c>
      <c r="F805">
        <v>25.63</v>
      </c>
      <c r="G805">
        <v>50.91</v>
      </c>
      <c r="H805">
        <f t="shared" si="24"/>
        <v>0.50343743861716761</v>
      </c>
      <c r="I805">
        <v>15</v>
      </c>
      <c r="J805">
        <v>25.63</v>
      </c>
      <c r="K805">
        <v>50.91</v>
      </c>
      <c r="O805" t="s">
        <v>1045</v>
      </c>
      <c r="P805" s="1" t="s">
        <v>696</v>
      </c>
      <c r="Q805" t="s">
        <v>76</v>
      </c>
      <c r="R805" t="s">
        <v>78</v>
      </c>
      <c r="S805">
        <v>24</v>
      </c>
      <c r="T805">
        <v>94.76</v>
      </c>
      <c r="U805">
        <v>73.7</v>
      </c>
      <c r="V805">
        <f t="shared" si="25"/>
        <v>1.2857530529172321</v>
      </c>
      <c r="W805">
        <v>23.5</v>
      </c>
      <c r="X805">
        <v>61.16</v>
      </c>
      <c r="Y805">
        <v>72.459999999999994</v>
      </c>
    </row>
    <row r="806" spans="1:25" x14ac:dyDescent="0.25">
      <c r="A806" s="2" t="s">
        <v>1046</v>
      </c>
      <c r="B806" s="1" t="s">
        <v>696</v>
      </c>
      <c r="C806" t="s">
        <v>76</v>
      </c>
      <c r="D806" t="s">
        <v>80</v>
      </c>
      <c r="E806">
        <v>15</v>
      </c>
      <c r="F806">
        <v>31.24</v>
      </c>
      <c r="G806">
        <v>50.91</v>
      </c>
      <c r="H806">
        <f t="shared" si="24"/>
        <v>0.61363189943036733</v>
      </c>
      <c r="I806">
        <v>15</v>
      </c>
      <c r="J806">
        <v>31.24</v>
      </c>
      <c r="K806">
        <v>50.91</v>
      </c>
      <c r="O806" t="s">
        <v>1046</v>
      </c>
      <c r="P806" s="1" t="s">
        <v>696</v>
      </c>
      <c r="Q806" t="s">
        <v>76</v>
      </c>
      <c r="R806" t="s">
        <v>78</v>
      </c>
      <c r="S806">
        <v>24</v>
      </c>
      <c r="T806">
        <v>134.37</v>
      </c>
      <c r="U806">
        <v>73.7</v>
      </c>
      <c r="V806">
        <f t="shared" si="25"/>
        <v>1.823202170963365</v>
      </c>
      <c r="W806">
        <v>23</v>
      </c>
      <c r="X806">
        <v>54.43</v>
      </c>
      <c r="Y806">
        <v>71.22</v>
      </c>
    </row>
    <row r="807" spans="1:25" x14ac:dyDescent="0.25">
      <c r="A807" t="s">
        <v>1047</v>
      </c>
      <c r="B807" s="1" t="s">
        <v>696</v>
      </c>
      <c r="C807" t="s">
        <v>76</v>
      </c>
      <c r="D807" t="s">
        <v>80</v>
      </c>
      <c r="E807">
        <v>26.5</v>
      </c>
      <c r="F807">
        <v>62.85</v>
      </c>
      <c r="G807">
        <v>79.86</v>
      </c>
      <c r="H807">
        <f t="shared" si="24"/>
        <v>0.78700225394440271</v>
      </c>
      <c r="I807">
        <v>26</v>
      </c>
      <c r="J807">
        <v>39</v>
      </c>
      <c r="K807">
        <v>78.63</v>
      </c>
      <c r="O807" t="s">
        <v>1047</v>
      </c>
      <c r="P807" s="1" t="s">
        <v>696</v>
      </c>
      <c r="Q807" t="s">
        <v>76</v>
      </c>
      <c r="R807" t="s">
        <v>78</v>
      </c>
      <c r="S807">
        <v>24</v>
      </c>
      <c r="T807">
        <v>119.31</v>
      </c>
      <c r="U807">
        <v>73.7</v>
      </c>
      <c r="V807">
        <f t="shared" si="25"/>
        <v>1.6188602442333786</v>
      </c>
      <c r="W807">
        <v>35</v>
      </c>
      <c r="X807">
        <v>102.39</v>
      </c>
      <c r="Y807">
        <v>100.44</v>
      </c>
    </row>
    <row r="808" spans="1:25" x14ac:dyDescent="0.25">
      <c r="A808" s="2" t="s">
        <v>1048</v>
      </c>
      <c r="B808" s="1" t="s">
        <v>696</v>
      </c>
      <c r="C808" t="s">
        <v>76</v>
      </c>
      <c r="D808" t="s">
        <v>80</v>
      </c>
      <c r="E808">
        <v>15.5</v>
      </c>
      <c r="F808">
        <v>25.81</v>
      </c>
      <c r="G808">
        <v>52.21</v>
      </c>
      <c r="H808">
        <f t="shared" si="24"/>
        <v>0.49434974142884502</v>
      </c>
      <c r="I808">
        <v>15</v>
      </c>
      <c r="J808">
        <v>22.71</v>
      </c>
      <c r="K808">
        <v>50.91</v>
      </c>
      <c r="O808" t="s">
        <v>1048</v>
      </c>
      <c r="P808" s="1" t="s">
        <v>696</v>
      </c>
      <c r="Q808" t="s">
        <v>76</v>
      </c>
      <c r="R808" t="s">
        <v>78</v>
      </c>
      <c r="S808">
        <v>24</v>
      </c>
      <c r="T808">
        <v>100.92</v>
      </c>
      <c r="U808">
        <v>73.7</v>
      </c>
      <c r="V808">
        <f t="shared" si="25"/>
        <v>1.3693351424694709</v>
      </c>
      <c r="W808">
        <v>23.5</v>
      </c>
      <c r="X808">
        <v>68.09</v>
      </c>
      <c r="Y808">
        <v>72.459999999999994</v>
      </c>
    </row>
    <row r="809" spans="1:25" x14ac:dyDescent="0.25">
      <c r="A809" t="s">
        <v>1049</v>
      </c>
      <c r="B809" s="1" t="s">
        <v>696</v>
      </c>
      <c r="C809" t="s">
        <v>76</v>
      </c>
      <c r="D809" t="s">
        <v>80</v>
      </c>
      <c r="E809">
        <v>21.5</v>
      </c>
      <c r="F809">
        <v>63.52</v>
      </c>
      <c r="G809">
        <v>67.47</v>
      </c>
      <c r="H809">
        <f t="shared" si="24"/>
        <v>0.9414554616866756</v>
      </c>
      <c r="I809">
        <v>21</v>
      </c>
      <c r="J809">
        <v>50.25</v>
      </c>
      <c r="K809">
        <v>66.22</v>
      </c>
      <c r="O809" t="s">
        <v>1049</v>
      </c>
      <c r="P809" s="1" t="s">
        <v>696</v>
      </c>
      <c r="Q809" t="s">
        <v>76</v>
      </c>
      <c r="R809" t="s">
        <v>78</v>
      </c>
      <c r="S809">
        <v>24</v>
      </c>
      <c r="T809">
        <v>98.03</v>
      </c>
      <c r="U809">
        <v>73.7</v>
      </c>
      <c r="V809">
        <f t="shared" si="25"/>
        <v>1.3301221166892809</v>
      </c>
      <c r="W809">
        <v>23</v>
      </c>
      <c r="X809">
        <v>50.23</v>
      </c>
      <c r="Y809">
        <v>71.22</v>
      </c>
    </row>
    <row r="810" spans="1:25" x14ac:dyDescent="0.25">
      <c r="A810" s="2" t="s">
        <v>1050</v>
      </c>
      <c r="B810" s="1" t="s">
        <v>696</v>
      </c>
      <c r="C810" t="s">
        <v>76</v>
      </c>
      <c r="D810" t="s">
        <v>80</v>
      </c>
      <c r="E810">
        <v>0</v>
      </c>
      <c r="F810">
        <v>0</v>
      </c>
      <c r="G810">
        <v>0</v>
      </c>
      <c r="H810" t="e">
        <f t="shared" si="24"/>
        <v>#DIV/0!</v>
      </c>
      <c r="I810">
        <v>0</v>
      </c>
      <c r="J810">
        <v>0</v>
      </c>
      <c r="K810">
        <v>0</v>
      </c>
      <c r="O810" t="s">
        <v>1050</v>
      </c>
      <c r="P810" s="1" t="s">
        <v>696</v>
      </c>
      <c r="Q810" t="s">
        <v>76</v>
      </c>
      <c r="R810" t="s">
        <v>78</v>
      </c>
      <c r="S810">
        <v>0</v>
      </c>
      <c r="T810">
        <v>0</v>
      </c>
      <c r="U810">
        <v>0</v>
      </c>
      <c r="V810" t="e">
        <f t="shared" si="25"/>
        <v>#DIV/0!</v>
      </c>
      <c r="W810">
        <v>0</v>
      </c>
      <c r="X810">
        <v>0</v>
      </c>
      <c r="Y810">
        <v>0</v>
      </c>
    </row>
    <row r="811" spans="1:25" x14ac:dyDescent="0.25">
      <c r="A811" t="s">
        <v>1051</v>
      </c>
      <c r="B811" s="1" t="s">
        <v>696</v>
      </c>
      <c r="C811" t="s">
        <v>76</v>
      </c>
      <c r="D811" t="s">
        <v>80</v>
      </c>
      <c r="E811">
        <v>27</v>
      </c>
      <c r="F811">
        <v>69.7</v>
      </c>
      <c r="G811">
        <v>81.08</v>
      </c>
      <c r="H811">
        <f t="shared" si="24"/>
        <v>0.85964479526393689</v>
      </c>
      <c r="I811">
        <v>26.5</v>
      </c>
      <c r="J811">
        <v>65.12</v>
      </c>
      <c r="K811">
        <v>79.86</v>
      </c>
      <c r="O811" t="s">
        <v>1051</v>
      </c>
      <c r="P811" s="1" t="s">
        <v>696</v>
      </c>
      <c r="Q811" t="s">
        <v>76</v>
      </c>
      <c r="R811" t="s">
        <v>78</v>
      </c>
      <c r="S811">
        <v>24</v>
      </c>
      <c r="T811">
        <v>84.22</v>
      </c>
      <c r="U811">
        <v>73.7</v>
      </c>
      <c r="V811">
        <f t="shared" si="25"/>
        <v>1.1427408412483038</v>
      </c>
      <c r="W811">
        <v>23</v>
      </c>
      <c r="X811">
        <v>67.5</v>
      </c>
      <c r="Y811">
        <v>71.22</v>
      </c>
    </row>
    <row r="812" spans="1:25" x14ac:dyDescent="0.25">
      <c r="A812" s="2" t="s">
        <v>1052</v>
      </c>
      <c r="B812" s="1" t="s">
        <v>696</v>
      </c>
      <c r="C812" t="s">
        <v>76</v>
      </c>
      <c r="D812" t="s">
        <v>80</v>
      </c>
      <c r="E812">
        <v>17.5</v>
      </c>
      <c r="F812">
        <v>28.94</v>
      </c>
      <c r="G812">
        <v>57.36</v>
      </c>
      <c r="H812">
        <f t="shared" si="24"/>
        <v>0.50453277545327757</v>
      </c>
      <c r="I812">
        <v>17</v>
      </c>
      <c r="J812">
        <v>18.920000000000002</v>
      </c>
      <c r="K812">
        <v>56.08</v>
      </c>
      <c r="O812" t="s">
        <v>1052</v>
      </c>
      <c r="P812" s="1" t="s">
        <v>696</v>
      </c>
      <c r="Q812" t="s">
        <v>76</v>
      </c>
      <c r="R812" t="s">
        <v>78</v>
      </c>
      <c r="S812">
        <v>24</v>
      </c>
      <c r="T812">
        <v>71.81</v>
      </c>
      <c r="U812">
        <v>73.7</v>
      </c>
      <c r="V812">
        <f t="shared" si="25"/>
        <v>0.97435549525101761</v>
      </c>
      <c r="W812">
        <v>23.5</v>
      </c>
      <c r="X812">
        <v>64.61</v>
      </c>
      <c r="Y812">
        <v>72.459999999999994</v>
      </c>
    </row>
    <row r="813" spans="1:25" x14ac:dyDescent="0.25">
      <c r="A813" s="2" t="s">
        <v>1053</v>
      </c>
      <c r="B813" s="1" t="s">
        <v>696</v>
      </c>
      <c r="C813" t="s">
        <v>76</v>
      </c>
      <c r="D813" t="s">
        <v>80</v>
      </c>
      <c r="E813">
        <v>15</v>
      </c>
      <c r="F813">
        <v>26.99</v>
      </c>
      <c r="G813">
        <v>50.91</v>
      </c>
      <c r="H813">
        <f t="shared" si="24"/>
        <v>0.53015124729915541</v>
      </c>
      <c r="I813">
        <v>15</v>
      </c>
      <c r="J813">
        <v>26.99</v>
      </c>
      <c r="K813">
        <v>50.91</v>
      </c>
      <c r="O813" t="s">
        <v>1053</v>
      </c>
      <c r="P813" s="1" t="s">
        <v>696</v>
      </c>
      <c r="Q813" t="s">
        <v>76</v>
      </c>
      <c r="R813" t="s">
        <v>78</v>
      </c>
      <c r="S813">
        <v>25</v>
      </c>
      <c r="T813">
        <v>68.36</v>
      </c>
      <c r="U813">
        <v>76.17</v>
      </c>
      <c r="V813">
        <f t="shared" si="25"/>
        <v>0.89746619403964811</v>
      </c>
      <c r="W813">
        <v>24.5</v>
      </c>
      <c r="X813">
        <v>53.26</v>
      </c>
      <c r="Y813">
        <v>74.930000000000007</v>
      </c>
    </row>
    <row r="814" spans="1:25" x14ac:dyDescent="0.25">
      <c r="A814" s="2" t="s">
        <v>1054</v>
      </c>
      <c r="B814" s="1" t="s">
        <v>696</v>
      </c>
      <c r="C814" t="s">
        <v>76</v>
      </c>
      <c r="D814" t="s">
        <v>80</v>
      </c>
      <c r="E814">
        <v>34.5</v>
      </c>
      <c r="F814">
        <v>75.48</v>
      </c>
      <c r="G814">
        <v>99.24</v>
      </c>
      <c r="H814">
        <f t="shared" si="24"/>
        <v>0.76058041112454666</v>
      </c>
      <c r="I814">
        <v>34</v>
      </c>
      <c r="J814">
        <v>63.39</v>
      </c>
      <c r="K814">
        <v>98.04</v>
      </c>
      <c r="O814" t="s">
        <v>1054</v>
      </c>
      <c r="P814" s="1" t="s">
        <v>696</v>
      </c>
      <c r="Q814" t="s">
        <v>76</v>
      </c>
      <c r="R814" t="s">
        <v>78</v>
      </c>
      <c r="S814">
        <v>24</v>
      </c>
      <c r="T814">
        <v>115.22</v>
      </c>
      <c r="U814">
        <v>73.7</v>
      </c>
      <c r="V814">
        <f t="shared" si="25"/>
        <v>1.5633649932157394</v>
      </c>
      <c r="W814">
        <v>23.5</v>
      </c>
      <c r="X814">
        <v>64.16</v>
      </c>
      <c r="Y814">
        <v>72.459999999999994</v>
      </c>
    </row>
    <row r="815" spans="1:25" x14ac:dyDescent="0.25">
      <c r="A815" s="2" t="s">
        <v>1055</v>
      </c>
      <c r="B815" s="1" t="s">
        <v>696</v>
      </c>
      <c r="C815" t="s">
        <v>76</v>
      </c>
      <c r="D815" t="s">
        <v>80</v>
      </c>
      <c r="E815">
        <v>34.5</v>
      </c>
      <c r="F815">
        <v>94.52</v>
      </c>
      <c r="G815">
        <v>99.24</v>
      </c>
      <c r="H815">
        <f t="shared" si="24"/>
        <v>0.9524385328496574</v>
      </c>
      <c r="I815">
        <v>34</v>
      </c>
      <c r="J815">
        <v>65.09</v>
      </c>
      <c r="K815">
        <v>98.04</v>
      </c>
      <c r="O815" t="s">
        <v>1055</v>
      </c>
      <c r="P815" s="1" t="s">
        <v>696</v>
      </c>
      <c r="Q815" t="s">
        <v>76</v>
      </c>
      <c r="R815" t="s">
        <v>78</v>
      </c>
      <c r="S815">
        <v>24</v>
      </c>
      <c r="T815">
        <v>114.52</v>
      </c>
      <c r="U815">
        <v>73.7</v>
      </c>
      <c r="V815">
        <f t="shared" si="25"/>
        <v>1.553867028493894</v>
      </c>
      <c r="W815">
        <v>23.5</v>
      </c>
      <c r="X815">
        <v>63.55</v>
      </c>
      <c r="Y815">
        <v>72.459999999999994</v>
      </c>
    </row>
    <row r="816" spans="1:25" x14ac:dyDescent="0.25">
      <c r="A816" t="s">
        <v>1056</v>
      </c>
      <c r="B816" s="1" t="s">
        <v>696</v>
      </c>
      <c r="C816" t="s">
        <v>76</v>
      </c>
      <c r="D816" t="s">
        <v>80</v>
      </c>
      <c r="E816">
        <v>22.5</v>
      </c>
      <c r="F816">
        <v>73.489999999999995</v>
      </c>
      <c r="G816">
        <v>69.97</v>
      </c>
      <c r="H816">
        <f t="shared" si="24"/>
        <v>1.0503072745462341</v>
      </c>
      <c r="I816">
        <v>22</v>
      </c>
      <c r="J816">
        <v>62.83</v>
      </c>
      <c r="K816">
        <v>68.72</v>
      </c>
      <c r="O816" t="s">
        <v>1056</v>
      </c>
      <c r="P816" s="1" t="s">
        <v>696</v>
      </c>
      <c r="Q816" t="s">
        <v>76</v>
      </c>
      <c r="R816" t="s">
        <v>78</v>
      </c>
      <c r="S816">
        <v>24</v>
      </c>
      <c r="T816">
        <v>114.11</v>
      </c>
      <c r="U816">
        <v>73.7</v>
      </c>
      <c r="V816">
        <f t="shared" si="25"/>
        <v>1.548303934871099</v>
      </c>
      <c r="W816">
        <v>23</v>
      </c>
      <c r="X816">
        <v>56.43</v>
      </c>
      <c r="Y816">
        <v>71.22</v>
      </c>
    </row>
    <row r="817" spans="1:25" x14ac:dyDescent="0.25">
      <c r="A817" s="2" t="s">
        <v>1057</v>
      </c>
      <c r="B817" s="1" t="s">
        <v>696</v>
      </c>
      <c r="C817" t="s">
        <v>76</v>
      </c>
      <c r="D817" t="s">
        <v>80</v>
      </c>
      <c r="E817">
        <v>26.5</v>
      </c>
      <c r="F817">
        <v>55.49</v>
      </c>
      <c r="G817">
        <v>79.86</v>
      </c>
      <c r="H817">
        <f t="shared" si="24"/>
        <v>0.69484097170047587</v>
      </c>
      <c r="I817">
        <v>26</v>
      </c>
      <c r="J817">
        <v>44.28</v>
      </c>
      <c r="K817">
        <v>78.63</v>
      </c>
      <c r="O817" t="s">
        <v>1057</v>
      </c>
      <c r="P817" s="1" t="s">
        <v>696</v>
      </c>
      <c r="Q817" t="s">
        <v>76</v>
      </c>
      <c r="R817" t="s">
        <v>78</v>
      </c>
      <c r="S817">
        <v>24</v>
      </c>
      <c r="T817">
        <v>126.85</v>
      </c>
      <c r="U817">
        <v>73.7</v>
      </c>
      <c r="V817">
        <f t="shared" si="25"/>
        <v>1.7211668928086836</v>
      </c>
      <c r="W817">
        <v>23</v>
      </c>
      <c r="X817">
        <v>46.72</v>
      </c>
      <c r="Y817">
        <v>71.22</v>
      </c>
    </row>
    <row r="818" spans="1:25" x14ac:dyDescent="0.25">
      <c r="A818" t="s">
        <v>1058</v>
      </c>
      <c r="B818" s="1" t="s">
        <v>696</v>
      </c>
      <c r="C818" t="s">
        <v>77</v>
      </c>
      <c r="D818" t="s">
        <v>80</v>
      </c>
      <c r="E818">
        <v>32</v>
      </c>
      <c r="F818">
        <v>76.56</v>
      </c>
      <c r="G818">
        <v>93.23</v>
      </c>
      <c r="H818">
        <f t="shared" si="24"/>
        <v>0.82119489434731308</v>
      </c>
      <c r="I818">
        <v>31.5</v>
      </c>
      <c r="J818">
        <v>46.11</v>
      </c>
      <c r="K818">
        <v>92.02</v>
      </c>
      <c r="O818" t="s">
        <v>1058</v>
      </c>
      <c r="P818" s="1" t="s">
        <v>696</v>
      </c>
      <c r="Q818" t="s">
        <v>77</v>
      </c>
      <c r="R818" t="s">
        <v>78</v>
      </c>
      <c r="S818">
        <v>24</v>
      </c>
      <c r="T818">
        <v>119.57</v>
      </c>
      <c r="U818">
        <v>73.7</v>
      </c>
      <c r="V818">
        <f t="shared" si="25"/>
        <v>1.6223880597014924</v>
      </c>
      <c r="W818">
        <v>22</v>
      </c>
      <c r="X818">
        <v>61.69</v>
      </c>
      <c r="Y818">
        <v>68.72</v>
      </c>
    </row>
    <row r="819" spans="1:25" x14ac:dyDescent="0.25">
      <c r="A819" s="2" t="s">
        <v>1059</v>
      </c>
      <c r="B819" s="1" t="s">
        <v>696</v>
      </c>
      <c r="C819" t="s">
        <v>77</v>
      </c>
      <c r="D819" t="s">
        <v>80</v>
      </c>
      <c r="E819">
        <v>18</v>
      </c>
      <c r="F819">
        <v>41.15</v>
      </c>
      <c r="G819">
        <v>58.64</v>
      </c>
      <c r="H819">
        <f t="shared" si="24"/>
        <v>0.70173942701227832</v>
      </c>
      <c r="I819">
        <v>17.5</v>
      </c>
      <c r="J819">
        <v>19.38</v>
      </c>
      <c r="K819">
        <v>57.36</v>
      </c>
      <c r="O819" t="s">
        <v>1059</v>
      </c>
      <c r="P819" s="1" t="s">
        <v>696</v>
      </c>
      <c r="Q819" t="s">
        <v>77</v>
      </c>
      <c r="R819" t="s">
        <v>78</v>
      </c>
      <c r="S819">
        <v>27</v>
      </c>
      <c r="T819">
        <v>66.86</v>
      </c>
      <c r="U819">
        <v>81.08</v>
      </c>
      <c r="V819">
        <f t="shared" si="25"/>
        <v>0.82461766156882088</v>
      </c>
      <c r="W819">
        <v>26.5</v>
      </c>
      <c r="X819">
        <v>57.95</v>
      </c>
      <c r="Y819">
        <v>79.86</v>
      </c>
    </row>
    <row r="820" spans="1:25" x14ac:dyDescent="0.25">
      <c r="A820" t="s">
        <v>1060</v>
      </c>
      <c r="B820" s="1" t="s">
        <v>696</v>
      </c>
      <c r="C820" t="s">
        <v>77</v>
      </c>
      <c r="D820" t="s">
        <v>80</v>
      </c>
      <c r="E820">
        <v>19</v>
      </c>
      <c r="F820">
        <v>39.770000000000003</v>
      </c>
      <c r="G820">
        <v>61.18</v>
      </c>
      <c r="H820">
        <f t="shared" si="24"/>
        <v>0.65004903563255967</v>
      </c>
      <c r="I820">
        <v>18.5</v>
      </c>
      <c r="J820">
        <v>33.03</v>
      </c>
      <c r="K820">
        <v>59.91</v>
      </c>
      <c r="O820" t="s">
        <v>1060</v>
      </c>
      <c r="P820" s="1" t="s">
        <v>696</v>
      </c>
      <c r="Q820" t="s">
        <v>77</v>
      </c>
      <c r="R820" t="s">
        <v>78</v>
      </c>
      <c r="S820">
        <v>24</v>
      </c>
      <c r="T820">
        <v>96.31</v>
      </c>
      <c r="U820">
        <v>73.7</v>
      </c>
      <c r="V820">
        <f t="shared" si="25"/>
        <v>1.3067842605156037</v>
      </c>
      <c r="W820">
        <v>23.5</v>
      </c>
      <c r="X820">
        <v>69.150000000000006</v>
      </c>
      <c r="Y820">
        <v>72.459999999999994</v>
      </c>
    </row>
    <row r="821" spans="1:25" x14ac:dyDescent="0.25">
      <c r="A821" s="2" t="s">
        <v>1061</v>
      </c>
      <c r="B821" s="1" t="s">
        <v>696</v>
      </c>
      <c r="C821" t="s">
        <v>77</v>
      </c>
      <c r="D821" t="s">
        <v>80</v>
      </c>
      <c r="E821">
        <v>22</v>
      </c>
      <c r="F821">
        <v>46.17</v>
      </c>
      <c r="G821">
        <v>68.72</v>
      </c>
      <c r="H821">
        <f t="shared" si="24"/>
        <v>0.6718568102444703</v>
      </c>
      <c r="I821">
        <v>21.5</v>
      </c>
      <c r="J821">
        <v>32.049999999999997</v>
      </c>
      <c r="K821">
        <v>67.47</v>
      </c>
      <c r="O821" t="s">
        <v>1061</v>
      </c>
      <c r="P821" s="1" t="s">
        <v>696</v>
      </c>
      <c r="Q821" t="s">
        <v>77</v>
      </c>
      <c r="R821" t="s">
        <v>78</v>
      </c>
      <c r="S821">
        <v>24</v>
      </c>
      <c r="T821">
        <v>85.85</v>
      </c>
      <c r="U821">
        <v>73.7</v>
      </c>
      <c r="V821">
        <f t="shared" si="25"/>
        <v>1.1648575305291722</v>
      </c>
      <c r="W821">
        <v>25</v>
      </c>
      <c r="X821">
        <v>85.47</v>
      </c>
      <c r="Y821">
        <v>76.17</v>
      </c>
    </row>
    <row r="822" spans="1:25" x14ac:dyDescent="0.25">
      <c r="A822" t="s">
        <v>1062</v>
      </c>
      <c r="B822" s="1" t="s">
        <v>696</v>
      </c>
      <c r="C822" t="s">
        <v>77</v>
      </c>
      <c r="D822" t="s">
        <v>80</v>
      </c>
      <c r="E822">
        <v>26.5</v>
      </c>
      <c r="F822">
        <v>67.77</v>
      </c>
      <c r="G822">
        <v>79.86</v>
      </c>
      <c r="H822">
        <f t="shared" si="24"/>
        <v>0.84861006761833202</v>
      </c>
      <c r="I822">
        <v>26</v>
      </c>
      <c r="J822">
        <v>52.54</v>
      </c>
      <c r="K822">
        <v>78.63</v>
      </c>
      <c r="O822" t="s">
        <v>1062</v>
      </c>
      <c r="P822" s="1" t="s">
        <v>696</v>
      </c>
      <c r="Q822" t="s">
        <v>77</v>
      </c>
      <c r="R822" t="s">
        <v>78</v>
      </c>
      <c r="S822">
        <v>24</v>
      </c>
      <c r="T822">
        <v>133.6</v>
      </c>
      <c r="U822">
        <v>73.7</v>
      </c>
      <c r="V822">
        <f t="shared" si="25"/>
        <v>1.8127544097693349</v>
      </c>
      <c r="W822">
        <v>23</v>
      </c>
      <c r="X822">
        <v>62.19</v>
      </c>
      <c r="Y822">
        <v>71.22</v>
      </c>
    </row>
    <row r="823" spans="1:25" x14ac:dyDescent="0.25">
      <c r="A823" s="2" t="s">
        <v>1063</v>
      </c>
      <c r="B823" s="1" t="s">
        <v>696</v>
      </c>
      <c r="C823" t="s">
        <v>77</v>
      </c>
      <c r="D823" t="s">
        <v>80</v>
      </c>
      <c r="E823">
        <v>35</v>
      </c>
      <c r="F823">
        <v>94</v>
      </c>
      <c r="G823">
        <v>100.44</v>
      </c>
      <c r="H823">
        <f t="shared" si="24"/>
        <v>0.93588211867781768</v>
      </c>
      <c r="I823">
        <v>34.5</v>
      </c>
      <c r="J823">
        <v>62.35</v>
      </c>
      <c r="K823">
        <v>99.24</v>
      </c>
      <c r="O823" t="s">
        <v>1063</v>
      </c>
      <c r="P823" s="1" t="s">
        <v>696</v>
      </c>
      <c r="Q823" t="s">
        <v>77</v>
      </c>
      <c r="R823" t="s">
        <v>78</v>
      </c>
      <c r="S823">
        <v>24</v>
      </c>
      <c r="T823">
        <v>115.25</v>
      </c>
      <c r="U823">
        <v>73.7</v>
      </c>
      <c r="V823">
        <f t="shared" si="25"/>
        <v>1.5637720488466758</v>
      </c>
      <c r="W823">
        <v>23</v>
      </c>
      <c r="X823">
        <v>45.74</v>
      </c>
      <c r="Y823">
        <v>71.22</v>
      </c>
    </row>
    <row r="824" spans="1:25" x14ac:dyDescent="0.25">
      <c r="A824" t="s">
        <v>1064</v>
      </c>
      <c r="B824" s="1" t="s">
        <v>696</v>
      </c>
      <c r="C824" t="s">
        <v>77</v>
      </c>
      <c r="D824" t="s">
        <v>80</v>
      </c>
      <c r="E824">
        <v>33.5</v>
      </c>
      <c r="F824">
        <v>88.89</v>
      </c>
      <c r="G824">
        <v>96.84</v>
      </c>
      <c r="H824">
        <f t="shared" si="24"/>
        <v>0.91790582403965304</v>
      </c>
      <c r="I824">
        <v>33</v>
      </c>
      <c r="J824">
        <v>64.150000000000006</v>
      </c>
      <c r="K824">
        <v>95.64</v>
      </c>
      <c r="O824" t="s">
        <v>1064</v>
      </c>
      <c r="P824" s="1" t="s">
        <v>696</v>
      </c>
      <c r="Q824" t="s">
        <v>77</v>
      </c>
      <c r="R824" t="s">
        <v>78</v>
      </c>
      <c r="S824">
        <v>24</v>
      </c>
      <c r="T824">
        <v>90.35</v>
      </c>
      <c r="U824">
        <v>73.7</v>
      </c>
      <c r="V824">
        <f t="shared" si="25"/>
        <v>1.2259158751696064</v>
      </c>
      <c r="W824">
        <v>22.5</v>
      </c>
      <c r="X824">
        <v>50.22</v>
      </c>
      <c r="Y824">
        <v>69.97</v>
      </c>
    </row>
    <row r="825" spans="1:25" x14ac:dyDescent="0.25">
      <c r="A825" s="2" t="s">
        <v>1065</v>
      </c>
      <c r="B825" s="1" t="s">
        <v>696</v>
      </c>
      <c r="C825" t="s">
        <v>77</v>
      </c>
      <c r="D825" t="s">
        <v>80</v>
      </c>
      <c r="E825">
        <v>31.5</v>
      </c>
      <c r="F825">
        <v>82.19</v>
      </c>
      <c r="G825">
        <v>92.02</v>
      </c>
      <c r="H825">
        <f t="shared" si="24"/>
        <v>0.89317539665290158</v>
      </c>
      <c r="I825">
        <v>31</v>
      </c>
      <c r="J825">
        <v>55.6</v>
      </c>
      <c r="K825">
        <v>90.81</v>
      </c>
      <c r="O825" t="s">
        <v>1065</v>
      </c>
      <c r="P825" s="1" t="s">
        <v>696</v>
      </c>
      <c r="Q825" t="s">
        <v>77</v>
      </c>
      <c r="R825" t="s">
        <v>78</v>
      </c>
      <c r="S825">
        <v>24</v>
      </c>
      <c r="T825">
        <v>128.52000000000001</v>
      </c>
      <c r="U825">
        <v>73.7</v>
      </c>
      <c r="V825">
        <f t="shared" si="25"/>
        <v>1.7438263229308006</v>
      </c>
      <c r="W825">
        <v>21.5</v>
      </c>
      <c r="X825">
        <v>49.42</v>
      </c>
      <c r="Y825">
        <v>67.47</v>
      </c>
    </row>
    <row r="826" spans="1:25" x14ac:dyDescent="0.25">
      <c r="A826" t="s">
        <v>1066</v>
      </c>
      <c r="B826" s="1" t="s">
        <v>696</v>
      </c>
      <c r="C826" t="s">
        <v>77</v>
      </c>
      <c r="D826" t="s">
        <v>80</v>
      </c>
      <c r="E826">
        <v>35</v>
      </c>
      <c r="F826">
        <v>96.82</v>
      </c>
      <c r="G826">
        <v>100.44</v>
      </c>
      <c r="H826">
        <f t="shared" si="24"/>
        <v>0.96395858223815212</v>
      </c>
      <c r="I826">
        <v>34.5</v>
      </c>
      <c r="J826">
        <v>90.68</v>
      </c>
      <c r="K826">
        <v>99.24</v>
      </c>
      <c r="O826" t="s">
        <v>1066</v>
      </c>
      <c r="P826" s="1" t="s">
        <v>696</v>
      </c>
      <c r="Q826" t="s">
        <v>77</v>
      </c>
      <c r="R826" t="s">
        <v>78</v>
      </c>
      <c r="S826">
        <v>22.5</v>
      </c>
      <c r="T826">
        <v>80.97</v>
      </c>
      <c r="U826">
        <v>69.97</v>
      </c>
      <c r="V826">
        <f t="shared" si="25"/>
        <v>1.1572102329569816</v>
      </c>
      <c r="W826">
        <v>22</v>
      </c>
      <c r="X826">
        <v>67.58</v>
      </c>
      <c r="Y826">
        <v>68.72</v>
      </c>
    </row>
    <row r="827" spans="1:25" x14ac:dyDescent="0.25">
      <c r="A827" s="2" t="s">
        <v>1067</v>
      </c>
      <c r="B827" s="1" t="s">
        <v>696</v>
      </c>
      <c r="C827" t="s">
        <v>77</v>
      </c>
      <c r="D827" t="s">
        <v>80</v>
      </c>
      <c r="E827">
        <v>19</v>
      </c>
      <c r="F827">
        <v>40.729999999999997</v>
      </c>
      <c r="G827">
        <v>61.18</v>
      </c>
      <c r="H827">
        <f t="shared" si="24"/>
        <v>0.66574043805165084</v>
      </c>
      <c r="I827">
        <v>18.5</v>
      </c>
      <c r="J827">
        <v>39.090000000000003</v>
      </c>
      <c r="K827">
        <v>59.91</v>
      </c>
      <c r="O827" t="s">
        <v>1067</v>
      </c>
      <c r="P827" s="1" t="s">
        <v>696</v>
      </c>
      <c r="Q827" t="s">
        <v>77</v>
      </c>
      <c r="R827" t="s">
        <v>78</v>
      </c>
      <c r="S827">
        <v>24.5</v>
      </c>
      <c r="T827">
        <v>75.540000000000006</v>
      </c>
      <c r="U827">
        <v>74.930000000000007</v>
      </c>
      <c r="V827">
        <f t="shared" si="25"/>
        <v>1.0081409315361003</v>
      </c>
      <c r="W827">
        <v>24</v>
      </c>
      <c r="X827">
        <v>69.819999999999993</v>
      </c>
      <c r="Y827">
        <v>73.7</v>
      </c>
    </row>
    <row r="828" spans="1:25" x14ac:dyDescent="0.25">
      <c r="A828" s="2" t="s">
        <v>1068</v>
      </c>
      <c r="B828" s="1" t="s">
        <v>696</v>
      </c>
      <c r="C828" t="s">
        <v>77</v>
      </c>
      <c r="D828" t="s">
        <v>80</v>
      </c>
      <c r="E828">
        <v>27.5</v>
      </c>
      <c r="F828">
        <v>63.73</v>
      </c>
      <c r="G828">
        <v>82.3</v>
      </c>
      <c r="H828">
        <f t="shared" si="24"/>
        <v>0.77436208991494526</v>
      </c>
      <c r="I828">
        <v>27</v>
      </c>
      <c r="J828">
        <v>52.17</v>
      </c>
      <c r="K828">
        <v>81.08</v>
      </c>
      <c r="O828" t="s">
        <v>1068</v>
      </c>
      <c r="P828" s="1" t="s">
        <v>696</v>
      </c>
      <c r="Q828" t="s">
        <v>77</v>
      </c>
      <c r="R828" t="s">
        <v>78</v>
      </c>
      <c r="S828">
        <v>24</v>
      </c>
      <c r="T828">
        <v>80.66</v>
      </c>
      <c r="U828">
        <v>73.7</v>
      </c>
      <c r="V828">
        <f t="shared" si="25"/>
        <v>1.0944369063772048</v>
      </c>
      <c r="W828">
        <v>23.5</v>
      </c>
      <c r="X828">
        <v>61.51</v>
      </c>
      <c r="Y828">
        <v>72.459999999999994</v>
      </c>
    </row>
    <row r="829" spans="1:25" x14ac:dyDescent="0.25">
      <c r="A829" s="2" t="s">
        <v>1069</v>
      </c>
      <c r="B829" s="1" t="s">
        <v>696</v>
      </c>
      <c r="C829" t="s">
        <v>77</v>
      </c>
      <c r="D829" t="s">
        <v>80</v>
      </c>
      <c r="E829">
        <v>29.5</v>
      </c>
      <c r="F829">
        <v>75.31</v>
      </c>
      <c r="G829">
        <v>87.18</v>
      </c>
      <c r="H829">
        <f t="shared" si="24"/>
        <v>0.86384491855930257</v>
      </c>
      <c r="I829">
        <v>29</v>
      </c>
      <c r="J829">
        <v>55.3</v>
      </c>
      <c r="K829">
        <v>85.96</v>
      </c>
      <c r="O829" t="s">
        <v>1069</v>
      </c>
      <c r="P829" s="1" t="s">
        <v>696</v>
      </c>
      <c r="Q829" t="s">
        <v>77</v>
      </c>
      <c r="R829" t="s">
        <v>78</v>
      </c>
      <c r="S829">
        <v>24</v>
      </c>
      <c r="T829">
        <v>77.08</v>
      </c>
      <c r="U829">
        <v>73.7</v>
      </c>
      <c r="V829">
        <f t="shared" si="25"/>
        <v>1.0458616010854815</v>
      </c>
      <c r="W829">
        <v>23.5</v>
      </c>
      <c r="X829">
        <v>72.05</v>
      </c>
      <c r="Y829">
        <v>72.459999999999994</v>
      </c>
    </row>
    <row r="830" spans="1:25" x14ac:dyDescent="0.25">
      <c r="A830" s="2" t="s">
        <v>1070</v>
      </c>
      <c r="B830" s="1" t="s">
        <v>696</v>
      </c>
      <c r="C830" t="s">
        <v>77</v>
      </c>
      <c r="D830" t="s">
        <v>80</v>
      </c>
      <c r="E830">
        <v>17</v>
      </c>
      <c r="F830">
        <v>28.98</v>
      </c>
      <c r="G830">
        <v>56.08</v>
      </c>
      <c r="H830">
        <f t="shared" si="24"/>
        <v>0.51676176890156922</v>
      </c>
      <c r="I830">
        <v>16.5</v>
      </c>
      <c r="J830">
        <v>24.08</v>
      </c>
      <c r="K830">
        <v>54.79</v>
      </c>
      <c r="O830" t="s">
        <v>1070</v>
      </c>
      <c r="P830" s="1" t="s">
        <v>696</v>
      </c>
      <c r="Q830" t="s">
        <v>77</v>
      </c>
      <c r="R830" t="s">
        <v>78</v>
      </c>
      <c r="S830">
        <v>24</v>
      </c>
      <c r="T830">
        <v>94.72</v>
      </c>
      <c r="U830">
        <v>73.7</v>
      </c>
      <c r="V830">
        <f t="shared" si="25"/>
        <v>1.2852103120759837</v>
      </c>
      <c r="W830">
        <v>23</v>
      </c>
      <c r="X830">
        <v>48.78</v>
      </c>
      <c r="Y830">
        <v>71.22</v>
      </c>
    </row>
    <row r="831" spans="1:25" x14ac:dyDescent="0.25">
      <c r="A831" s="2" t="s">
        <v>1071</v>
      </c>
      <c r="B831" s="1" t="s">
        <v>696</v>
      </c>
      <c r="C831" t="s">
        <v>77</v>
      </c>
      <c r="D831" t="s">
        <v>80</v>
      </c>
      <c r="E831">
        <v>15</v>
      </c>
      <c r="F831">
        <v>23.94</v>
      </c>
      <c r="G831">
        <v>50.91</v>
      </c>
      <c r="H831">
        <f t="shared" si="24"/>
        <v>0.47024160282852095</v>
      </c>
      <c r="I831">
        <v>15</v>
      </c>
      <c r="J831">
        <v>23.94</v>
      </c>
      <c r="K831">
        <v>50.91</v>
      </c>
      <c r="O831" t="s">
        <v>1071</v>
      </c>
      <c r="P831" s="1" t="s">
        <v>696</v>
      </c>
      <c r="Q831" t="s">
        <v>77</v>
      </c>
      <c r="R831" t="s">
        <v>78</v>
      </c>
      <c r="S831">
        <v>23.5</v>
      </c>
      <c r="T831">
        <v>83.7</v>
      </c>
      <c r="U831">
        <v>72.459999999999994</v>
      </c>
      <c r="V831">
        <f t="shared" si="25"/>
        <v>1.1551200662434449</v>
      </c>
      <c r="W831">
        <v>23</v>
      </c>
      <c r="X831">
        <v>62.51</v>
      </c>
      <c r="Y831">
        <v>71.22</v>
      </c>
    </row>
    <row r="832" spans="1:25" x14ac:dyDescent="0.25">
      <c r="A832" s="2" t="s">
        <v>1072</v>
      </c>
      <c r="B832" s="1" t="s">
        <v>696</v>
      </c>
      <c r="C832" t="s">
        <v>77</v>
      </c>
      <c r="D832" t="s">
        <v>80</v>
      </c>
      <c r="E832">
        <v>16</v>
      </c>
      <c r="F832">
        <v>37.35</v>
      </c>
      <c r="G832">
        <v>53.5</v>
      </c>
      <c r="H832">
        <f t="shared" si="24"/>
        <v>0.69813084112149537</v>
      </c>
      <c r="I832">
        <v>15.5</v>
      </c>
      <c r="J832">
        <v>20.53</v>
      </c>
      <c r="K832">
        <v>52.21</v>
      </c>
      <c r="O832" t="s">
        <v>1072</v>
      </c>
      <c r="P832" s="1" t="s">
        <v>696</v>
      </c>
      <c r="Q832" t="s">
        <v>77</v>
      </c>
      <c r="R832" t="s">
        <v>78</v>
      </c>
      <c r="S832">
        <v>24</v>
      </c>
      <c r="T832">
        <v>118.84</v>
      </c>
      <c r="U832">
        <v>73.7</v>
      </c>
      <c r="V832">
        <f t="shared" si="25"/>
        <v>1.6124830393487111</v>
      </c>
      <c r="W832">
        <v>23</v>
      </c>
      <c r="X832">
        <v>56.58</v>
      </c>
      <c r="Y832">
        <v>71.22</v>
      </c>
    </row>
    <row r="833" spans="1:25" x14ac:dyDescent="0.25">
      <c r="A833" t="s">
        <v>1073</v>
      </c>
      <c r="B833" s="1" t="s">
        <v>696</v>
      </c>
      <c r="C833" t="s">
        <v>77</v>
      </c>
      <c r="D833" t="s">
        <v>80</v>
      </c>
      <c r="E833">
        <v>19.5</v>
      </c>
      <c r="F833">
        <v>43.11</v>
      </c>
      <c r="G833">
        <v>62.44</v>
      </c>
      <c r="H833">
        <f t="shared" si="24"/>
        <v>0.6904228058936579</v>
      </c>
      <c r="I833">
        <v>19</v>
      </c>
      <c r="J833">
        <v>25.12</v>
      </c>
      <c r="K833">
        <v>61.18</v>
      </c>
      <c r="O833" t="s">
        <v>1073</v>
      </c>
      <c r="P833" s="1" t="s">
        <v>696</v>
      </c>
      <c r="Q833" t="s">
        <v>77</v>
      </c>
      <c r="R833" t="s">
        <v>78</v>
      </c>
      <c r="S833">
        <v>24</v>
      </c>
      <c r="T833">
        <v>127.41</v>
      </c>
      <c r="U833">
        <v>73.7</v>
      </c>
      <c r="V833">
        <f t="shared" si="25"/>
        <v>1.72876526458616</v>
      </c>
      <c r="W833">
        <v>35</v>
      </c>
      <c r="X833">
        <v>102.02</v>
      </c>
      <c r="Y833">
        <v>100.44</v>
      </c>
    </row>
    <row r="834" spans="1:25" x14ac:dyDescent="0.25">
      <c r="A834" s="2" t="s">
        <v>1074</v>
      </c>
      <c r="B834" s="1" t="s">
        <v>696</v>
      </c>
      <c r="C834" t="s">
        <v>76</v>
      </c>
      <c r="D834" t="s">
        <v>81</v>
      </c>
      <c r="E834">
        <v>24</v>
      </c>
      <c r="F834">
        <v>63.07</v>
      </c>
      <c r="G834">
        <v>73.7</v>
      </c>
      <c r="H834">
        <f t="shared" ref="H834:H898" si="26">F834/G834</f>
        <v>0.85576662143826321</v>
      </c>
      <c r="I834">
        <v>23.5</v>
      </c>
      <c r="J834">
        <v>57.91</v>
      </c>
      <c r="K834">
        <v>72.459999999999994</v>
      </c>
      <c r="O834" t="s">
        <v>1074</v>
      </c>
      <c r="P834" s="1" t="s">
        <v>696</v>
      </c>
      <c r="Q834" t="s">
        <v>76</v>
      </c>
      <c r="R834" t="s">
        <v>79</v>
      </c>
      <c r="S834">
        <v>18.5</v>
      </c>
      <c r="T834">
        <v>48.65</v>
      </c>
      <c r="U834">
        <v>59.91</v>
      </c>
      <c r="V834">
        <f t="shared" ref="V834:V898" si="27">T834/U834</f>
        <v>0.81205141044900686</v>
      </c>
      <c r="W834">
        <v>18</v>
      </c>
      <c r="X834">
        <v>41.77</v>
      </c>
      <c r="Y834">
        <v>58.64</v>
      </c>
    </row>
    <row r="835" spans="1:25" x14ac:dyDescent="0.25">
      <c r="A835" s="2" t="s">
        <v>1075</v>
      </c>
      <c r="B835" s="1" t="s">
        <v>696</v>
      </c>
      <c r="C835" t="s">
        <v>76</v>
      </c>
      <c r="D835" t="s">
        <v>81</v>
      </c>
      <c r="E835">
        <v>22.5</v>
      </c>
      <c r="F835">
        <v>47.86</v>
      </c>
      <c r="G835">
        <v>69.97</v>
      </c>
      <c r="H835">
        <f t="shared" si="26"/>
        <v>0.68400743175646705</v>
      </c>
      <c r="I835">
        <v>22</v>
      </c>
      <c r="J835">
        <v>40.450000000000003</v>
      </c>
      <c r="K835">
        <v>68.72</v>
      </c>
      <c r="O835" t="s">
        <v>1075</v>
      </c>
      <c r="P835" s="1" t="s">
        <v>696</v>
      </c>
      <c r="Q835" t="s">
        <v>76</v>
      </c>
      <c r="R835" t="s">
        <v>79</v>
      </c>
      <c r="S835">
        <v>24</v>
      </c>
      <c r="T835">
        <v>80.88</v>
      </c>
      <c r="U835">
        <v>73.7</v>
      </c>
      <c r="V835">
        <f t="shared" si="27"/>
        <v>1.0974219810040704</v>
      </c>
      <c r="W835">
        <v>23.5</v>
      </c>
      <c r="X835">
        <v>69.650000000000006</v>
      </c>
      <c r="Y835">
        <v>72.459999999999994</v>
      </c>
    </row>
    <row r="836" spans="1:25" x14ac:dyDescent="0.25">
      <c r="A836" s="2" t="s">
        <v>1076</v>
      </c>
      <c r="B836" s="1" t="s">
        <v>696</v>
      </c>
      <c r="C836" t="s">
        <v>76</v>
      </c>
      <c r="D836" t="s">
        <v>81</v>
      </c>
      <c r="E836">
        <v>17.5</v>
      </c>
      <c r="F836">
        <v>39.21</v>
      </c>
      <c r="G836">
        <v>57.36</v>
      </c>
      <c r="H836">
        <f t="shared" si="26"/>
        <v>0.68357740585774063</v>
      </c>
      <c r="I836">
        <v>17</v>
      </c>
      <c r="J836">
        <v>16.18</v>
      </c>
      <c r="K836">
        <v>56.08</v>
      </c>
      <c r="O836" t="s">
        <v>1076</v>
      </c>
      <c r="P836" s="1" t="s">
        <v>696</v>
      </c>
      <c r="Q836" t="s">
        <v>76</v>
      </c>
      <c r="R836" t="s">
        <v>79</v>
      </c>
      <c r="S836">
        <v>30</v>
      </c>
      <c r="T836">
        <v>89.21</v>
      </c>
      <c r="U836">
        <v>88.39</v>
      </c>
      <c r="V836">
        <f t="shared" si="27"/>
        <v>1.009277067541577</v>
      </c>
      <c r="W836">
        <v>29.5</v>
      </c>
      <c r="X836">
        <v>58.48</v>
      </c>
      <c r="Y836">
        <v>87.18</v>
      </c>
    </row>
    <row r="837" spans="1:25" x14ac:dyDescent="0.25">
      <c r="A837" t="s">
        <v>1077</v>
      </c>
      <c r="B837" s="1" t="s">
        <v>696</v>
      </c>
      <c r="C837" t="s">
        <v>76</v>
      </c>
      <c r="D837" t="s">
        <v>81</v>
      </c>
      <c r="E837">
        <v>22.5</v>
      </c>
      <c r="F837">
        <v>62.2</v>
      </c>
      <c r="G837">
        <v>69.97</v>
      </c>
      <c r="H837">
        <f t="shared" si="26"/>
        <v>0.88895240817493215</v>
      </c>
      <c r="I837">
        <v>22</v>
      </c>
      <c r="J837">
        <v>51.99</v>
      </c>
      <c r="K837">
        <v>68.72</v>
      </c>
      <c r="O837" t="s">
        <v>1077</v>
      </c>
      <c r="P837" s="1" t="s">
        <v>696</v>
      </c>
      <c r="Q837" t="s">
        <v>76</v>
      </c>
      <c r="R837" t="s">
        <v>79</v>
      </c>
      <c r="S837">
        <v>24</v>
      </c>
      <c r="T837">
        <v>109.08</v>
      </c>
      <c r="U837">
        <v>73.7</v>
      </c>
      <c r="V837">
        <f t="shared" si="27"/>
        <v>1.4800542740841247</v>
      </c>
      <c r="W837">
        <v>23.5</v>
      </c>
      <c r="X837">
        <v>71.599999999999994</v>
      </c>
      <c r="Y837">
        <v>72.459999999999994</v>
      </c>
    </row>
    <row r="838" spans="1:25" x14ac:dyDescent="0.25">
      <c r="A838" s="2" t="s">
        <v>1078</v>
      </c>
      <c r="B838" s="1" t="s">
        <v>696</v>
      </c>
      <c r="C838" t="s">
        <v>76</v>
      </c>
      <c r="D838" t="s">
        <v>81</v>
      </c>
      <c r="E838">
        <v>21.5</v>
      </c>
      <c r="F838">
        <v>55.04</v>
      </c>
      <c r="G838">
        <v>67.47</v>
      </c>
      <c r="H838">
        <f t="shared" si="26"/>
        <v>0.81576997183933597</v>
      </c>
      <c r="I838">
        <v>21</v>
      </c>
      <c r="J838">
        <v>53.38</v>
      </c>
      <c r="K838">
        <v>66.22</v>
      </c>
      <c r="O838" t="s">
        <v>1078</v>
      </c>
      <c r="P838" s="1" t="s">
        <v>696</v>
      </c>
      <c r="Q838" t="s">
        <v>76</v>
      </c>
      <c r="R838" t="s">
        <v>79</v>
      </c>
      <c r="S838">
        <v>24</v>
      </c>
      <c r="T838">
        <v>118.41</v>
      </c>
      <c r="U838">
        <v>73.7</v>
      </c>
      <c r="V838">
        <f t="shared" si="27"/>
        <v>1.6066485753052917</v>
      </c>
      <c r="W838">
        <v>23</v>
      </c>
      <c r="X838">
        <v>51.21</v>
      </c>
      <c r="Y838">
        <v>71.22</v>
      </c>
    </row>
    <row r="839" spans="1:25" x14ac:dyDescent="0.25">
      <c r="A839" s="2" t="s">
        <v>1079</v>
      </c>
      <c r="B839" s="1" t="s">
        <v>696</v>
      </c>
      <c r="C839" t="s">
        <v>76</v>
      </c>
      <c r="D839" t="s">
        <v>81</v>
      </c>
      <c r="E839">
        <v>22.5</v>
      </c>
      <c r="F839">
        <v>62.64</v>
      </c>
      <c r="G839">
        <v>69.97</v>
      </c>
      <c r="H839">
        <f t="shared" si="26"/>
        <v>0.89524081749321138</v>
      </c>
      <c r="I839">
        <v>22</v>
      </c>
      <c r="J839">
        <v>52.78</v>
      </c>
      <c r="K839">
        <v>68.72</v>
      </c>
      <c r="O839" t="s">
        <v>1079</v>
      </c>
      <c r="P839" s="1" t="s">
        <v>696</v>
      </c>
      <c r="Q839" t="s">
        <v>76</v>
      </c>
      <c r="R839" t="s">
        <v>79</v>
      </c>
      <c r="S839">
        <v>24</v>
      </c>
      <c r="T839">
        <v>103.5</v>
      </c>
      <c r="U839">
        <v>73.7</v>
      </c>
      <c r="V839">
        <f t="shared" si="27"/>
        <v>1.4043419267299864</v>
      </c>
      <c r="W839">
        <v>23</v>
      </c>
      <c r="X839">
        <v>63.31</v>
      </c>
      <c r="Y839">
        <v>71.22</v>
      </c>
    </row>
    <row r="840" spans="1:25" x14ac:dyDescent="0.25">
      <c r="A840" t="s">
        <v>1080</v>
      </c>
      <c r="B840" s="1" t="s">
        <v>696</v>
      </c>
      <c r="C840" t="s">
        <v>76</v>
      </c>
      <c r="D840" t="s">
        <v>81</v>
      </c>
      <c r="E840">
        <v>23.5</v>
      </c>
      <c r="F840">
        <v>80.599999999999994</v>
      </c>
      <c r="G840">
        <v>72.459999999999994</v>
      </c>
      <c r="H840">
        <f t="shared" si="26"/>
        <v>1.1123378415677616</v>
      </c>
      <c r="I840">
        <v>23</v>
      </c>
      <c r="J840">
        <v>70.87</v>
      </c>
      <c r="K840">
        <v>71.22</v>
      </c>
      <c r="O840" t="s">
        <v>1080</v>
      </c>
      <c r="P840" s="1" t="s">
        <v>696</v>
      </c>
      <c r="Q840" t="s">
        <v>76</v>
      </c>
      <c r="R840" t="s">
        <v>79</v>
      </c>
      <c r="S840">
        <v>24</v>
      </c>
      <c r="T840">
        <v>123.75</v>
      </c>
      <c r="U840">
        <v>73.7</v>
      </c>
      <c r="V840">
        <f t="shared" si="27"/>
        <v>1.6791044776119401</v>
      </c>
      <c r="W840">
        <v>23</v>
      </c>
      <c r="X840">
        <v>48.97</v>
      </c>
      <c r="Y840">
        <v>71.22</v>
      </c>
    </row>
    <row r="841" spans="1:25" x14ac:dyDescent="0.25">
      <c r="A841" s="2" t="s">
        <v>1081</v>
      </c>
      <c r="B841" s="1" t="s">
        <v>696</v>
      </c>
      <c r="C841" t="s">
        <v>76</v>
      </c>
      <c r="D841" t="s">
        <v>81</v>
      </c>
      <c r="E841">
        <v>0</v>
      </c>
      <c r="F841">
        <v>0</v>
      </c>
      <c r="G841">
        <v>0</v>
      </c>
      <c r="H841" t="e">
        <f t="shared" si="26"/>
        <v>#DIV/0!</v>
      </c>
      <c r="I841">
        <v>0</v>
      </c>
      <c r="J841">
        <v>0</v>
      </c>
      <c r="K841">
        <v>0</v>
      </c>
      <c r="O841" t="s">
        <v>1081</v>
      </c>
      <c r="P841" s="1" t="s">
        <v>696</v>
      </c>
      <c r="Q841" t="s">
        <v>76</v>
      </c>
      <c r="R841" t="s">
        <v>79</v>
      </c>
      <c r="S841">
        <v>15</v>
      </c>
      <c r="T841">
        <v>19.899999999999999</v>
      </c>
      <c r="U841">
        <v>50.91</v>
      </c>
      <c r="V841">
        <f t="shared" si="27"/>
        <v>0.39088587703791006</v>
      </c>
      <c r="W841">
        <v>15</v>
      </c>
      <c r="X841">
        <v>19.899999999999999</v>
      </c>
      <c r="Y841">
        <v>50.91</v>
      </c>
    </row>
    <row r="842" spans="1:25" x14ac:dyDescent="0.25">
      <c r="A842" s="2" t="s">
        <v>1082</v>
      </c>
      <c r="B842" s="1" t="s">
        <v>696</v>
      </c>
      <c r="C842" t="s">
        <v>76</v>
      </c>
      <c r="D842" t="s">
        <v>81</v>
      </c>
      <c r="E842">
        <v>25.5</v>
      </c>
      <c r="F842">
        <v>70.47</v>
      </c>
      <c r="G842">
        <v>77.400000000000006</v>
      </c>
      <c r="H842">
        <f t="shared" si="26"/>
        <v>0.91046511627906968</v>
      </c>
      <c r="I842">
        <v>25</v>
      </c>
      <c r="J842">
        <v>46.7</v>
      </c>
      <c r="K842">
        <v>76.17</v>
      </c>
      <c r="O842" t="s">
        <v>1082</v>
      </c>
      <c r="P842" s="1" t="s">
        <v>696</v>
      </c>
      <c r="Q842" t="s">
        <v>76</v>
      </c>
      <c r="R842" t="s">
        <v>79</v>
      </c>
      <c r="S842">
        <v>24</v>
      </c>
      <c r="T842">
        <v>122.81</v>
      </c>
      <c r="U842">
        <v>73.7</v>
      </c>
      <c r="V842">
        <f t="shared" si="27"/>
        <v>1.6663500678426051</v>
      </c>
      <c r="W842">
        <v>23.5</v>
      </c>
      <c r="X842">
        <v>61.64</v>
      </c>
      <c r="Y842">
        <v>72.459999999999994</v>
      </c>
    </row>
    <row r="843" spans="1:25" x14ac:dyDescent="0.25">
      <c r="A843" s="2" t="s">
        <v>1083</v>
      </c>
      <c r="B843" s="1" t="s">
        <v>696</v>
      </c>
      <c r="C843" t="s">
        <v>76</v>
      </c>
      <c r="D843" t="s">
        <v>81</v>
      </c>
      <c r="E843">
        <v>22.5</v>
      </c>
      <c r="F843">
        <v>66.180000000000007</v>
      </c>
      <c r="G843">
        <v>69.97</v>
      </c>
      <c r="H843">
        <f t="shared" si="26"/>
        <v>0.94583392882664008</v>
      </c>
      <c r="I843">
        <v>22</v>
      </c>
      <c r="J843">
        <v>49.08</v>
      </c>
      <c r="K843">
        <v>68.72</v>
      </c>
      <c r="O843" t="s">
        <v>1083</v>
      </c>
      <c r="P843" s="1" t="s">
        <v>696</v>
      </c>
      <c r="Q843" t="s">
        <v>76</v>
      </c>
      <c r="R843" t="s">
        <v>79</v>
      </c>
      <c r="S843">
        <v>24</v>
      </c>
      <c r="T843">
        <v>100.07</v>
      </c>
      <c r="U843">
        <v>73.7</v>
      </c>
      <c r="V843">
        <f t="shared" si="27"/>
        <v>1.3578018995929442</v>
      </c>
      <c r="W843">
        <v>23</v>
      </c>
      <c r="X843">
        <v>66.8</v>
      </c>
      <c r="Y843">
        <v>71.22</v>
      </c>
    </row>
    <row r="844" spans="1:25" x14ac:dyDescent="0.25">
      <c r="A844" s="2" t="s">
        <v>1084</v>
      </c>
      <c r="B844" s="1" t="s">
        <v>696</v>
      </c>
      <c r="C844" t="s">
        <v>76</v>
      </c>
      <c r="D844" t="s">
        <v>81</v>
      </c>
      <c r="E844">
        <v>17.5</v>
      </c>
      <c r="F844">
        <v>41.09</v>
      </c>
      <c r="G844">
        <v>57.36</v>
      </c>
      <c r="H844">
        <f t="shared" si="26"/>
        <v>0.71635285913528601</v>
      </c>
      <c r="I844">
        <v>17</v>
      </c>
      <c r="J844">
        <v>30.43</v>
      </c>
      <c r="K844">
        <v>56.08</v>
      </c>
      <c r="O844" t="s">
        <v>1084</v>
      </c>
      <c r="P844" s="1" t="s">
        <v>696</v>
      </c>
      <c r="Q844" t="s">
        <v>76</v>
      </c>
      <c r="R844" t="s">
        <v>79</v>
      </c>
      <c r="S844">
        <v>30.5</v>
      </c>
      <c r="T844">
        <v>81.97</v>
      </c>
      <c r="U844">
        <v>89.6</v>
      </c>
      <c r="V844">
        <f t="shared" si="27"/>
        <v>0.91484375000000007</v>
      </c>
      <c r="W844">
        <v>30</v>
      </c>
      <c r="X844">
        <v>69.989999999999995</v>
      </c>
      <c r="Y844">
        <v>88.39</v>
      </c>
    </row>
    <row r="845" spans="1:25" x14ac:dyDescent="0.25">
      <c r="A845" s="2" t="s">
        <v>1085</v>
      </c>
      <c r="B845" s="1" t="s">
        <v>696</v>
      </c>
      <c r="C845" t="s">
        <v>76</v>
      </c>
      <c r="D845" t="s">
        <v>81</v>
      </c>
      <c r="E845">
        <v>0</v>
      </c>
      <c r="F845">
        <v>0</v>
      </c>
      <c r="G845">
        <v>0</v>
      </c>
      <c r="H845" t="e">
        <f t="shared" si="26"/>
        <v>#DIV/0!</v>
      </c>
      <c r="I845">
        <v>0</v>
      </c>
      <c r="J845">
        <v>0</v>
      </c>
      <c r="K845">
        <v>0</v>
      </c>
      <c r="O845" t="s">
        <v>1085</v>
      </c>
      <c r="P845" s="1" t="s">
        <v>696</v>
      </c>
      <c r="Q845" t="s">
        <v>76</v>
      </c>
      <c r="R845" t="s">
        <v>79</v>
      </c>
      <c r="S845">
        <v>15.5</v>
      </c>
      <c r="T845">
        <v>39.72</v>
      </c>
      <c r="U845">
        <v>52.21</v>
      </c>
      <c r="V845">
        <f t="shared" si="27"/>
        <v>0.76077379812296486</v>
      </c>
      <c r="W845">
        <v>15</v>
      </c>
      <c r="X845">
        <v>30.96</v>
      </c>
      <c r="Y845">
        <v>50.91</v>
      </c>
    </row>
    <row r="846" spans="1:25" x14ac:dyDescent="0.25">
      <c r="A846" s="2" t="s">
        <v>1086</v>
      </c>
      <c r="B846" s="1" t="s">
        <v>696</v>
      </c>
      <c r="C846" t="s">
        <v>76</v>
      </c>
      <c r="D846" t="s">
        <v>81</v>
      </c>
      <c r="E846">
        <v>30.5</v>
      </c>
      <c r="F846">
        <v>77.81</v>
      </c>
      <c r="G846">
        <v>89.6</v>
      </c>
      <c r="H846">
        <f t="shared" si="26"/>
        <v>0.86841517857142869</v>
      </c>
      <c r="I846">
        <v>30</v>
      </c>
      <c r="J846">
        <v>72.52</v>
      </c>
      <c r="K846">
        <v>88.39</v>
      </c>
      <c r="O846" t="s">
        <v>1086</v>
      </c>
      <c r="P846" s="1" t="s">
        <v>696</v>
      </c>
      <c r="Q846" t="s">
        <v>76</v>
      </c>
      <c r="R846" t="s">
        <v>79</v>
      </c>
      <c r="S846">
        <v>24</v>
      </c>
      <c r="T846">
        <v>81.31</v>
      </c>
      <c r="U846">
        <v>73.7</v>
      </c>
      <c r="V846">
        <f t="shared" si="27"/>
        <v>1.1032564450474898</v>
      </c>
      <c r="W846">
        <v>16</v>
      </c>
      <c r="X846">
        <v>53.52</v>
      </c>
      <c r="Y846">
        <v>53.5</v>
      </c>
    </row>
    <row r="847" spans="1:25" x14ac:dyDescent="0.25">
      <c r="A847" s="2" t="s">
        <v>1087</v>
      </c>
      <c r="B847" s="1" t="s">
        <v>696</v>
      </c>
      <c r="C847" t="s">
        <v>76</v>
      </c>
      <c r="D847" t="s">
        <v>81</v>
      </c>
      <c r="E847">
        <v>22</v>
      </c>
      <c r="F847">
        <v>57.13</v>
      </c>
      <c r="G847">
        <v>68.72</v>
      </c>
      <c r="H847">
        <f t="shared" si="26"/>
        <v>0.83134458672875444</v>
      </c>
      <c r="I847">
        <v>21.5</v>
      </c>
      <c r="J847">
        <v>46.62</v>
      </c>
      <c r="K847">
        <v>67.47</v>
      </c>
      <c r="O847" t="s">
        <v>1087</v>
      </c>
      <c r="P847" s="1" t="s">
        <v>696</v>
      </c>
      <c r="Q847" t="s">
        <v>76</v>
      </c>
      <c r="R847" t="s">
        <v>79</v>
      </c>
      <c r="S847">
        <v>24</v>
      </c>
      <c r="T847">
        <v>105.14</v>
      </c>
      <c r="U847">
        <v>73.7</v>
      </c>
      <c r="V847">
        <f t="shared" si="27"/>
        <v>1.4265943012211668</v>
      </c>
      <c r="W847">
        <v>23.5</v>
      </c>
      <c r="X847">
        <v>68.55</v>
      </c>
      <c r="Y847">
        <v>72.459999999999994</v>
      </c>
    </row>
    <row r="848" spans="1:25" x14ac:dyDescent="0.25">
      <c r="A848" t="s">
        <v>1088</v>
      </c>
      <c r="B848" s="1" t="s">
        <v>696</v>
      </c>
      <c r="C848" t="s">
        <v>76</v>
      </c>
      <c r="D848" t="s">
        <v>81</v>
      </c>
      <c r="E848">
        <v>30.5</v>
      </c>
      <c r="F848">
        <v>72.28</v>
      </c>
      <c r="G848">
        <v>89.6</v>
      </c>
      <c r="H848">
        <f t="shared" si="26"/>
        <v>0.80669642857142865</v>
      </c>
      <c r="I848">
        <v>30</v>
      </c>
      <c r="J848">
        <v>47.83</v>
      </c>
      <c r="K848">
        <v>88.39</v>
      </c>
      <c r="O848" t="s">
        <v>1088</v>
      </c>
      <c r="P848" s="1" t="s">
        <v>696</v>
      </c>
      <c r="Q848" t="s">
        <v>76</v>
      </c>
      <c r="R848" t="s">
        <v>79</v>
      </c>
      <c r="S848">
        <v>24</v>
      </c>
      <c r="T848">
        <v>84.55</v>
      </c>
      <c r="U848">
        <v>73.7</v>
      </c>
      <c r="V848">
        <f t="shared" si="27"/>
        <v>1.1472184531886023</v>
      </c>
      <c r="W848">
        <v>23.5</v>
      </c>
      <c r="X848">
        <v>71.400000000000006</v>
      </c>
      <c r="Y848">
        <v>72.459999999999994</v>
      </c>
    </row>
    <row r="849" spans="1:25" x14ac:dyDescent="0.25">
      <c r="A849" s="2" t="s">
        <v>1089</v>
      </c>
      <c r="B849" s="1" t="s">
        <v>696</v>
      </c>
      <c r="C849" t="s">
        <v>76</v>
      </c>
      <c r="D849" t="s">
        <v>81</v>
      </c>
      <c r="E849">
        <v>23</v>
      </c>
      <c r="F849">
        <v>54.32</v>
      </c>
      <c r="G849">
        <v>71.22</v>
      </c>
      <c r="H849">
        <f t="shared" si="26"/>
        <v>0.7627071047458579</v>
      </c>
      <c r="I849">
        <v>22.5</v>
      </c>
      <c r="J849">
        <v>43.82</v>
      </c>
      <c r="K849">
        <v>69.97</v>
      </c>
      <c r="O849" t="s">
        <v>1089</v>
      </c>
      <c r="P849" s="1" t="s">
        <v>696</v>
      </c>
      <c r="Q849" t="s">
        <v>76</v>
      </c>
      <c r="R849" t="s">
        <v>79</v>
      </c>
      <c r="S849">
        <v>24</v>
      </c>
      <c r="T849">
        <v>120.07</v>
      </c>
      <c r="U849">
        <v>73.7</v>
      </c>
      <c r="V849">
        <f t="shared" si="27"/>
        <v>1.6291723202170962</v>
      </c>
      <c r="W849">
        <v>23.5</v>
      </c>
      <c r="X849">
        <v>67.33</v>
      </c>
      <c r="Y849">
        <v>72.459999999999994</v>
      </c>
    </row>
    <row r="850" spans="1:25" x14ac:dyDescent="0.25">
      <c r="A850" s="2" t="s">
        <v>1090</v>
      </c>
      <c r="B850" s="1" t="s">
        <v>696</v>
      </c>
      <c r="C850" t="s">
        <v>77</v>
      </c>
      <c r="D850" t="s">
        <v>81</v>
      </c>
      <c r="E850">
        <v>15.5</v>
      </c>
      <c r="F850">
        <v>35.729999999999997</v>
      </c>
      <c r="G850">
        <v>52.21</v>
      </c>
      <c r="H850">
        <f t="shared" si="26"/>
        <v>0.68435165677073351</v>
      </c>
      <c r="I850">
        <v>15</v>
      </c>
      <c r="J850">
        <v>27.27</v>
      </c>
      <c r="K850">
        <v>50.91</v>
      </c>
      <c r="O850" t="s">
        <v>1090</v>
      </c>
      <c r="P850" s="1" t="s">
        <v>696</v>
      </c>
      <c r="Q850" t="s">
        <v>77</v>
      </c>
      <c r="R850" t="s">
        <v>79</v>
      </c>
      <c r="S850">
        <v>24.5</v>
      </c>
      <c r="T850">
        <v>75.84</v>
      </c>
      <c r="U850">
        <v>74.930000000000007</v>
      </c>
      <c r="V850">
        <f t="shared" si="27"/>
        <v>1.0121446683571333</v>
      </c>
      <c r="W850">
        <v>24</v>
      </c>
      <c r="X850">
        <v>72.489999999999995</v>
      </c>
      <c r="Y850">
        <v>73.7</v>
      </c>
    </row>
    <row r="851" spans="1:25" x14ac:dyDescent="0.25">
      <c r="A851" t="s">
        <v>1091</v>
      </c>
      <c r="B851" s="1" t="s">
        <v>696</v>
      </c>
      <c r="C851" t="s">
        <v>77</v>
      </c>
      <c r="D851" t="s">
        <v>81</v>
      </c>
      <c r="E851">
        <v>27.5</v>
      </c>
      <c r="F851">
        <v>76.709999999999994</v>
      </c>
      <c r="G851">
        <v>82.3</v>
      </c>
      <c r="H851">
        <f t="shared" si="26"/>
        <v>0.93207776427703515</v>
      </c>
      <c r="I851">
        <v>27</v>
      </c>
      <c r="J851">
        <v>46.29</v>
      </c>
      <c r="K851">
        <v>81.08</v>
      </c>
      <c r="O851" t="s">
        <v>1091</v>
      </c>
      <c r="P851" s="1" t="s">
        <v>696</v>
      </c>
      <c r="Q851" t="s">
        <v>77</v>
      </c>
      <c r="R851" t="s">
        <v>79</v>
      </c>
      <c r="S851">
        <v>24</v>
      </c>
      <c r="T851">
        <v>75.8</v>
      </c>
      <c r="U851">
        <v>73.7</v>
      </c>
      <c r="V851">
        <f t="shared" si="27"/>
        <v>1.0284938941655359</v>
      </c>
      <c r="W851">
        <v>23.5</v>
      </c>
      <c r="X851">
        <v>53.13</v>
      </c>
      <c r="Y851">
        <v>72.459999999999994</v>
      </c>
    </row>
    <row r="852" spans="1:25" x14ac:dyDescent="0.25">
      <c r="A852" t="s">
        <v>1092</v>
      </c>
      <c r="B852" s="1" t="s">
        <v>696</v>
      </c>
      <c r="C852" t="s">
        <v>77</v>
      </c>
      <c r="D852" t="s">
        <v>81</v>
      </c>
      <c r="E852">
        <v>26</v>
      </c>
      <c r="F852">
        <v>68.650000000000006</v>
      </c>
      <c r="G852">
        <v>78.63</v>
      </c>
      <c r="H852">
        <f t="shared" si="26"/>
        <v>0.87307643393106971</v>
      </c>
      <c r="I852">
        <v>25.5</v>
      </c>
      <c r="J852">
        <v>62.08</v>
      </c>
      <c r="K852">
        <v>77.400000000000006</v>
      </c>
      <c r="O852" t="s">
        <v>1092</v>
      </c>
      <c r="P852" s="1" t="s">
        <v>696</v>
      </c>
      <c r="Q852" t="s">
        <v>77</v>
      </c>
      <c r="R852" t="s">
        <v>79</v>
      </c>
      <c r="S852">
        <v>24</v>
      </c>
      <c r="T852">
        <v>72.06</v>
      </c>
      <c r="U852">
        <v>73.7</v>
      </c>
      <c r="V852">
        <f t="shared" si="27"/>
        <v>0.97774762550881955</v>
      </c>
      <c r="W852">
        <v>23.5</v>
      </c>
      <c r="X852">
        <v>58.84</v>
      </c>
      <c r="Y852">
        <v>72.459999999999994</v>
      </c>
    </row>
    <row r="853" spans="1:25" x14ac:dyDescent="0.25">
      <c r="A853" s="2" t="s">
        <v>1093</v>
      </c>
      <c r="B853" s="1" t="s">
        <v>696</v>
      </c>
      <c r="C853" t="s">
        <v>77</v>
      </c>
      <c r="D853" t="s">
        <v>81</v>
      </c>
      <c r="E853">
        <v>34.5</v>
      </c>
      <c r="F853">
        <v>69.42</v>
      </c>
      <c r="G853">
        <v>99.24</v>
      </c>
      <c r="H853">
        <f t="shared" si="26"/>
        <v>0.69951632406287789</v>
      </c>
      <c r="I853">
        <v>34</v>
      </c>
      <c r="J853">
        <v>60.81</v>
      </c>
      <c r="K853">
        <v>98.04</v>
      </c>
      <c r="O853" t="s">
        <v>1093</v>
      </c>
      <c r="P853" s="1" t="s">
        <v>696</v>
      </c>
      <c r="Q853" t="s">
        <v>77</v>
      </c>
      <c r="R853" t="s">
        <v>79</v>
      </c>
      <c r="S853">
        <v>28</v>
      </c>
      <c r="T853">
        <v>84.94</v>
      </c>
      <c r="U853">
        <v>83.53</v>
      </c>
      <c r="V853">
        <f t="shared" si="27"/>
        <v>1.0168801628157549</v>
      </c>
      <c r="W853">
        <v>24.5</v>
      </c>
      <c r="X853">
        <v>75.349999999999994</v>
      </c>
      <c r="Y853">
        <v>74.930000000000007</v>
      </c>
    </row>
    <row r="854" spans="1:25" x14ac:dyDescent="0.25">
      <c r="A854" t="s">
        <v>1094</v>
      </c>
      <c r="B854" s="1" t="s">
        <v>696</v>
      </c>
      <c r="C854" t="s">
        <v>77</v>
      </c>
      <c r="D854" t="s">
        <v>81</v>
      </c>
      <c r="E854">
        <v>21.5</v>
      </c>
      <c r="F854">
        <v>59.96</v>
      </c>
      <c r="G854">
        <v>67.47</v>
      </c>
      <c r="H854">
        <f t="shared" si="26"/>
        <v>0.88869127019416039</v>
      </c>
      <c r="I854">
        <v>21</v>
      </c>
      <c r="J854">
        <v>37.229999999999997</v>
      </c>
      <c r="K854">
        <v>66.22</v>
      </c>
      <c r="O854" t="s">
        <v>1094</v>
      </c>
      <c r="P854" s="1" t="s">
        <v>696</v>
      </c>
      <c r="Q854" t="s">
        <v>77</v>
      </c>
      <c r="R854" t="s">
        <v>79</v>
      </c>
      <c r="S854">
        <v>24</v>
      </c>
      <c r="T854">
        <v>75.61</v>
      </c>
      <c r="U854">
        <v>73.7</v>
      </c>
      <c r="V854">
        <f t="shared" si="27"/>
        <v>1.0259158751696065</v>
      </c>
      <c r="W854">
        <v>23.5</v>
      </c>
      <c r="X854">
        <v>66.17</v>
      </c>
      <c r="Y854">
        <v>72.459999999999994</v>
      </c>
    </row>
    <row r="855" spans="1:25" x14ac:dyDescent="0.25">
      <c r="A855" s="2" t="s">
        <v>1095</v>
      </c>
      <c r="B855" s="1" t="s">
        <v>696</v>
      </c>
      <c r="C855" t="s">
        <v>77</v>
      </c>
      <c r="D855" t="s">
        <v>81</v>
      </c>
      <c r="E855">
        <v>23.5</v>
      </c>
      <c r="F855">
        <v>64.739999999999995</v>
      </c>
      <c r="G855">
        <v>72.459999999999994</v>
      </c>
      <c r="H855">
        <f t="shared" si="26"/>
        <v>0.89345845983991168</v>
      </c>
      <c r="I855">
        <v>23</v>
      </c>
      <c r="J855">
        <v>52.37</v>
      </c>
      <c r="K855">
        <v>71.22</v>
      </c>
      <c r="O855" t="s">
        <v>1095</v>
      </c>
      <c r="P855" s="1" t="s">
        <v>696</v>
      </c>
      <c r="Q855" t="s">
        <v>77</v>
      </c>
      <c r="R855" t="s">
        <v>79</v>
      </c>
      <c r="S855">
        <v>24.5</v>
      </c>
      <c r="T855">
        <v>86.09</v>
      </c>
      <c r="U855">
        <v>74.930000000000007</v>
      </c>
      <c r="V855">
        <f t="shared" si="27"/>
        <v>1.1489390097424261</v>
      </c>
      <c r="W855">
        <v>24</v>
      </c>
      <c r="X855">
        <v>71.260000000000005</v>
      </c>
      <c r="Y855">
        <v>73.7</v>
      </c>
    </row>
    <row r="856" spans="1:25" x14ac:dyDescent="0.25">
      <c r="A856" t="s">
        <v>1096</v>
      </c>
      <c r="B856" s="1" t="s">
        <v>696</v>
      </c>
      <c r="C856" t="s">
        <v>77</v>
      </c>
      <c r="D856" t="s">
        <v>81</v>
      </c>
      <c r="E856">
        <v>15</v>
      </c>
      <c r="F856">
        <v>34.799999999999997</v>
      </c>
      <c r="G856">
        <v>50.91</v>
      </c>
      <c r="H856">
        <f t="shared" si="26"/>
        <v>0.68355922215674714</v>
      </c>
      <c r="I856">
        <v>15</v>
      </c>
      <c r="J856">
        <v>34.799999999999997</v>
      </c>
      <c r="K856">
        <v>50.91</v>
      </c>
      <c r="O856" t="s">
        <v>1096</v>
      </c>
      <c r="P856" s="1" t="s">
        <v>696</v>
      </c>
      <c r="Q856" t="s">
        <v>77</v>
      </c>
      <c r="R856" t="s">
        <v>79</v>
      </c>
      <c r="S856">
        <v>24</v>
      </c>
      <c r="T856">
        <v>78.58</v>
      </c>
      <c r="U856">
        <v>73.7</v>
      </c>
      <c r="V856">
        <f t="shared" si="27"/>
        <v>1.066214382632293</v>
      </c>
      <c r="W856">
        <v>23.5</v>
      </c>
      <c r="X856">
        <v>50.5</v>
      </c>
      <c r="Y856">
        <v>72.459999999999994</v>
      </c>
    </row>
    <row r="857" spans="1:25" x14ac:dyDescent="0.25">
      <c r="A857" s="2" t="s">
        <v>1097</v>
      </c>
      <c r="B857" s="1" t="s">
        <v>696</v>
      </c>
      <c r="C857" t="s">
        <v>77</v>
      </c>
      <c r="D857" t="s">
        <v>81</v>
      </c>
      <c r="E857">
        <v>15.5</v>
      </c>
      <c r="F857">
        <v>44.37</v>
      </c>
      <c r="G857">
        <v>52.21</v>
      </c>
      <c r="H857">
        <f t="shared" si="26"/>
        <v>0.84983719593947515</v>
      </c>
      <c r="I857">
        <v>15</v>
      </c>
      <c r="J857">
        <v>18.97</v>
      </c>
      <c r="K857">
        <v>50.91</v>
      </c>
      <c r="O857" t="s">
        <v>1097</v>
      </c>
      <c r="P857" s="1" t="s">
        <v>696</v>
      </c>
      <c r="Q857" t="s">
        <v>77</v>
      </c>
      <c r="R857" t="s">
        <v>79</v>
      </c>
      <c r="S857">
        <v>24</v>
      </c>
      <c r="T857">
        <v>79.86</v>
      </c>
      <c r="U857">
        <v>73.7</v>
      </c>
      <c r="V857">
        <f t="shared" si="27"/>
        <v>1.0835820895522388</v>
      </c>
      <c r="W857">
        <v>23.5</v>
      </c>
      <c r="X857">
        <v>56.39</v>
      </c>
      <c r="Y857">
        <v>72.459999999999994</v>
      </c>
    </row>
    <row r="858" spans="1:25" x14ac:dyDescent="0.25">
      <c r="A858" t="s">
        <v>1098</v>
      </c>
      <c r="B858" s="1" t="s">
        <v>696</v>
      </c>
      <c r="C858" t="s">
        <v>77</v>
      </c>
      <c r="D858" t="s">
        <v>81</v>
      </c>
      <c r="E858">
        <v>15.5</v>
      </c>
      <c r="F858">
        <v>46.96</v>
      </c>
      <c r="G858">
        <v>52.21</v>
      </c>
      <c r="H858">
        <f t="shared" si="26"/>
        <v>0.89944455085232711</v>
      </c>
      <c r="I858">
        <v>15</v>
      </c>
      <c r="J858">
        <v>30.77</v>
      </c>
      <c r="K858">
        <v>50.91</v>
      </c>
      <c r="O858" t="s">
        <v>1098</v>
      </c>
      <c r="P858" s="1" t="s">
        <v>696</v>
      </c>
      <c r="Q858" t="s">
        <v>77</v>
      </c>
      <c r="R858" t="s">
        <v>79</v>
      </c>
      <c r="S858">
        <v>23.5</v>
      </c>
      <c r="T858">
        <v>75.02</v>
      </c>
      <c r="U858">
        <v>72.459999999999994</v>
      </c>
      <c r="V858">
        <f t="shared" si="27"/>
        <v>1.0353298371515318</v>
      </c>
      <c r="W858">
        <v>23</v>
      </c>
      <c r="X858">
        <v>65.17</v>
      </c>
      <c r="Y858">
        <v>71.22</v>
      </c>
    </row>
    <row r="859" spans="1:25" x14ac:dyDescent="0.25">
      <c r="A859" s="2" t="s">
        <v>1099</v>
      </c>
      <c r="B859" s="1" t="s">
        <v>696</v>
      </c>
      <c r="C859" t="s">
        <v>77</v>
      </c>
      <c r="D859" t="s">
        <v>81</v>
      </c>
      <c r="E859">
        <v>17.5</v>
      </c>
      <c r="F859">
        <v>41.94</v>
      </c>
      <c r="G859">
        <v>57.36</v>
      </c>
      <c r="H859">
        <f t="shared" si="26"/>
        <v>0.73117154811715479</v>
      </c>
      <c r="I859">
        <v>17</v>
      </c>
      <c r="J859">
        <v>30.73</v>
      </c>
      <c r="K859">
        <v>56.08</v>
      </c>
      <c r="O859" t="s">
        <v>1099</v>
      </c>
      <c r="P859" s="1" t="s">
        <v>696</v>
      </c>
      <c r="Q859" t="s">
        <v>77</v>
      </c>
      <c r="R859" t="s">
        <v>79</v>
      </c>
      <c r="S859">
        <v>23.5</v>
      </c>
      <c r="T859">
        <v>73.48</v>
      </c>
      <c r="U859">
        <v>72.459999999999994</v>
      </c>
      <c r="V859">
        <f t="shared" si="27"/>
        <v>1.0140767319900637</v>
      </c>
      <c r="W859">
        <v>23</v>
      </c>
      <c r="X859">
        <v>51.07</v>
      </c>
      <c r="Y859">
        <v>71.22</v>
      </c>
    </row>
    <row r="860" spans="1:25" x14ac:dyDescent="0.25">
      <c r="A860" t="s">
        <v>1100</v>
      </c>
      <c r="B860" s="1" t="s">
        <v>696</v>
      </c>
      <c r="C860" t="s">
        <v>77</v>
      </c>
      <c r="D860" t="s">
        <v>81</v>
      </c>
      <c r="E860">
        <v>18.5</v>
      </c>
      <c r="F860">
        <v>56.76</v>
      </c>
      <c r="G860">
        <v>59.91</v>
      </c>
      <c r="H860">
        <f t="shared" si="26"/>
        <v>0.94742113169754638</v>
      </c>
      <c r="I860">
        <v>18</v>
      </c>
      <c r="J860">
        <v>45.69</v>
      </c>
      <c r="K860">
        <v>58.64</v>
      </c>
      <c r="O860" t="s">
        <v>1100</v>
      </c>
      <c r="P860" s="1" t="s">
        <v>696</v>
      </c>
      <c r="Q860" t="s">
        <v>77</v>
      </c>
      <c r="R860" t="s">
        <v>79</v>
      </c>
      <c r="S860">
        <v>24</v>
      </c>
      <c r="T860">
        <v>97.36</v>
      </c>
      <c r="U860">
        <v>73.7</v>
      </c>
      <c r="V860">
        <f t="shared" si="27"/>
        <v>1.3210312075983717</v>
      </c>
      <c r="W860">
        <v>23.5</v>
      </c>
      <c r="X860">
        <v>66.19</v>
      </c>
      <c r="Y860">
        <v>72.459999999999994</v>
      </c>
    </row>
    <row r="861" spans="1:25" x14ac:dyDescent="0.25">
      <c r="A861" s="2" t="s">
        <v>1101</v>
      </c>
      <c r="B861" s="1" t="s">
        <v>696</v>
      </c>
      <c r="C861" t="s">
        <v>77</v>
      </c>
      <c r="D861" t="s">
        <v>81</v>
      </c>
      <c r="E861">
        <v>29.5</v>
      </c>
      <c r="F861">
        <v>85.97</v>
      </c>
      <c r="G861">
        <v>87.18</v>
      </c>
      <c r="H861">
        <f t="shared" si="26"/>
        <v>0.9861206698784124</v>
      </c>
      <c r="I861">
        <v>29</v>
      </c>
      <c r="J861">
        <v>84.03</v>
      </c>
      <c r="K861">
        <v>85.96</v>
      </c>
      <c r="O861" t="s">
        <v>1101</v>
      </c>
      <c r="P861" s="1" t="s">
        <v>696</v>
      </c>
      <c r="Q861" t="s">
        <v>77</v>
      </c>
      <c r="R861" t="s">
        <v>79</v>
      </c>
      <c r="S861">
        <v>23.5</v>
      </c>
      <c r="T861">
        <v>75.790000000000006</v>
      </c>
      <c r="U861">
        <v>72.459999999999994</v>
      </c>
      <c r="V861">
        <f t="shared" si="27"/>
        <v>1.0459563897322663</v>
      </c>
      <c r="W861">
        <v>23</v>
      </c>
      <c r="X861">
        <v>42.61</v>
      </c>
      <c r="Y861">
        <v>71.22</v>
      </c>
    </row>
    <row r="862" spans="1:25" x14ac:dyDescent="0.25">
      <c r="A862" t="s">
        <v>1102</v>
      </c>
      <c r="B862" s="1" t="s">
        <v>696</v>
      </c>
      <c r="C862" t="s">
        <v>77</v>
      </c>
      <c r="D862" t="s">
        <v>81</v>
      </c>
      <c r="E862">
        <v>16.5</v>
      </c>
      <c r="F862">
        <v>43.78</v>
      </c>
      <c r="G862">
        <v>54.79</v>
      </c>
      <c r="H862">
        <f t="shared" si="26"/>
        <v>0.79905092170104042</v>
      </c>
      <c r="I862">
        <v>16</v>
      </c>
      <c r="J862">
        <v>42.35</v>
      </c>
      <c r="K862">
        <v>53.5</v>
      </c>
      <c r="O862" t="s">
        <v>1102</v>
      </c>
      <c r="P862" s="1" t="s">
        <v>696</v>
      </c>
      <c r="Q862" t="s">
        <v>77</v>
      </c>
      <c r="R862" t="s">
        <v>79</v>
      </c>
      <c r="S862">
        <v>24</v>
      </c>
      <c r="T862">
        <v>92.08</v>
      </c>
      <c r="U862">
        <v>73.7</v>
      </c>
      <c r="V862">
        <f t="shared" si="27"/>
        <v>1.2493894165535955</v>
      </c>
      <c r="W862">
        <v>23</v>
      </c>
      <c r="X862">
        <v>48.02</v>
      </c>
      <c r="Y862">
        <v>71.22</v>
      </c>
    </row>
    <row r="863" spans="1:25" x14ac:dyDescent="0.25">
      <c r="A863" s="2" t="s">
        <v>1103</v>
      </c>
      <c r="B863" s="1" t="s">
        <v>696</v>
      </c>
      <c r="C863" t="s">
        <v>77</v>
      </c>
      <c r="D863" t="s">
        <v>81</v>
      </c>
      <c r="E863">
        <v>15</v>
      </c>
      <c r="F863">
        <v>23.94</v>
      </c>
      <c r="G863">
        <v>50.91</v>
      </c>
      <c r="H863">
        <f t="shared" si="26"/>
        <v>0.47024160282852095</v>
      </c>
      <c r="I863">
        <v>15</v>
      </c>
      <c r="J863">
        <v>23.94</v>
      </c>
      <c r="K863">
        <v>50.91</v>
      </c>
      <c r="O863" t="s">
        <v>1103</v>
      </c>
      <c r="P863" s="1" t="s">
        <v>696</v>
      </c>
      <c r="Q863" t="s">
        <v>77</v>
      </c>
      <c r="R863" t="s">
        <v>79</v>
      </c>
      <c r="S863">
        <v>23.5</v>
      </c>
      <c r="T863">
        <v>88.79</v>
      </c>
      <c r="U863">
        <v>72.459999999999994</v>
      </c>
      <c r="V863">
        <f t="shared" si="27"/>
        <v>1.225365719017389</v>
      </c>
      <c r="W863">
        <v>22.5</v>
      </c>
      <c r="X863">
        <v>62.25</v>
      </c>
      <c r="Y863">
        <v>69.97</v>
      </c>
    </row>
    <row r="864" spans="1:25" x14ac:dyDescent="0.25">
      <c r="A864" t="s">
        <v>1104</v>
      </c>
      <c r="B864" s="1" t="s">
        <v>696</v>
      </c>
      <c r="C864" t="s">
        <v>77</v>
      </c>
      <c r="D864" t="s">
        <v>81</v>
      </c>
      <c r="E864">
        <v>24.5</v>
      </c>
      <c r="F864">
        <v>78.86</v>
      </c>
      <c r="G864">
        <v>74.930000000000007</v>
      </c>
      <c r="H864">
        <f t="shared" si="26"/>
        <v>1.0524489523555318</v>
      </c>
      <c r="I864">
        <v>21.5</v>
      </c>
      <c r="J864">
        <v>69.38</v>
      </c>
      <c r="K864">
        <v>67.47</v>
      </c>
      <c r="O864" t="s">
        <v>1104</v>
      </c>
      <c r="P864" s="1" t="s">
        <v>696</v>
      </c>
      <c r="Q864" t="s">
        <v>77</v>
      </c>
      <c r="R864" t="s">
        <v>79</v>
      </c>
      <c r="S864">
        <v>24</v>
      </c>
      <c r="T864">
        <v>78.25</v>
      </c>
      <c r="U864">
        <v>73.7</v>
      </c>
      <c r="V864">
        <f t="shared" si="27"/>
        <v>1.0617367706919945</v>
      </c>
      <c r="W864">
        <v>23</v>
      </c>
      <c r="X864">
        <v>63.36</v>
      </c>
      <c r="Y864">
        <v>71.22</v>
      </c>
    </row>
    <row r="865" spans="1:25" x14ac:dyDescent="0.25">
      <c r="A865" s="2" t="s">
        <v>1105</v>
      </c>
      <c r="B865" s="1" t="s">
        <v>696</v>
      </c>
      <c r="C865" t="s">
        <v>77</v>
      </c>
      <c r="D865" t="s">
        <v>81</v>
      </c>
      <c r="E865">
        <v>24.5</v>
      </c>
      <c r="F865">
        <v>58.03</v>
      </c>
      <c r="G865">
        <v>74.930000000000007</v>
      </c>
      <c r="H865">
        <f t="shared" si="26"/>
        <v>0.77445615908180965</v>
      </c>
      <c r="I865">
        <v>24</v>
      </c>
      <c r="J865">
        <v>42.1</v>
      </c>
      <c r="K865">
        <v>73.7</v>
      </c>
      <c r="O865" t="s">
        <v>1105</v>
      </c>
      <c r="P865" s="1" t="s">
        <v>696</v>
      </c>
      <c r="Q865" t="s">
        <v>77</v>
      </c>
      <c r="R865" t="s">
        <v>79</v>
      </c>
      <c r="S865">
        <v>24</v>
      </c>
      <c r="T865">
        <v>100.85</v>
      </c>
      <c r="U865">
        <v>73.7</v>
      </c>
      <c r="V865">
        <f t="shared" si="27"/>
        <v>1.3683853459972861</v>
      </c>
      <c r="W865">
        <v>23</v>
      </c>
      <c r="X865">
        <v>57.16</v>
      </c>
      <c r="Y865">
        <v>71.22</v>
      </c>
    </row>
    <row r="866" spans="1:25" x14ac:dyDescent="0.25">
      <c r="A866" t="s">
        <v>1106</v>
      </c>
      <c r="B866" s="1" t="s">
        <v>696</v>
      </c>
      <c r="C866" t="s">
        <v>76</v>
      </c>
      <c r="D866" t="s">
        <v>81</v>
      </c>
      <c r="E866">
        <v>23.5</v>
      </c>
      <c r="F866">
        <v>86.68</v>
      </c>
      <c r="G866">
        <v>72.459999999999994</v>
      </c>
      <c r="H866">
        <f t="shared" si="26"/>
        <v>1.1962462048026499</v>
      </c>
      <c r="I866">
        <v>23</v>
      </c>
      <c r="J866">
        <v>69.2</v>
      </c>
      <c r="K866">
        <v>71.22</v>
      </c>
      <c r="O866" t="s">
        <v>1106</v>
      </c>
      <c r="P866" s="1" t="s">
        <v>696</v>
      </c>
      <c r="Q866" t="s">
        <v>76</v>
      </c>
      <c r="R866" t="s">
        <v>79</v>
      </c>
      <c r="S866">
        <v>24</v>
      </c>
      <c r="T866">
        <v>75.69</v>
      </c>
      <c r="U866">
        <v>73.7</v>
      </c>
      <c r="V866">
        <f t="shared" si="27"/>
        <v>1.027001356852103</v>
      </c>
      <c r="W866">
        <v>23.5</v>
      </c>
      <c r="X866">
        <v>55.98</v>
      </c>
      <c r="Y866">
        <v>72.459999999999994</v>
      </c>
    </row>
    <row r="867" spans="1:25" x14ac:dyDescent="0.25">
      <c r="A867" s="2" t="s">
        <v>1107</v>
      </c>
      <c r="B867" s="1" t="s">
        <v>696</v>
      </c>
      <c r="C867" t="s">
        <v>76</v>
      </c>
      <c r="D867" t="s">
        <v>81</v>
      </c>
      <c r="E867">
        <v>15.5</v>
      </c>
      <c r="F867">
        <v>22.73</v>
      </c>
      <c r="G867">
        <v>52.21</v>
      </c>
      <c r="H867">
        <f t="shared" si="26"/>
        <v>0.43535721126221033</v>
      </c>
      <c r="I867">
        <v>15</v>
      </c>
      <c r="J867">
        <v>20.309999999999999</v>
      </c>
      <c r="K867">
        <v>50.91</v>
      </c>
      <c r="O867" t="s">
        <v>1107</v>
      </c>
      <c r="P867" s="1" t="s">
        <v>696</v>
      </c>
      <c r="Q867" t="s">
        <v>76</v>
      </c>
      <c r="R867" t="s">
        <v>79</v>
      </c>
      <c r="S867">
        <v>24</v>
      </c>
      <c r="T867">
        <v>78.33</v>
      </c>
      <c r="U867">
        <v>73.7</v>
      </c>
      <c r="V867">
        <f t="shared" si="27"/>
        <v>1.062822252374491</v>
      </c>
      <c r="W867">
        <v>22.5</v>
      </c>
      <c r="X867">
        <v>53.14</v>
      </c>
      <c r="Y867">
        <v>69.97</v>
      </c>
    </row>
    <row r="868" spans="1:25" x14ac:dyDescent="0.25">
      <c r="A868" s="2" t="s">
        <v>1108</v>
      </c>
      <c r="B868" s="1" t="s">
        <v>696</v>
      </c>
      <c r="C868" t="s">
        <v>76</v>
      </c>
      <c r="D868" t="s">
        <v>81</v>
      </c>
      <c r="E868">
        <v>16</v>
      </c>
      <c r="F868">
        <v>32.24</v>
      </c>
      <c r="G868">
        <v>53.5</v>
      </c>
      <c r="H868">
        <f t="shared" si="26"/>
        <v>0.60261682242990655</v>
      </c>
      <c r="I868">
        <v>15.5</v>
      </c>
      <c r="J868">
        <v>22.14</v>
      </c>
      <c r="K868">
        <v>52.21</v>
      </c>
      <c r="O868" t="s">
        <v>1108</v>
      </c>
      <c r="P868" s="1" t="s">
        <v>696</v>
      </c>
      <c r="Q868" t="s">
        <v>76</v>
      </c>
      <c r="R868" t="s">
        <v>79</v>
      </c>
      <c r="S868">
        <v>15</v>
      </c>
      <c r="T868">
        <v>40.42</v>
      </c>
      <c r="U868">
        <v>50.91</v>
      </c>
      <c r="V868">
        <f t="shared" si="27"/>
        <v>0.79395010803378518</v>
      </c>
      <c r="W868">
        <v>15</v>
      </c>
      <c r="X868">
        <v>40.42</v>
      </c>
      <c r="Y868">
        <v>50.91</v>
      </c>
    </row>
    <row r="869" spans="1:25" x14ac:dyDescent="0.25">
      <c r="A869" s="2" t="s">
        <v>1109</v>
      </c>
      <c r="B869" s="1" t="s">
        <v>696</v>
      </c>
      <c r="C869" t="s">
        <v>76</v>
      </c>
      <c r="D869" t="s">
        <v>81</v>
      </c>
      <c r="E869">
        <v>23</v>
      </c>
      <c r="F869">
        <v>79.94</v>
      </c>
      <c r="G869">
        <v>71.22</v>
      </c>
      <c r="H869">
        <f t="shared" si="26"/>
        <v>1.1224375175512495</v>
      </c>
      <c r="I869">
        <v>22.5</v>
      </c>
      <c r="J869">
        <v>60.81</v>
      </c>
      <c r="K869">
        <v>69.97</v>
      </c>
      <c r="O869" t="s">
        <v>1109</v>
      </c>
      <c r="P869" s="1" t="s">
        <v>696</v>
      </c>
      <c r="Q869" t="s">
        <v>76</v>
      </c>
      <c r="R869" t="s">
        <v>79</v>
      </c>
      <c r="S869">
        <v>24</v>
      </c>
      <c r="T869">
        <v>96.45</v>
      </c>
      <c r="U869">
        <v>73.7</v>
      </c>
      <c r="V869">
        <f t="shared" si="27"/>
        <v>1.308683853459973</v>
      </c>
      <c r="W869">
        <v>23</v>
      </c>
      <c r="X869">
        <v>54.6</v>
      </c>
      <c r="Y869">
        <v>71.22</v>
      </c>
    </row>
    <row r="870" spans="1:25" x14ac:dyDescent="0.25">
      <c r="A870" s="2" t="s">
        <v>1110</v>
      </c>
      <c r="B870" s="1" t="s">
        <v>696</v>
      </c>
      <c r="C870" t="s">
        <v>76</v>
      </c>
      <c r="D870" t="s">
        <v>81</v>
      </c>
      <c r="E870">
        <v>0</v>
      </c>
      <c r="F870">
        <v>0</v>
      </c>
      <c r="G870">
        <v>0</v>
      </c>
      <c r="H870" t="e">
        <f t="shared" si="26"/>
        <v>#DIV/0!</v>
      </c>
      <c r="I870">
        <v>0</v>
      </c>
      <c r="J870">
        <v>0</v>
      </c>
      <c r="K870">
        <v>0</v>
      </c>
      <c r="O870" t="s">
        <v>1110</v>
      </c>
      <c r="P870" s="1" t="s">
        <v>696</v>
      </c>
      <c r="Q870" t="s">
        <v>76</v>
      </c>
      <c r="R870" t="s">
        <v>79</v>
      </c>
      <c r="S870">
        <v>25.5</v>
      </c>
      <c r="T870">
        <v>55.95</v>
      </c>
      <c r="U870">
        <v>77.400000000000006</v>
      </c>
      <c r="V870">
        <f t="shared" si="27"/>
        <v>0.72286821705426352</v>
      </c>
      <c r="W870">
        <v>25</v>
      </c>
      <c r="X870">
        <v>46.19</v>
      </c>
      <c r="Y870">
        <v>76.17</v>
      </c>
    </row>
    <row r="871" spans="1:25" x14ac:dyDescent="0.25">
      <c r="A871" s="2" t="s">
        <v>1111</v>
      </c>
      <c r="B871" s="1" t="s">
        <v>696</v>
      </c>
      <c r="C871" t="s">
        <v>76</v>
      </c>
      <c r="D871" t="s">
        <v>81</v>
      </c>
      <c r="E871">
        <v>15</v>
      </c>
      <c r="F871">
        <v>25.97</v>
      </c>
      <c r="G871">
        <v>50.91</v>
      </c>
      <c r="H871">
        <f t="shared" si="26"/>
        <v>0.51011589078766451</v>
      </c>
      <c r="I871">
        <v>15</v>
      </c>
      <c r="J871">
        <v>25.97</v>
      </c>
      <c r="K871">
        <v>50.91</v>
      </c>
      <c r="O871" t="s">
        <v>1111</v>
      </c>
      <c r="P871" s="1" t="s">
        <v>696</v>
      </c>
      <c r="Q871" t="s">
        <v>76</v>
      </c>
      <c r="R871" t="s">
        <v>79</v>
      </c>
      <c r="S871">
        <v>23.5</v>
      </c>
      <c r="T871">
        <v>79.81</v>
      </c>
      <c r="U871">
        <v>72.459999999999994</v>
      </c>
      <c r="V871">
        <f t="shared" si="27"/>
        <v>1.101435274634281</v>
      </c>
      <c r="W871">
        <v>23</v>
      </c>
      <c r="X871">
        <v>64.86</v>
      </c>
      <c r="Y871">
        <v>71.22</v>
      </c>
    </row>
    <row r="872" spans="1:25" x14ac:dyDescent="0.25">
      <c r="A872" t="s">
        <v>1112</v>
      </c>
      <c r="B872" s="1" t="s">
        <v>696</v>
      </c>
      <c r="C872" t="s">
        <v>76</v>
      </c>
      <c r="D872" t="s">
        <v>81</v>
      </c>
      <c r="E872">
        <v>24</v>
      </c>
      <c r="F872">
        <v>102.08</v>
      </c>
      <c r="G872">
        <v>73.7</v>
      </c>
      <c r="H872">
        <f t="shared" si="26"/>
        <v>1.3850746268656715</v>
      </c>
      <c r="I872">
        <v>22</v>
      </c>
      <c r="J872">
        <v>57.96</v>
      </c>
      <c r="K872">
        <v>68.72</v>
      </c>
      <c r="O872" t="s">
        <v>1112</v>
      </c>
      <c r="P872" s="1" t="s">
        <v>696</v>
      </c>
      <c r="Q872" t="s">
        <v>76</v>
      </c>
      <c r="R872" t="s">
        <v>79</v>
      </c>
      <c r="S872">
        <v>24.5</v>
      </c>
      <c r="T872">
        <v>88.48</v>
      </c>
      <c r="U872">
        <v>74.930000000000007</v>
      </c>
      <c r="V872">
        <f t="shared" si="27"/>
        <v>1.1808354464166555</v>
      </c>
      <c r="W872">
        <v>24</v>
      </c>
      <c r="X872">
        <v>70.64</v>
      </c>
      <c r="Y872">
        <v>73.7</v>
      </c>
    </row>
    <row r="873" spans="1:25" x14ac:dyDescent="0.25">
      <c r="A873" s="2" t="s">
        <v>1113</v>
      </c>
      <c r="B873" s="1" t="s">
        <v>696</v>
      </c>
      <c r="C873" t="s">
        <v>76</v>
      </c>
      <c r="D873" t="s">
        <v>81</v>
      </c>
      <c r="E873">
        <v>23.5</v>
      </c>
      <c r="F873">
        <v>61.17</v>
      </c>
      <c r="G873">
        <v>72.459999999999994</v>
      </c>
      <c r="H873">
        <f t="shared" si="26"/>
        <v>0.84418989787468957</v>
      </c>
      <c r="I873">
        <v>23</v>
      </c>
      <c r="J873">
        <v>58.05</v>
      </c>
      <c r="K873">
        <v>71.22</v>
      </c>
      <c r="O873" t="s">
        <v>1113</v>
      </c>
      <c r="P873" s="1" t="s">
        <v>696</v>
      </c>
      <c r="Q873" t="s">
        <v>76</v>
      </c>
      <c r="R873" t="s">
        <v>79</v>
      </c>
      <c r="S873">
        <v>25.5</v>
      </c>
      <c r="T873">
        <v>71.91</v>
      </c>
      <c r="U873">
        <v>77.400000000000006</v>
      </c>
      <c r="V873">
        <f t="shared" si="27"/>
        <v>0.92906976744186032</v>
      </c>
      <c r="W873">
        <v>25</v>
      </c>
      <c r="X873">
        <v>67.709999999999994</v>
      </c>
      <c r="Y873">
        <v>76.17</v>
      </c>
    </row>
    <row r="874" spans="1:25" x14ac:dyDescent="0.25">
      <c r="A874" s="2" t="s">
        <v>1114</v>
      </c>
      <c r="B874" s="1" t="s">
        <v>696</v>
      </c>
      <c r="C874" t="s">
        <v>76</v>
      </c>
      <c r="D874" t="s">
        <v>81</v>
      </c>
      <c r="E874">
        <v>0</v>
      </c>
      <c r="F874">
        <v>0</v>
      </c>
      <c r="G874">
        <v>0</v>
      </c>
      <c r="H874" t="e">
        <f t="shared" si="26"/>
        <v>#DIV/0!</v>
      </c>
      <c r="I874">
        <v>0</v>
      </c>
      <c r="J874">
        <v>0</v>
      </c>
      <c r="K874">
        <v>0</v>
      </c>
      <c r="O874" t="s">
        <v>1114</v>
      </c>
      <c r="P874" s="1" t="s">
        <v>696</v>
      </c>
      <c r="Q874" t="s">
        <v>76</v>
      </c>
      <c r="R874" t="s">
        <v>79</v>
      </c>
      <c r="S874">
        <v>23.5</v>
      </c>
      <c r="T874">
        <v>73.81</v>
      </c>
      <c r="U874">
        <v>72.459999999999994</v>
      </c>
      <c r="V874">
        <f t="shared" si="27"/>
        <v>1.0186309688103783</v>
      </c>
      <c r="W874">
        <v>23</v>
      </c>
      <c r="X874">
        <v>56.74</v>
      </c>
      <c r="Y874">
        <v>71.22</v>
      </c>
    </row>
    <row r="875" spans="1:25" x14ac:dyDescent="0.25">
      <c r="A875" s="2" t="s">
        <v>1115</v>
      </c>
      <c r="B875" s="1" t="s">
        <v>696</v>
      </c>
      <c r="C875" t="s">
        <v>76</v>
      </c>
      <c r="D875" t="s">
        <v>81</v>
      </c>
      <c r="E875">
        <v>28.5</v>
      </c>
      <c r="F875">
        <v>67.13</v>
      </c>
      <c r="G875">
        <v>84.74</v>
      </c>
      <c r="H875">
        <f t="shared" si="26"/>
        <v>0.79218786877507674</v>
      </c>
      <c r="I875">
        <v>28</v>
      </c>
      <c r="J875">
        <v>49.65</v>
      </c>
      <c r="K875">
        <v>83.53</v>
      </c>
      <c r="O875" t="s">
        <v>1115</v>
      </c>
      <c r="P875" s="1" t="s">
        <v>696</v>
      </c>
      <c r="Q875" t="s">
        <v>76</v>
      </c>
      <c r="R875" t="s">
        <v>79</v>
      </c>
      <c r="S875">
        <v>24.5</v>
      </c>
      <c r="T875">
        <v>63.77</v>
      </c>
      <c r="U875">
        <v>74.930000000000007</v>
      </c>
      <c r="V875">
        <f t="shared" si="27"/>
        <v>0.85106099025757365</v>
      </c>
      <c r="W875">
        <v>24</v>
      </c>
      <c r="X875">
        <v>59.54</v>
      </c>
      <c r="Y875">
        <v>73.7</v>
      </c>
    </row>
    <row r="876" spans="1:25" x14ac:dyDescent="0.25">
      <c r="A876" s="2" t="s">
        <v>1116</v>
      </c>
      <c r="B876" s="1" t="s">
        <v>696</v>
      </c>
      <c r="C876" t="s">
        <v>76</v>
      </c>
      <c r="D876" t="s">
        <v>81</v>
      </c>
      <c r="E876">
        <v>18.5</v>
      </c>
      <c r="F876">
        <v>32.409999999999997</v>
      </c>
      <c r="G876">
        <v>59.91</v>
      </c>
      <c r="H876">
        <f t="shared" si="26"/>
        <v>0.54097813386746785</v>
      </c>
      <c r="I876">
        <v>18</v>
      </c>
      <c r="J876">
        <v>28.57</v>
      </c>
      <c r="K876">
        <v>58.64</v>
      </c>
      <c r="O876" t="s">
        <v>1116</v>
      </c>
      <c r="P876" s="1" t="s">
        <v>696</v>
      </c>
      <c r="Q876" t="s">
        <v>76</v>
      </c>
      <c r="R876" t="s">
        <v>79</v>
      </c>
      <c r="S876">
        <v>24</v>
      </c>
      <c r="T876">
        <v>95.84</v>
      </c>
      <c r="U876">
        <v>73.7</v>
      </c>
      <c r="V876">
        <f t="shared" si="27"/>
        <v>1.3004070556309362</v>
      </c>
      <c r="W876">
        <v>23</v>
      </c>
      <c r="X876">
        <v>54.61</v>
      </c>
      <c r="Y876">
        <v>71.22</v>
      </c>
    </row>
    <row r="877" spans="1:25" x14ac:dyDescent="0.25">
      <c r="A877" s="2" t="s">
        <v>1117</v>
      </c>
      <c r="B877" s="1" t="s">
        <v>696</v>
      </c>
      <c r="C877" t="s">
        <v>76</v>
      </c>
      <c r="D877" t="s">
        <v>81</v>
      </c>
      <c r="E877">
        <v>16</v>
      </c>
      <c r="F877">
        <v>30.8</v>
      </c>
      <c r="G877">
        <v>53.5</v>
      </c>
      <c r="H877">
        <f t="shared" si="26"/>
        <v>0.57570093457943927</v>
      </c>
      <c r="I877">
        <v>15.5</v>
      </c>
      <c r="J877">
        <v>17.420000000000002</v>
      </c>
      <c r="K877">
        <v>52.21</v>
      </c>
      <c r="O877" t="s">
        <v>1117</v>
      </c>
      <c r="P877" s="1" t="s">
        <v>696</v>
      </c>
      <c r="Q877" t="s">
        <v>76</v>
      </c>
      <c r="R877" t="s">
        <v>79</v>
      </c>
      <c r="S877">
        <v>24</v>
      </c>
      <c r="T877">
        <v>59.36</v>
      </c>
      <c r="U877">
        <v>73.7</v>
      </c>
      <c r="V877">
        <f t="shared" si="27"/>
        <v>0.80542740841248295</v>
      </c>
      <c r="W877">
        <v>23.5</v>
      </c>
      <c r="X877">
        <v>57.16</v>
      </c>
      <c r="Y877">
        <v>72.459999999999994</v>
      </c>
    </row>
    <row r="878" spans="1:25" x14ac:dyDescent="0.25">
      <c r="A878" s="2" t="s">
        <v>1118</v>
      </c>
      <c r="B878" s="1" t="s">
        <v>696</v>
      </c>
      <c r="C878" t="s">
        <v>76</v>
      </c>
      <c r="D878" t="s">
        <v>81</v>
      </c>
      <c r="E878">
        <v>16</v>
      </c>
      <c r="F878">
        <v>25.78</v>
      </c>
      <c r="G878">
        <v>53.5</v>
      </c>
      <c r="H878">
        <f t="shared" si="26"/>
        <v>0.48186915887850468</v>
      </c>
      <c r="I878">
        <v>15.5</v>
      </c>
      <c r="J878">
        <v>17.22</v>
      </c>
      <c r="K878">
        <v>52.21</v>
      </c>
      <c r="O878" t="s">
        <v>1118</v>
      </c>
      <c r="P878" s="1" t="s">
        <v>696</v>
      </c>
      <c r="Q878" t="s">
        <v>76</v>
      </c>
      <c r="R878" t="s">
        <v>79</v>
      </c>
      <c r="S878">
        <v>19</v>
      </c>
      <c r="T878">
        <v>40.14</v>
      </c>
      <c r="U878">
        <v>61.18</v>
      </c>
      <c r="V878">
        <f t="shared" si="27"/>
        <v>0.65609676364825109</v>
      </c>
      <c r="W878">
        <v>18.5</v>
      </c>
      <c r="X878">
        <v>26.81</v>
      </c>
      <c r="Y878">
        <v>59.91</v>
      </c>
    </row>
    <row r="879" spans="1:25" x14ac:dyDescent="0.25">
      <c r="A879" s="2" t="s">
        <v>1119</v>
      </c>
      <c r="B879" s="1" t="s">
        <v>696</v>
      </c>
      <c r="C879" t="s">
        <v>76</v>
      </c>
      <c r="D879" t="s">
        <v>81</v>
      </c>
      <c r="E879">
        <v>19.5</v>
      </c>
      <c r="F879">
        <v>52.16</v>
      </c>
      <c r="G879">
        <v>62.44</v>
      </c>
      <c r="H879">
        <f t="shared" si="26"/>
        <v>0.83536194746957071</v>
      </c>
      <c r="I879">
        <v>19</v>
      </c>
      <c r="J879">
        <v>36.85</v>
      </c>
      <c r="K879">
        <v>61.18</v>
      </c>
      <c r="O879" t="s">
        <v>1119</v>
      </c>
      <c r="P879" s="1" t="s">
        <v>696</v>
      </c>
      <c r="Q879" t="s">
        <v>76</v>
      </c>
      <c r="R879" t="s">
        <v>79</v>
      </c>
      <c r="S879">
        <v>24</v>
      </c>
      <c r="T879">
        <v>116.99</v>
      </c>
      <c r="U879">
        <v>73.7</v>
      </c>
      <c r="V879">
        <f t="shared" si="27"/>
        <v>1.5873812754409768</v>
      </c>
      <c r="W879">
        <v>23</v>
      </c>
      <c r="X879">
        <v>59.69</v>
      </c>
      <c r="Y879">
        <v>71.22</v>
      </c>
    </row>
    <row r="880" spans="1:25" x14ac:dyDescent="0.25">
      <c r="A880" s="2" t="s">
        <v>1120</v>
      </c>
      <c r="B880" s="1" t="s">
        <v>696</v>
      </c>
      <c r="C880" t="s">
        <v>76</v>
      </c>
      <c r="D880" t="s">
        <v>81</v>
      </c>
      <c r="E880">
        <v>32</v>
      </c>
      <c r="F880">
        <v>79.11</v>
      </c>
      <c r="G880">
        <v>93.23</v>
      </c>
      <c r="H880">
        <f t="shared" si="26"/>
        <v>0.84854660517000957</v>
      </c>
      <c r="I880">
        <v>31.5</v>
      </c>
      <c r="J880">
        <v>48.76</v>
      </c>
      <c r="K880">
        <v>92.02</v>
      </c>
      <c r="O880" t="s">
        <v>1120</v>
      </c>
      <c r="P880" s="1" t="s">
        <v>696</v>
      </c>
      <c r="Q880" t="s">
        <v>76</v>
      </c>
      <c r="R880" t="s">
        <v>79</v>
      </c>
      <c r="S880">
        <v>24</v>
      </c>
      <c r="T880">
        <v>70.11</v>
      </c>
      <c r="U880">
        <v>73.7</v>
      </c>
      <c r="V880">
        <f t="shared" si="27"/>
        <v>0.95128900949796469</v>
      </c>
      <c r="W880">
        <v>23.5</v>
      </c>
      <c r="X880">
        <v>62.4</v>
      </c>
      <c r="Y880">
        <v>72.459999999999994</v>
      </c>
    </row>
    <row r="881" spans="1:25" x14ac:dyDescent="0.25">
      <c r="A881" s="2" t="s">
        <v>1121</v>
      </c>
      <c r="B881" s="1" t="s">
        <v>696</v>
      </c>
      <c r="C881" t="s">
        <v>76</v>
      </c>
      <c r="D881" t="s">
        <v>81</v>
      </c>
      <c r="E881">
        <v>16.5</v>
      </c>
      <c r="F881">
        <v>25.14</v>
      </c>
      <c r="G881">
        <v>54.79</v>
      </c>
      <c r="H881">
        <f t="shared" si="26"/>
        <v>0.45884285453549922</v>
      </c>
      <c r="I881">
        <v>16</v>
      </c>
      <c r="J881">
        <v>17.16</v>
      </c>
      <c r="K881">
        <v>53.5</v>
      </c>
      <c r="O881" t="s">
        <v>1121</v>
      </c>
      <c r="P881" s="1" t="s">
        <v>696</v>
      </c>
      <c r="Q881" t="s">
        <v>76</v>
      </c>
      <c r="R881" t="s">
        <v>79</v>
      </c>
      <c r="S881">
        <v>24</v>
      </c>
      <c r="T881">
        <v>70.55</v>
      </c>
      <c r="U881">
        <v>73.7</v>
      </c>
      <c r="V881">
        <f t="shared" si="27"/>
        <v>0.95725915875169598</v>
      </c>
      <c r="W881">
        <v>23.5</v>
      </c>
      <c r="X881">
        <v>58.71</v>
      </c>
      <c r="Y881">
        <v>72.459999999999994</v>
      </c>
    </row>
    <row r="882" spans="1:25" x14ac:dyDescent="0.25">
      <c r="A882" s="2" t="s">
        <v>1122</v>
      </c>
      <c r="B882" s="1" t="s">
        <v>696</v>
      </c>
      <c r="C882" t="s">
        <v>77</v>
      </c>
      <c r="D882" t="s">
        <v>81</v>
      </c>
      <c r="E882">
        <v>15.5</v>
      </c>
      <c r="F882">
        <v>18.22</v>
      </c>
      <c r="G882">
        <v>52.21</v>
      </c>
      <c r="H882">
        <f t="shared" si="26"/>
        <v>0.34897529208963796</v>
      </c>
      <c r="I882">
        <v>15</v>
      </c>
      <c r="J882">
        <v>12.82</v>
      </c>
      <c r="K882">
        <v>50.91</v>
      </c>
      <c r="O882" t="s">
        <v>1122</v>
      </c>
      <c r="P882" s="1" t="s">
        <v>696</v>
      </c>
      <c r="Q882" t="s">
        <v>77</v>
      </c>
      <c r="R882" t="s">
        <v>79</v>
      </c>
      <c r="S882">
        <v>23.5</v>
      </c>
      <c r="T882">
        <v>63.58</v>
      </c>
      <c r="U882">
        <v>72.459999999999994</v>
      </c>
      <c r="V882">
        <f t="shared" si="27"/>
        <v>0.87744962738062382</v>
      </c>
      <c r="W882">
        <v>23</v>
      </c>
      <c r="X882">
        <v>50</v>
      </c>
      <c r="Y882">
        <v>71.22</v>
      </c>
    </row>
    <row r="883" spans="1:25" x14ac:dyDescent="0.25">
      <c r="A883" t="s">
        <v>1123</v>
      </c>
      <c r="B883" s="1" t="s">
        <v>696</v>
      </c>
      <c r="C883" t="s">
        <v>77</v>
      </c>
      <c r="D883" t="s">
        <v>81</v>
      </c>
      <c r="E883">
        <v>35</v>
      </c>
      <c r="F883">
        <v>92.39</v>
      </c>
      <c r="G883">
        <v>100.44</v>
      </c>
      <c r="H883">
        <f t="shared" si="26"/>
        <v>0.91985264834727198</v>
      </c>
      <c r="I883">
        <v>34.5</v>
      </c>
      <c r="J883">
        <v>77.400000000000006</v>
      </c>
      <c r="K883">
        <v>99.24</v>
      </c>
      <c r="O883" t="s">
        <v>1123</v>
      </c>
      <c r="P883" s="1" t="s">
        <v>696</v>
      </c>
      <c r="Q883" t="s">
        <v>77</v>
      </c>
      <c r="R883" t="s">
        <v>79</v>
      </c>
      <c r="S883">
        <v>25</v>
      </c>
      <c r="T883">
        <v>76.099999999999994</v>
      </c>
      <c r="U883">
        <v>76.17</v>
      </c>
      <c r="V883">
        <f t="shared" si="27"/>
        <v>0.99908100301956138</v>
      </c>
      <c r="W883">
        <v>24.5</v>
      </c>
      <c r="X883">
        <v>71.83</v>
      </c>
      <c r="Y883">
        <v>74.930000000000007</v>
      </c>
    </row>
    <row r="884" spans="1:25" x14ac:dyDescent="0.25">
      <c r="A884" s="2" t="s">
        <v>1124</v>
      </c>
      <c r="B884" s="1" t="s">
        <v>696</v>
      </c>
      <c r="C884" t="s">
        <v>77</v>
      </c>
      <c r="D884" t="s">
        <v>81</v>
      </c>
      <c r="E884">
        <v>33</v>
      </c>
      <c r="F884">
        <v>91.9</v>
      </c>
      <c r="G884">
        <v>95.64</v>
      </c>
      <c r="H884">
        <f t="shared" si="26"/>
        <v>0.96089502300292773</v>
      </c>
      <c r="I884">
        <v>32.5</v>
      </c>
      <c r="J884">
        <v>61.81</v>
      </c>
      <c r="K884">
        <v>94.43</v>
      </c>
      <c r="O884" t="s">
        <v>1124</v>
      </c>
      <c r="P884" s="1" t="s">
        <v>696</v>
      </c>
      <c r="Q884" t="s">
        <v>77</v>
      </c>
      <c r="R884" t="s">
        <v>79</v>
      </c>
      <c r="S884">
        <v>24</v>
      </c>
      <c r="T884">
        <v>67.260000000000005</v>
      </c>
      <c r="U884">
        <v>73.7</v>
      </c>
      <c r="V884">
        <f t="shared" si="27"/>
        <v>0.91261872455902315</v>
      </c>
      <c r="W884">
        <v>23.5</v>
      </c>
      <c r="X884">
        <v>66</v>
      </c>
      <c r="Y884">
        <v>72.459999999999994</v>
      </c>
    </row>
    <row r="885" spans="1:25" x14ac:dyDescent="0.25">
      <c r="A885" s="2" t="s">
        <v>1125</v>
      </c>
      <c r="B885" s="1" t="s">
        <v>696</v>
      </c>
      <c r="C885" t="s">
        <v>77</v>
      </c>
      <c r="D885" t="s">
        <v>81</v>
      </c>
      <c r="E885">
        <v>17</v>
      </c>
      <c r="F885">
        <v>31.69</v>
      </c>
      <c r="G885">
        <v>56.08</v>
      </c>
      <c r="H885">
        <f t="shared" si="26"/>
        <v>0.56508559201141229</v>
      </c>
      <c r="I885">
        <v>16.5</v>
      </c>
      <c r="J885">
        <v>18.61</v>
      </c>
      <c r="K885">
        <v>54.79</v>
      </c>
      <c r="O885" t="s">
        <v>1125</v>
      </c>
      <c r="P885" s="1" t="s">
        <v>696</v>
      </c>
      <c r="Q885" t="s">
        <v>77</v>
      </c>
      <c r="R885" t="s">
        <v>79</v>
      </c>
      <c r="S885">
        <v>24</v>
      </c>
      <c r="T885">
        <v>68.38</v>
      </c>
      <c r="U885">
        <v>73.7</v>
      </c>
      <c r="V885">
        <f t="shared" si="27"/>
        <v>0.92781546811397553</v>
      </c>
      <c r="W885">
        <v>23.5</v>
      </c>
      <c r="X885">
        <v>64.540000000000006</v>
      </c>
      <c r="Y885">
        <v>72.459999999999994</v>
      </c>
    </row>
    <row r="886" spans="1:25" x14ac:dyDescent="0.25">
      <c r="A886" s="2" t="s">
        <v>1126</v>
      </c>
      <c r="B886" s="1" t="s">
        <v>696</v>
      </c>
      <c r="C886" t="s">
        <v>77</v>
      </c>
      <c r="D886" t="s">
        <v>81</v>
      </c>
      <c r="E886">
        <v>16.5</v>
      </c>
      <c r="F886">
        <v>34.770000000000003</v>
      </c>
      <c r="G886">
        <v>54.79</v>
      </c>
      <c r="H886">
        <f t="shared" si="26"/>
        <v>0.63460485490052931</v>
      </c>
      <c r="I886">
        <v>16</v>
      </c>
      <c r="J886">
        <v>25.63</v>
      </c>
      <c r="K886">
        <v>53.5</v>
      </c>
      <c r="O886" t="s">
        <v>1126</v>
      </c>
      <c r="P886" s="1" t="s">
        <v>696</v>
      </c>
      <c r="Q886" t="s">
        <v>77</v>
      </c>
      <c r="R886" t="s">
        <v>79</v>
      </c>
      <c r="S886">
        <v>17.5</v>
      </c>
      <c r="T886">
        <v>35.770000000000003</v>
      </c>
      <c r="U886">
        <v>57.36</v>
      </c>
      <c r="V886">
        <f t="shared" si="27"/>
        <v>0.62360529986053004</v>
      </c>
      <c r="W886">
        <v>17</v>
      </c>
      <c r="X886">
        <v>22.36</v>
      </c>
      <c r="Y886">
        <v>56.08</v>
      </c>
    </row>
    <row r="887" spans="1:25" x14ac:dyDescent="0.25">
      <c r="A887" t="s">
        <v>1127</v>
      </c>
      <c r="B887" s="1" t="s">
        <v>696</v>
      </c>
      <c r="C887" t="s">
        <v>77</v>
      </c>
      <c r="D887" t="s">
        <v>81</v>
      </c>
      <c r="E887">
        <v>30.5</v>
      </c>
      <c r="F887">
        <v>79.53</v>
      </c>
      <c r="G887">
        <v>89.6</v>
      </c>
      <c r="H887">
        <f t="shared" si="26"/>
        <v>0.88761160714285725</v>
      </c>
      <c r="I887">
        <v>30</v>
      </c>
      <c r="J887">
        <v>58.41</v>
      </c>
      <c r="K887">
        <v>88.39</v>
      </c>
      <c r="O887" t="s">
        <v>1127</v>
      </c>
      <c r="P887" s="1" t="s">
        <v>696</v>
      </c>
      <c r="Q887" t="s">
        <v>77</v>
      </c>
      <c r="R887" t="s">
        <v>79</v>
      </c>
      <c r="S887">
        <v>24</v>
      </c>
      <c r="T887">
        <v>71.5</v>
      </c>
      <c r="U887">
        <v>73.7</v>
      </c>
      <c r="V887">
        <f t="shared" si="27"/>
        <v>0.9701492537313432</v>
      </c>
      <c r="W887">
        <v>23.5</v>
      </c>
      <c r="X887">
        <v>69.58</v>
      </c>
      <c r="Y887">
        <v>72.459999999999994</v>
      </c>
    </row>
    <row r="888" spans="1:25" x14ac:dyDescent="0.25">
      <c r="A888" s="2" t="s">
        <v>1128</v>
      </c>
      <c r="B888" s="1" t="s">
        <v>696</v>
      </c>
      <c r="C888" t="s">
        <v>77</v>
      </c>
      <c r="D888" t="s">
        <v>81</v>
      </c>
      <c r="E888">
        <v>21.5</v>
      </c>
      <c r="F888">
        <v>44.7</v>
      </c>
      <c r="G888">
        <v>67.47</v>
      </c>
      <c r="H888">
        <f t="shared" si="26"/>
        <v>0.66251667407736781</v>
      </c>
      <c r="I888">
        <v>21</v>
      </c>
      <c r="J888">
        <v>36.880000000000003</v>
      </c>
      <c r="K888">
        <v>66.22</v>
      </c>
      <c r="O888" t="s">
        <v>1128</v>
      </c>
      <c r="P888" s="1" t="s">
        <v>696</v>
      </c>
      <c r="Q888" t="s">
        <v>77</v>
      </c>
      <c r="R888" t="s">
        <v>79</v>
      </c>
      <c r="S888">
        <v>24</v>
      </c>
      <c r="T888">
        <v>55.44</v>
      </c>
      <c r="U888">
        <v>73.7</v>
      </c>
      <c r="V888">
        <f t="shared" si="27"/>
        <v>0.75223880597014925</v>
      </c>
      <c r="W888">
        <v>23.5</v>
      </c>
      <c r="X888">
        <v>50.62</v>
      </c>
      <c r="Y888">
        <v>72.459999999999994</v>
      </c>
    </row>
    <row r="889" spans="1:25" x14ac:dyDescent="0.25">
      <c r="A889" s="2" t="s">
        <v>1129</v>
      </c>
      <c r="B889" s="1" t="s">
        <v>696</v>
      </c>
      <c r="C889" t="s">
        <v>77</v>
      </c>
      <c r="D889" t="s">
        <v>81</v>
      </c>
      <c r="E889">
        <v>26</v>
      </c>
      <c r="F889">
        <v>74.66</v>
      </c>
      <c r="G889">
        <v>78.63</v>
      </c>
      <c r="H889">
        <f t="shared" si="26"/>
        <v>0.9495103650006359</v>
      </c>
      <c r="I889">
        <v>25.5</v>
      </c>
      <c r="J889">
        <v>49.81</v>
      </c>
      <c r="K889">
        <v>77.400000000000006</v>
      </c>
      <c r="O889" t="s">
        <v>1129</v>
      </c>
      <c r="P889" s="1" t="s">
        <v>696</v>
      </c>
      <c r="Q889" t="s">
        <v>77</v>
      </c>
      <c r="R889" t="s">
        <v>79</v>
      </c>
      <c r="S889">
        <v>24</v>
      </c>
      <c r="T889">
        <v>114.32</v>
      </c>
      <c r="U889">
        <v>73.7</v>
      </c>
      <c r="V889">
        <f t="shared" si="27"/>
        <v>1.5511533242876525</v>
      </c>
      <c r="W889">
        <v>23</v>
      </c>
      <c r="X889">
        <v>59.86</v>
      </c>
      <c r="Y889">
        <v>71.22</v>
      </c>
    </row>
    <row r="890" spans="1:25" x14ac:dyDescent="0.25">
      <c r="A890" s="2" t="s">
        <v>1130</v>
      </c>
      <c r="B890" s="1" t="s">
        <v>696</v>
      </c>
      <c r="C890" t="s">
        <v>77</v>
      </c>
      <c r="D890" t="s">
        <v>81</v>
      </c>
      <c r="E890">
        <v>17.5</v>
      </c>
      <c r="F890">
        <v>49.17</v>
      </c>
      <c r="G890">
        <v>57.36</v>
      </c>
      <c r="H890">
        <f t="shared" si="26"/>
        <v>0.8572175732217574</v>
      </c>
      <c r="I890">
        <v>17</v>
      </c>
      <c r="J890">
        <v>29.9</v>
      </c>
      <c r="K890">
        <v>56.08</v>
      </c>
      <c r="O890" t="s">
        <v>1130</v>
      </c>
      <c r="P890" s="1" t="s">
        <v>696</v>
      </c>
      <c r="Q890" t="s">
        <v>77</v>
      </c>
      <c r="R890" t="s">
        <v>79</v>
      </c>
      <c r="S890">
        <v>24</v>
      </c>
      <c r="T890">
        <v>65.17</v>
      </c>
      <c r="U890">
        <v>73.7</v>
      </c>
      <c r="V890">
        <f t="shared" si="27"/>
        <v>0.88426051560379915</v>
      </c>
      <c r="W890">
        <v>23.5</v>
      </c>
      <c r="X890">
        <v>54.79</v>
      </c>
      <c r="Y890">
        <v>72.459999999999994</v>
      </c>
    </row>
    <row r="891" spans="1:25" x14ac:dyDescent="0.25">
      <c r="A891" s="2" t="s">
        <v>1131</v>
      </c>
      <c r="B891" s="1" t="s">
        <v>696</v>
      </c>
      <c r="C891" t="s">
        <v>77</v>
      </c>
      <c r="D891" t="s">
        <v>81</v>
      </c>
      <c r="E891">
        <v>26</v>
      </c>
      <c r="F891">
        <v>88.41</v>
      </c>
      <c r="G891">
        <v>78.63</v>
      </c>
      <c r="H891">
        <f t="shared" si="26"/>
        <v>1.1243800076306754</v>
      </c>
      <c r="I891">
        <v>25.5</v>
      </c>
      <c r="J891">
        <v>55.73</v>
      </c>
      <c r="K891">
        <v>77.400000000000006</v>
      </c>
      <c r="O891" t="s">
        <v>1131</v>
      </c>
      <c r="P891" s="1" t="s">
        <v>696</v>
      </c>
      <c r="Q891" t="s">
        <v>77</v>
      </c>
      <c r="R891" t="s">
        <v>79</v>
      </c>
      <c r="S891">
        <v>23.5</v>
      </c>
      <c r="T891">
        <v>90.85</v>
      </c>
      <c r="U891">
        <v>72.459999999999994</v>
      </c>
      <c r="V891">
        <f t="shared" si="27"/>
        <v>1.2537951973502623</v>
      </c>
      <c r="W891">
        <v>22</v>
      </c>
      <c r="X891">
        <v>56.27</v>
      </c>
      <c r="Y891">
        <v>68.72</v>
      </c>
    </row>
    <row r="892" spans="1:25" x14ac:dyDescent="0.25">
      <c r="A892" s="2" t="s">
        <v>1132</v>
      </c>
      <c r="B892" s="1" t="s">
        <v>696</v>
      </c>
      <c r="C892" t="s">
        <v>77</v>
      </c>
      <c r="D892" t="s">
        <v>81</v>
      </c>
      <c r="E892">
        <v>20.5</v>
      </c>
      <c r="F892">
        <v>59.29</v>
      </c>
      <c r="G892">
        <v>64.97</v>
      </c>
      <c r="H892">
        <f t="shared" si="26"/>
        <v>0.91257503463136835</v>
      </c>
      <c r="I892">
        <v>20</v>
      </c>
      <c r="J892">
        <v>40.840000000000003</v>
      </c>
      <c r="K892">
        <v>63.71</v>
      </c>
      <c r="O892" t="s">
        <v>1132</v>
      </c>
      <c r="P892" s="1" t="s">
        <v>696</v>
      </c>
      <c r="Q892" t="s">
        <v>77</v>
      </c>
      <c r="R892" t="s">
        <v>79</v>
      </c>
      <c r="S892">
        <v>24</v>
      </c>
      <c r="T892">
        <v>120.74</v>
      </c>
      <c r="U892">
        <v>73.7</v>
      </c>
      <c r="V892">
        <f t="shared" si="27"/>
        <v>1.6382632293080053</v>
      </c>
      <c r="W892">
        <v>23</v>
      </c>
      <c r="X892">
        <v>65.27</v>
      </c>
      <c r="Y892">
        <v>71.22</v>
      </c>
    </row>
    <row r="893" spans="1:25" x14ac:dyDescent="0.25">
      <c r="A893" s="2" t="s">
        <v>1133</v>
      </c>
      <c r="B893" s="1" t="s">
        <v>696</v>
      </c>
      <c r="C893" t="s">
        <v>77</v>
      </c>
      <c r="D893" t="s">
        <v>81</v>
      </c>
      <c r="E893">
        <v>15</v>
      </c>
      <c r="F893">
        <v>28.17</v>
      </c>
      <c r="G893">
        <v>50.91</v>
      </c>
      <c r="H893">
        <f t="shared" si="26"/>
        <v>0.55332940483205661</v>
      </c>
      <c r="I893">
        <v>15</v>
      </c>
      <c r="J893">
        <v>28.17</v>
      </c>
      <c r="K893">
        <v>50.91</v>
      </c>
      <c r="O893" t="s">
        <v>1133</v>
      </c>
      <c r="P893" s="1" t="s">
        <v>696</v>
      </c>
      <c r="Q893" t="s">
        <v>77</v>
      </c>
      <c r="R893" t="s">
        <v>79</v>
      </c>
      <c r="S893">
        <v>0</v>
      </c>
      <c r="T893">
        <v>0</v>
      </c>
      <c r="U893">
        <v>0</v>
      </c>
      <c r="V893" t="e">
        <f t="shared" si="27"/>
        <v>#DIV/0!</v>
      </c>
      <c r="W893">
        <v>0</v>
      </c>
      <c r="X893">
        <v>0</v>
      </c>
      <c r="Y893">
        <v>0</v>
      </c>
    </row>
    <row r="894" spans="1:25" x14ac:dyDescent="0.25">
      <c r="A894" s="2" t="s">
        <v>1134</v>
      </c>
      <c r="B894" s="1" t="s">
        <v>696</v>
      </c>
      <c r="C894" t="s">
        <v>77</v>
      </c>
      <c r="D894" t="s">
        <v>81</v>
      </c>
      <c r="E894">
        <v>17.5</v>
      </c>
      <c r="F894">
        <v>55.64</v>
      </c>
      <c r="G894">
        <v>57.36</v>
      </c>
      <c r="H894">
        <f t="shared" si="26"/>
        <v>0.97001394700139476</v>
      </c>
      <c r="I894">
        <v>17</v>
      </c>
      <c r="J894">
        <v>33.14</v>
      </c>
      <c r="K894">
        <v>56.08</v>
      </c>
      <c r="O894" t="s">
        <v>1134</v>
      </c>
      <c r="P894" s="1" t="s">
        <v>696</v>
      </c>
      <c r="Q894" t="s">
        <v>77</v>
      </c>
      <c r="R894" t="s">
        <v>79</v>
      </c>
      <c r="S894">
        <v>21</v>
      </c>
      <c r="T894">
        <v>56.34</v>
      </c>
      <c r="U894">
        <v>66.22</v>
      </c>
      <c r="V894">
        <f t="shared" si="27"/>
        <v>0.85080036242826951</v>
      </c>
      <c r="W894">
        <v>20.5</v>
      </c>
      <c r="X894">
        <v>46.94</v>
      </c>
      <c r="Y894">
        <v>64.97</v>
      </c>
    </row>
    <row r="895" spans="1:25" x14ac:dyDescent="0.25">
      <c r="A895" s="2" t="s">
        <v>1135</v>
      </c>
      <c r="B895" s="1" t="s">
        <v>696</v>
      </c>
      <c r="C895" t="s">
        <v>77</v>
      </c>
      <c r="D895" t="s">
        <v>81</v>
      </c>
      <c r="E895">
        <v>25</v>
      </c>
      <c r="F895">
        <v>63.29</v>
      </c>
      <c r="G895">
        <v>76.17</v>
      </c>
      <c r="H895">
        <f t="shared" si="26"/>
        <v>0.83090455559931731</v>
      </c>
      <c r="I895">
        <v>24.5</v>
      </c>
      <c r="J895">
        <v>60.13</v>
      </c>
      <c r="K895">
        <v>74.930000000000007</v>
      </c>
      <c r="O895" t="s">
        <v>1135</v>
      </c>
      <c r="P895" s="1" t="s">
        <v>696</v>
      </c>
      <c r="Q895" t="s">
        <v>77</v>
      </c>
      <c r="R895" t="s">
        <v>79</v>
      </c>
      <c r="S895">
        <v>23.5</v>
      </c>
      <c r="T895">
        <v>78</v>
      </c>
      <c r="U895">
        <v>72.459999999999994</v>
      </c>
      <c r="V895">
        <f t="shared" si="27"/>
        <v>1.076455975710737</v>
      </c>
      <c r="W895">
        <v>23</v>
      </c>
      <c r="X895">
        <v>50.52</v>
      </c>
      <c r="Y895">
        <v>71.22</v>
      </c>
    </row>
    <row r="896" spans="1:25" x14ac:dyDescent="0.25">
      <c r="A896" s="2" t="s">
        <v>1136</v>
      </c>
      <c r="B896" s="1" t="s">
        <v>696</v>
      </c>
      <c r="C896" t="s">
        <v>77</v>
      </c>
      <c r="D896" t="s">
        <v>81</v>
      </c>
      <c r="E896">
        <v>16</v>
      </c>
      <c r="F896">
        <v>38.97</v>
      </c>
      <c r="G896">
        <v>53.5</v>
      </c>
      <c r="H896">
        <f t="shared" si="26"/>
        <v>0.72841121495327099</v>
      </c>
      <c r="I896">
        <v>15.5</v>
      </c>
      <c r="J896">
        <v>27.42</v>
      </c>
      <c r="K896">
        <v>52.21</v>
      </c>
      <c r="O896" t="s">
        <v>1136</v>
      </c>
      <c r="P896" s="1" t="s">
        <v>696</v>
      </c>
      <c r="Q896" t="s">
        <v>77</v>
      </c>
      <c r="R896" t="s">
        <v>79</v>
      </c>
      <c r="S896">
        <v>24</v>
      </c>
      <c r="T896">
        <v>63.8</v>
      </c>
      <c r="U896">
        <v>73.7</v>
      </c>
      <c r="V896">
        <f t="shared" si="27"/>
        <v>0.86567164179104472</v>
      </c>
      <c r="W896">
        <v>23.5</v>
      </c>
      <c r="X896">
        <v>49.88</v>
      </c>
      <c r="Y896">
        <v>72.459999999999994</v>
      </c>
    </row>
    <row r="897" spans="1:25" x14ac:dyDescent="0.25">
      <c r="A897" s="2" t="s">
        <v>1137</v>
      </c>
      <c r="B897" s="1" t="s">
        <v>696</v>
      </c>
      <c r="C897" t="s">
        <v>77</v>
      </c>
      <c r="D897" t="s">
        <v>81</v>
      </c>
      <c r="E897">
        <v>17</v>
      </c>
      <c r="F897">
        <v>50.45</v>
      </c>
      <c r="G897">
        <v>56.08</v>
      </c>
      <c r="H897">
        <f t="shared" si="26"/>
        <v>0.89960770328102713</v>
      </c>
      <c r="I897">
        <v>16.5</v>
      </c>
      <c r="J897">
        <v>40.39</v>
      </c>
      <c r="K897">
        <v>54.79</v>
      </c>
      <c r="O897" t="s">
        <v>1137</v>
      </c>
      <c r="P897" s="1" t="s">
        <v>696</v>
      </c>
      <c r="Q897" t="s">
        <v>77</v>
      </c>
      <c r="R897" t="s">
        <v>79</v>
      </c>
      <c r="S897">
        <v>23.5</v>
      </c>
      <c r="T897">
        <v>61.05</v>
      </c>
      <c r="U897">
        <v>72.459999999999994</v>
      </c>
      <c r="V897">
        <f t="shared" si="27"/>
        <v>0.84253381175821151</v>
      </c>
      <c r="W897">
        <v>23</v>
      </c>
      <c r="X897">
        <v>45.11</v>
      </c>
      <c r="Y897">
        <v>71.22</v>
      </c>
    </row>
    <row r="898" spans="1:25" x14ac:dyDescent="0.25">
      <c r="A898" t="s">
        <v>1166</v>
      </c>
      <c r="B898" s="1" t="s">
        <v>696</v>
      </c>
      <c r="C898" t="s">
        <v>76</v>
      </c>
      <c r="D898" t="s">
        <v>80</v>
      </c>
      <c r="E898">
        <v>22.5</v>
      </c>
      <c r="F898">
        <v>94.69</v>
      </c>
      <c r="G898">
        <v>69.97</v>
      </c>
      <c r="H898">
        <f t="shared" si="26"/>
        <v>1.3532942689724168</v>
      </c>
      <c r="I898">
        <v>21.5</v>
      </c>
      <c r="J898">
        <v>63.66</v>
      </c>
      <c r="K898">
        <v>67.47</v>
      </c>
      <c r="O898" t="s">
        <v>1166</v>
      </c>
      <c r="P898" s="1" t="s">
        <v>696</v>
      </c>
      <c r="Q898" t="s">
        <v>76</v>
      </c>
      <c r="R898" t="s">
        <v>78</v>
      </c>
      <c r="S898">
        <v>24</v>
      </c>
      <c r="T898">
        <v>191.59</v>
      </c>
      <c r="U898">
        <v>73.7</v>
      </c>
      <c r="V898">
        <f t="shared" si="27"/>
        <v>2.5995929443690637</v>
      </c>
      <c r="W898">
        <v>22.5</v>
      </c>
      <c r="X898">
        <v>51.08</v>
      </c>
      <c r="Y898">
        <v>69.97</v>
      </c>
    </row>
    <row r="899" spans="1:25" x14ac:dyDescent="0.25">
      <c r="A899" s="2" t="s">
        <v>1167</v>
      </c>
      <c r="B899" s="1" t="s">
        <v>696</v>
      </c>
      <c r="C899" t="s">
        <v>76</v>
      </c>
      <c r="D899" t="s">
        <v>80</v>
      </c>
      <c r="E899">
        <v>18.5</v>
      </c>
      <c r="F899">
        <v>41.47</v>
      </c>
      <c r="G899">
        <v>59.91</v>
      </c>
      <c r="H899">
        <f t="shared" ref="H899:H962" si="28">F899/G899</f>
        <v>0.69220497412785853</v>
      </c>
      <c r="I899">
        <v>18</v>
      </c>
      <c r="J899">
        <v>36.14</v>
      </c>
      <c r="K899">
        <v>58.64</v>
      </c>
      <c r="O899" t="s">
        <v>1167</v>
      </c>
      <c r="P899" s="1" t="s">
        <v>696</v>
      </c>
      <c r="Q899" t="s">
        <v>76</v>
      </c>
      <c r="R899" t="s">
        <v>78</v>
      </c>
      <c r="S899">
        <v>23.5</v>
      </c>
      <c r="T899">
        <v>74.930000000000007</v>
      </c>
      <c r="U899">
        <v>72.459999999999994</v>
      </c>
      <c r="V899">
        <f t="shared" ref="V899:V962" si="29">T899/U899</f>
        <v>1.0340877725641735</v>
      </c>
      <c r="W899">
        <v>17</v>
      </c>
      <c r="X899">
        <v>56.43</v>
      </c>
      <c r="Y899">
        <v>56.08</v>
      </c>
    </row>
    <row r="900" spans="1:25" x14ac:dyDescent="0.25">
      <c r="A900" s="2" t="s">
        <v>1168</v>
      </c>
      <c r="B900" s="1" t="s">
        <v>696</v>
      </c>
      <c r="C900" t="s">
        <v>76</v>
      </c>
      <c r="D900" t="s">
        <v>80</v>
      </c>
      <c r="E900">
        <v>19</v>
      </c>
      <c r="F900">
        <v>56.93</v>
      </c>
      <c r="G900">
        <v>61.18</v>
      </c>
      <c r="H900">
        <f t="shared" si="28"/>
        <v>0.93053285387381501</v>
      </c>
      <c r="I900">
        <v>18.5</v>
      </c>
      <c r="J900">
        <v>25.54</v>
      </c>
      <c r="K900">
        <v>59.91</v>
      </c>
      <c r="O900" t="s">
        <v>1168</v>
      </c>
      <c r="P900" s="1" t="s">
        <v>696</v>
      </c>
      <c r="Q900" t="s">
        <v>76</v>
      </c>
      <c r="R900" t="s">
        <v>78</v>
      </c>
      <c r="S900">
        <v>23.5</v>
      </c>
      <c r="T900">
        <v>78.28</v>
      </c>
      <c r="U900">
        <v>72.459999999999994</v>
      </c>
      <c r="V900">
        <f t="shared" si="29"/>
        <v>1.0803201766491859</v>
      </c>
      <c r="W900">
        <v>23</v>
      </c>
      <c r="X900">
        <v>61.42</v>
      </c>
      <c r="Y900">
        <v>71.22</v>
      </c>
    </row>
    <row r="901" spans="1:25" x14ac:dyDescent="0.25">
      <c r="A901" t="s">
        <v>1169</v>
      </c>
      <c r="B901" s="1" t="s">
        <v>696</v>
      </c>
      <c r="C901" t="s">
        <v>76</v>
      </c>
      <c r="D901" t="s">
        <v>80</v>
      </c>
      <c r="E901">
        <v>23</v>
      </c>
      <c r="F901">
        <v>86.81</v>
      </c>
      <c r="G901">
        <v>71.22</v>
      </c>
      <c r="H901">
        <f t="shared" si="28"/>
        <v>1.2188991856220164</v>
      </c>
      <c r="I901">
        <v>22</v>
      </c>
      <c r="J901">
        <v>52.55</v>
      </c>
      <c r="K901">
        <v>68.72</v>
      </c>
      <c r="O901" t="s">
        <v>1169</v>
      </c>
      <c r="P901" s="1" t="s">
        <v>696</v>
      </c>
      <c r="Q901" t="s">
        <v>76</v>
      </c>
      <c r="R901" t="s">
        <v>78</v>
      </c>
      <c r="S901">
        <v>24</v>
      </c>
      <c r="T901">
        <v>113.47</v>
      </c>
      <c r="U901">
        <v>73.7</v>
      </c>
      <c r="V901">
        <f t="shared" si="29"/>
        <v>1.5396200814111261</v>
      </c>
      <c r="W901">
        <v>23</v>
      </c>
      <c r="X901">
        <v>54.92</v>
      </c>
      <c r="Y901">
        <v>71.22</v>
      </c>
    </row>
    <row r="902" spans="1:25" x14ac:dyDescent="0.25">
      <c r="A902" t="s">
        <v>1170</v>
      </c>
      <c r="B902" s="1" t="s">
        <v>696</v>
      </c>
      <c r="C902" t="s">
        <v>76</v>
      </c>
      <c r="D902" t="s">
        <v>80</v>
      </c>
      <c r="E902">
        <v>18.5</v>
      </c>
      <c r="F902">
        <v>55.16</v>
      </c>
      <c r="G902">
        <v>59.91</v>
      </c>
      <c r="H902">
        <f t="shared" si="28"/>
        <v>0.92071440494074441</v>
      </c>
      <c r="I902">
        <v>18</v>
      </c>
      <c r="J902">
        <v>49.31</v>
      </c>
      <c r="K902">
        <v>58.64</v>
      </c>
      <c r="O902" t="s">
        <v>1170</v>
      </c>
      <c r="P902" s="1" t="s">
        <v>696</v>
      </c>
      <c r="Q902" t="s">
        <v>76</v>
      </c>
      <c r="R902" t="s">
        <v>78</v>
      </c>
      <c r="S902">
        <v>24</v>
      </c>
      <c r="T902">
        <v>113.9</v>
      </c>
      <c r="U902">
        <v>73.7</v>
      </c>
      <c r="V902">
        <f t="shared" si="29"/>
        <v>1.5454545454545454</v>
      </c>
      <c r="W902">
        <v>23</v>
      </c>
      <c r="X902">
        <v>43.18</v>
      </c>
      <c r="Y902">
        <v>71.22</v>
      </c>
    </row>
    <row r="903" spans="1:25" x14ac:dyDescent="0.25">
      <c r="A903" s="2" t="s">
        <v>1171</v>
      </c>
      <c r="B903" s="1" t="s">
        <v>696</v>
      </c>
      <c r="C903" t="s">
        <v>76</v>
      </c>
      <c r="D903" t="s">
        <v>80</v>
      </c>
      <c r="E903">
        <v>19</v>
      </c>
      <c r="F903">
        <v>51.98</v>
      </c>
      <c r="G903">
        <v>61.18</v>
      </c>
      <c r="H903">
        <f t="shared" si="28"/>
        <v>0.84962406015037595</v>
      </c>
      <c r="I903">
        <v>18.5</v>
      </c>
      <c r="J903">
        <v>39.659999999999997</v>
      </c>
      <c r="K903">
        <v>59.91</v>
      </c>
      <c r="O903" t="s">
        <v>1171</v>
      </c>
      <c r="P903" s="1" t="s">
        <v>696</v>
      </c>
      <c r="Q903" t="s">
        <v>76</v>
      </c>
      <c r="R903" t="s">
        <v>78</v>
      </c>
      <c r="S903">
        <v>24</v>
      </c>
      <c r="T903">
        <v>129.29</v>
      </c>
      <c r="U903">
        <v>73.7</v>
      </c>
      <c r="V903">
        <f t="shared" si="29"/>
        <v>1.7542740841248303</v>
      </c>
      <c r="W903">
        <v>22.5</v>
      </c>
      <c r="X903">
        <v>53.11</v>
      </c>
      <c r="Y903">
        <v>69.97</v>
      </c>
    </row>
    <row r="904" spans="1:25" x14ac:dyDescent="0.25">
      <c r="A904" s="2" t="s">
        <v>1172</v>
      </c>
      <c r="B904" s="1" t="s">
        <v>696</v>
      </c>
      <c r="C904" t="s">
        <v>76</v>
      </c>
      <c r="D904" t="s">
        <v>80</v>
      </c>
      <c r="E904">
        <v>21</v>
      </c>
      <c r="F904">
        <v>51.73</v>
      </c>
      <c r="G904">
        <v>66.22</v>
      </c>
      <c r="H904">
        <f t="shared" si="28"/>
        <v>0.78118393234672301</v>
      </c>
      <c r="I904">
        <v>20.5</v>
      </c>
      <c r="J904">
        <v>33.78</v>
      </c>
      <c r="K904">
        <v>64.97</v>
      </c>
      <c r="O904" t="s">
        <v>1172</v>
      </c>
      <c r="P904" s="1" t="s">
        <v>696</v>
      </c>
      <c r="Q904" t="s">
        <v>76</v>
      </c>
      <c r="R904" t="s">
        <v>78</v>
      </c>
      <c r="S904">
        <v>23.5</v>
      </c>
      <c r="T904">
        <v>80.650000000000006</v>
      </c>
      <c r="U904">
        <v>72.459999999999994</v>
      </c>
      <c r="V904">
        <f t="shared" si="29"/>
        <v>1.1130278774496276</v>
      </c>
      <c r="W904">
        <v>23</v>
      </c>
      <c r="X904">
        <v>65.61</v>
      </c>
      <c r="Y904">
        <v>71.22</v>
      </c>
    </row>
    <row r="905" spans="1:25" x14ac:dyDescent="0.25">
      <c r="A905" s="2" t="s">
        <v>1173</v>
      </c>
      <c r="B905" s="1" t="s">
        <v>696</v>
      </c>
      <c r="C905" t="s">
        <v>76</v>
      </c>
      <c r="D905" t="s">
        <v>80</v>
      </c>
      <c r="E905">
        <v>0</v>
      </c>
      <c r="F905">
        <v>0</v>
      </c>
      <c r="G905">
        <v>0</v>
      </c>
      <c r="H905" t="e">
        <f t="shared" si="28"/>
        <v>#DIV/0!</v>
      </c>
      <c r="I905">
        <v>0</v>
      </c>
      <c r="J905">
        <v>0</v>
      </c>
      <c r="K905">
        <v>0</v>
      </c>
      <c r="O905" t="s">
        <v>1173</v>
      </c>
      <c r="P905" s="1" t="s">
        <v>696</v>
      </c>
      <c r="Q905" t="s">
        <v>76</v>
      </c>
      <c r="R905" t="s">
        <v>78</v>
      </c>
      <c r="S905">
        <v>16</v>
      </c>
      <c r="T905">
        <v>31.1</v>
      </c>
      <c r="U905">
        <v>53.5</v>
      </c>
      <c r="V905">
        <f t="shared" si="29"/>
        <v>0.58130841121495325</v>
      </c>
      <c r="W905">
        <v>15.5</v>
      </c>
      <c r="X905">
        <v>18.989999999999998</v>
      </c>
      <c r="Y905">
        <v>52.21</v>
      </c>
    </row>
    <row r="906" spans="1:25" x14ac:dyDescent="0.25">
      <c r="A906" s="2" t="s">
        <v>1174</v>
      </c>
      <c r="B906" s="1" t="s">
        <v>696</v>
      </c>
      <c r="C906" t="s">
        <v>76</v>
      </c>
      <c r="D906" t="s">
        <v>80</v>
      </c>
      <c r="E906">
        <v>0</v>
      </c>
      <c r="F906">
        <v>0</v>
      </c>
      <c r="G906">
        <v>0</v>
      </c>
      <c r="H906" t="e">
        <f t="shared" si="28"/>
        <v>#DIV/0!</v>
      </c>
      <c r="I906">
        <v>0</v>
      </c>
      <c r="J906">
        <v>0</v>
      </c>
      <c r="K906">
        <v>0</v>
      </c>
      <c r="O906" t="s">
        <v>1174</v>
      </c>
      <c r="P906" s="1" t="s">
        <v>696</v>
      </c>
      <c r="Q906" t="s">
        <v>76</v>
      </c>
      <c r="R906" t="s">
        <v>78</v>
      </c>
      <c r="S906">
        <v>0</v>
      </c>
      <c r="T906">
        <v>0</v>
      </c>
      <c r="U906">
        <v>0</v>
      </c>
      <c r="V906" t="e">
        <f t="shared" si="29"/>
        <v>#DIV/0!</v>
      </c>
      <c r="W906">
        <v>0</v>
      </c>
      <c r="X906">
        <v>0</v>
      </c>
      <c r="Y906">
        <v>0</v>
      </c>
    </row>
    <row r="907" spans="1:25" x14ac:dyDescent="0.25">
      <c r="A907" s="2" t="s">
        <v>1175</v>
      </c>
      <c r="B907" s="1" t="s">
        <v>696</v>
      </c>
      <c r="C907" t="s">
        <v>76</v>
      </c>
      <c r="D907" t="s">
        <v>80</v>
      </c>
      <c r="E907">
        <v>0</v>
      </c>
      <c r="F907">
        <v>0</v>
      </c>
      <c r="G907">
        <v>0</v>
      </c>
      <c r="H907" t="e">
        <f t="shared" si="28"/>
        <v>#DIV/0!</v>
      </c>
      <c r="I907">
        <v>0</v>
      </c>
      <c r="J907">
        <v>0</v>
      </c>
      <c r="K907">
        <v>0</v>
      </c>
      <c r="O907" t="s">
        <v>1175</v>
      </c>
      <c r="P907" s="1" t="s">
        <v>696</v>
      </c>
      <c r="Q907" t="s">
        <v>76</v>
      </c>
      <c r="R907" t="s">
        <v>78</v>
      </c>
      <c r="S907">
        <v>0</v>
      </c>
      <c r="T907">
        <v>0</v>
      </c>
      <c r="U907">
        <v>0</v>
      </c>
      <c r="V907" t="e">
        <f t="shared" si="29"/>
        <v>#DIV/0!</v>
      </c>
      <c r="W907">
        <v>0</v>
      </c>
      <c r="X907">
        <v>0</v>
      </c>
      <c r="Y907">
        <v>0</v>
      </c>
    </row>
    <row r="908" spans="1:25" x14ac:dyDescent="0.25">
      <c r="A908" t="s">
        <v>1176</v>
      </c>
      <c r="B908" s="1" t="s">
        <v>696</v>
      </c>
      <c r="C908" t="s">
        <v>76</v>
      </c>
      <c r="D908" t="s">
        <v>80</v>
      </c>
      <c r="E908">
        <v>23.5</v>
      </c>
      <c r="F908">
        <v>93.66</v>
      </c>
      <c r="G908">
        <v>72.459999999999994</v>
      </c>
      <c r="H908">
        <f t="shared" si="28"/>
        <v>1.2925752139111235</v>
      </c>
      <c r="I908">
        <v>22.5</v>
      </c>
      <c r="J908">
        <v>60.45</v>
      </c>
      <c r="K908">
        <v>69.97</v>
      </c>
      <c r="O908" t="s">
        <v>1176</v>
      </c>
      <c r="P908" s="1" t="s">
        <v>696</v>
      </c>
      <c r="Q908" t="s">
        <v>76</v>
      </c>
      <c r="R908" t="s">
        <v>78</v>
      </c>
      <c r="S908">
        <v>24</v>
      </c>
      <c r="T908">
        <v>121.38</v>
      </c>
      <c r="U908">
        <v>73.7</v>
      </c>
      <c r="V908">
        <f t="shared" si="29"/>
        <v>1.6469470827679782</v>
      </c>
      <c r="W908">
        <v>23</v>
      </c>
      <c r="X908">
        <v>54.25</v>
      </c>
      <c r="Y908">
        <v>71.22</v>
      </c>
    </row>
    <row r="909" spans="1:25" x14ac:dyDescent="0.25">
      <c r="A909" s="2" t="s">
        <v>1177</v>
      </c>
      <c r="B909" s="1" t="s">
        <v>696</v>
      </c>
      <c r="C909" t="s">
        <v>76</v>
      </c>
      <c r="D909" t="s">
        <v>80</v>
      </c>
      <c r="E909">
        <v>30.5</v>
      </c>
      <c r="F909">
        <v>82.09</v>
      </c>
      <c r="G909">
        <v>89.6</v>
      </c>
      <c r="H909">
        <f t="shared" si="28"/>
        <v>0.91618303571428583</v>
      </c>
      <c r="I909">
        <v>30</v>
      </c>
      <c r="J909">
        <v>57.58</v>
      </c>
      <c r="K909">
        <v>88.39</v>
      </c>
      <c r="O909" t="s">
        <v>1177</v>
      </c>
      <c r="P909" s="1" t="s">
        <v>696</v>
      </c>
      <c r="Q909" t="s">
        <v>76</v>
      </c>
      <c r="R909" t="s">
        <v>78</v>
      </c>
      <c r="S909">
        <v>24</v>
      </c>
      <c r="T909">
        <v>141.81</v>
      </c>
      <c r="U909">
        <v>73.7</v>
      </c>
      <c r="V909">
        <f t="shared" si="29"/>
        <v>1.9241519674355494</v>
      </c>
      <c r="W909">
        <v>22.5</v>
      </c>
      <c r="X909">
        <v>54.81</v>
      </c>
      <c r="Y909">
        <v>69.97</v>
      </c>
    </row>
    <row r="910" spans="1:25" x14ac:dyDescent="0.25">
      <c r="A910" s="2" t="s">
        <v>1178</v>
      </c>
      <c r="B910" s="1" t="s">
        <v>696</v>
      </c>
      <c r="C910" t="s">
        <v>76</v>
      </c>
      <c r="D910" t="s">
        <v>80</v>
      </c>
      <c r="E910">
        <v>22</v>
      </c>
      <c r="F910">
        <v>58.09</v>
      </c>
      <c r="G910">
        <v>68.72</v>
      </c>
      <c r="H910">
        <f t="shared" si="28"/>
        <v>0.84531431897555298</v>
      </c>
      <c r="I910">
        <v>21.5</v>
      </c>
      <c r="J910">
        <v>38.97</v>
      </c>
      <c r="K910">
        <v>67.47</v>
      </c>
      <c r="O910" t="s">
        <v>1178</v>
      </c>
      <c r="P910" s="1" t="s">
        <v>696</v>
      </c>
      <c r="Q910" t="s">
        <v>76</v>
      </c>
      <c r="R910" t="s">
        <v>78</v>
      </c>
      <c r="S910">
        <v>24</v>
      </c>
      <c r="T910">
        <v>150.4</v>
      </c>
      <c r="U910">
        <v>73.7</v>
      </c>
      <c r="V910">
        <f t="shared" si="29"/>
        <v>2.0407055630936228</v>
      </c>
      <c r="W910">
        <v>23</v>
      </c>
      <c r="X910">
        <v>59.59</v>
      </c>
      <c r="Y910">
        <v>71.22</v>
      </c>
    </row>
    <row r="911" spans="1:25" x14ac:dyDescent="0.25">
      <c r="A911" s="2" t="s">
        <v>1179</v>
      </c>
      <c r="B911" s="1" t="s">
        <v>696</v>
      </c>
      <c r="C911" t="s">
        <v>76</v>
      </c>
      <c r="D911" t="s">
        <v>80</v>
      </c>
      <c r="E911">
        <v>19</v>
      </c>
      <c r="F911">
        <v>39.68</v>
      </c>
      <c r="G911">
        <v>61.18</v>
      </c>
      <c r="H911">
        <f t="shared" si="28"/>
        <v>0.64857796665576983</v>
      </c>
      <c r="I911">
        <v>18.5</v>
      </c>
      <c r="J911">
        <v>18.32</v>
      </c>
      <c r="K911">
        <v>59.91</v>
      </c>
      <c r="O911" t="s">
        <v>1179</v>
      </c>
      <c r="P911" s="1" t="s">
        <v>696</v>
      </c>
      <c r="Q911" t="s">
        <v>76</v>
      </c>
      <c r="R911" t="s">
        <v>78</v>
      </c>
      <c r="S911">
        <v>24</v>
      </c>
      <c r="T911">
        <v>118.72</v>
      </c>
      <c r="U911">
        <v>73.7</v>
      </c>
      <c r="V911">
        <f t="shared" si="29"/>
        <v>1.6108548168249659</v>
      </c>
      <c r="W911">
        <v>22.5</v>
      </c>
      <c r="X911">
        <v>54.58</v>
      </c>
      <c r="Y911">
        <v>69.97</v>
      </c>
    </row>
    <row r="912" spans="1:25" x14ac:dyDescent="0.25">
      <c r="A912" s="2" t="s">
        <v>1180</v>
      </c>
      <c r="B912" s="1" t="s">
        <v>696</v>
      </c>
      <c r="C912" t="s">
        <v>76</v>
      </c>
      <c r="D912" t="s">
        <v>80</v>
      </c>
      <c r="E912">
        <v>22</v>
      </c>
      <c r="F912">
        <v>46.33</v>
      </c>
      <c r="G912">
        <v>68.72</v>
      </c>
      <c r="H912">
        <f t="shared" si="28"/>
        <v>0.67418509895227008</v>
      </c>
      <c r="I912">
        <v>21.5</v>
      </c>
      <c r="J912">
        <v>31.07</v>
      </c>
      <c r="K912">
        <v>67.47</v>
      </c>
      <c r="O912" t="s">
        <v>1180</v>
      </c>
      <c r="P912" s="1" t="s">
        <v>696</v>
      </c>
      <c r="Q912" t="s">
        <v>76</v>
      </c>
      <c r="R912" t="s">
        <v>78</v>
      </c>
      <c r="S912">
        <v>23.5</v>
      </c>
      <c r="T912">
        <v>111.15</v>
      </c>
      <c r="U912">
        <v>72.459999999999994</v>
      </c>
      <c r="V912">
        <f t="shared" si="29"/>
        <v>1.5339497653878005</v>
      </c>
      <c r="W912">
        <v>22.5</v>
      </c>
      <c r="X912">
        <v>63.96</v>
      </c>
      <c r="Y912">
        <v>69.97</v>
      </c>
    </row>
    <row r="913" spans="1:25" x14ac:dyDescent="0.25">
      <c r="A913" t="s">
        <v>1181</v>
      </c>
      <c r="B913" s="1" t="s">
        <v>696</v>
      </c>
      <c r="C913" t="s">
        <v>76</v>
      </c>
      <c r="D913" t="s">
        <v>80</v>
      </c>
      <c r="E913">
        <v>26.5</v>
      </c>
      <c r="F913">
        <v>82.77</v>
      </c>
      <c r="G913">
        <v>79.86</v>
      </c>
      <c r="H913">
        <f t="shared" si="28"/>
        <v>1.0364387678437266</v>
      </c>
      <c r="I913">
        <v>26</v>
      </c>
      <c r="J913">
        <v>42.57</v>
      </c>
      <c r="K913">
        <v>78.63</v>
      </c>
      <c r="O913" t="s">
        <v>1181</v>
      </c>
      <c r="P913" s="1" t="s">
        <v>696</v>
      </c>
      <c r="Q913" t="s">
        <v>76</v>
      </c>
      <c r="R913" t="s">
        <v>78</v>
      </c>
      <c r="S913">
        <v>29</v>
      </c>
      <c r="T913">
        <v>80.709999999999994</v>
      </c>
      <c r="U913">
        <v>85.96</v>
      </c>
      <c r="V913">
        <f t="shared" si="29"/>
        <v>0.93892508143322473</v>
      </c>
      <c r="W913">
        <v>28.5</v>
      </c>
      <c r="X913">
        <v>66.77</v>
      </c>
      <c r="Y913">
        <v>84.74</v>
      </c>
    </row>
    <row r="914" spans="1:25" x14ac:dyDescent="0.25">
      <c r="A914" t="s">
        <v>1182</v>
      </c>
      <c r="B914" s="1" t="s">
        <v>696</v>
      </c>
      <c r="C914" t="s">
        <v>77</v>
      </c>
      <c r="D914" t="s">
        <v>80</v>
      </c>
      <c r="E914">
        <v>17.5</v>
      </c>
      <c r="F914">
        <v>53.67</v>
      </c>
      <c r="G914">
        <v>57.36</v>
      </c>
      <c r="H914">
        <f t="shared" si="28"/>
        <v>0.93566945606694563</v>
      </c>
      <c r="I914">
        <v>17</v>
      </c>
      <c r="J914">
        <v>29.44</v>
      </c>
      <c r="K914">
        <v>56.08</v>
      </c>
      <c r="O914" t="s">
        <v>1182</v>
      </c>
      <c r="P914" s="1" t="s">
        <v>696</v>
      </c>
      <c r="Q914" t="s">
        <v>77</v>
      </c>
      <c r="R914" t="s">
        <v>78</v>
      </c>
      <c r="S914">
        <v>24</v>
      </c>
      <c r="T914">
        <v>72.260000000000005</v>
      </c>
      <c r="U914">
        <v>73.7</v>
      </c>
      <c r="V914">
        <f t="shared" si="29"/>
        <v>0.98046132971506106</v>
      </c>
      <c r="W914">
        <v>23.5</v>
      </c>
      <c r="X914">
        <v>51.68</v>
      </c>
      <c r="Y914">
        <v>72.459999999999994</v>
      </c>
    </row>
    <row r="915" spans="1:25" x14ac:dyDescent="0.25">
      <c r="A915" t="s">
        <v>1183</v>
      </c>
      <c r="B915" s="1" t="s">
        <v>696</v>
      </c>
      <c r="C915" t="s">
        <v>77</v>
      </c>
      <c r="D915" t="s">
        <v>80</v>
      </c>
      <c r="E915">
        <v>15</v>
      </c>
      <c r="F915">
        <v>49.72</v>
      </c>
      <c r="G915">
        <v>50.91</v>
      </c>
      <c r="H915">
        <f t="shared" si="28"/>
        <v>0.9766254174032607</v>
      </c>
      <c r="I915">
        <v>15</v>
      </c>
      <c r="J915">
        <v>49.72</v>
      </c>
      <c r="K915">
        <v>50.91</v>
      </c>
      <c r="O915" t="s">
        <v>1183</v>
      </c>
      <c r="P915" s="1" t="s">
        <v>696</v>
      </c>
      <c r="Q915" t="s">
        <v>77</v>
      </c>
      <c r="R915" t="s">
        <v>78</v>
      </c>
      <c r="S915">
        <v>24</v>
      </c>
      <c r="T915">
        <v>129.91</v>
      </c>
      <c r="U915">
        <v>73.7</v>
      </c>
      <c r="V915">
        <f t="shared" si="29"/>
        <v>1.7626865671641789</v>
      </c>
      <c r="W915">
        <v>22.5</v>
      </c>
      <c r="X915">
        <v>52.37</v>
      </c>
      <c r="Y915">
        <v>69.97</v>
      </c>
    </row>
    <row r="916" spans="1:25" x14ac:dyDescent="0.25">
      <c r="A916" t="s">
        <v>1184</v>
      </c>
      <c r="B916" s="1" t="s">
        <v>696</v>
      </c>
      <c r="C916" t="s">
        <v>77</v>
      </c>
      <c r="D916" t="s">
        <v>80</v>
      </c>
      <c r="E916">
        <v>24</v>
      </c>
      <c r="F916">
        <v>87</v>
      </c>
      <c r="G916">
        <v>73.7</v>
      </c>
      <c r="H916">
        <f t="shared" si="28"/>
        <v>1.180461329715061</v>
      </c>
      <c r="I916">
        <v>23.5</v>
      </c>
      <c r="J916">
        <v>61.83</v>
      </c>
      <c r="K916">
        <v>72.459999999999994</v>
      </c>
      <c r="O916" t="s">
        <v>1184</v>
      </c>
      <c r="P916" s="1" t="s">
        <v>696</v>
      </c>
      <c r="Q916" t="s">
        <v>77</v>
      </c>
      <c r="R916" t="s">
        <v>78</v>
      </c>
      <c r="S916">
        <v>24</v>
      </c>
      <c r="T916">
        <v>138.21</v>
      </c>
      <c r="U916">
        <v>73.7</v>
      </c>
      <c r="V916">
        <f t="shared" si="29"/>
        <v>1.8753052917232023</v>
      </c>
      <c r="W916">
        <v>23</v>
      </c>
      <c r="X916">
        <v>60.48</v>
      </c>
      <c r="Y916">
        <v>71.22</v>
      </c>
    </row>
    <row r="917" spans="1:25" x14ac:dyDescent="0.25">
      <c r="A917" t="s">
        <v>1185</v>
      </c>
      <c r="B917" s="1" t="s">
        <v>696</v>
      </c>
      <c r="C917" t="s">
        <v>77</v>
      </c>
      <c r="D917" t="s">
        <v>80</v>
      </c>
      <c r="E917">
        <v>23</v>
      </c>
      <c r="F917">
        <v>61.04</v>
      </c>
      <c r="G917">
        <v>71.22</v>
      </c>
      <c r="H917">
        <f t="shared" si="28"/>
        <v>0.85706262285874757</v>
      </c>
      <c r="I917">
        <v>22.5</v>
      </c>
      <c r="J917">
        <v>37.5</v>
      </c>
      <c r="K917">
        <v>69.97</v>
      </c>
      <c r="O917" t="s">
        <v>1185</v>
      </c>
      <c r="P917" s="1" t="s">
        <v>696</v>
      </c>
      <c r="Q917" t="s">
        <v>77</v>
      </c>
      <c r="R917" t="s">
        <v>78</v>
      </c>
      <c r="S917">
        <v>24</v>
      </c>
      <c r="T917">
        <v>125.98</v>
      </c>
      <c r="U917">
        <v>73.7</v>
      </c>
      <c r="V917">
        <f t="shared" si="29"/>
        <v>1.7093622795115333</v>
      </c>
      <c r="W917">
        <v>22.5</v>
      </c>
      <c r="X917">
        <v>60.36</v>
      </c>
      <c r="Y917">
        <v>69.97</v>
      </c>
    </row>
    <row r="918" spans="1:25" x14ac:dyDescent="0.25">
      <c r="A918" t="s">
        <v>1186</v>
      </c>
      <c r="B918" s="1" t="s">
        <v>696</v>
      </c>
      <c r="C918" t="s">
        <v>77</v>
      </c>
      <c r="D918" t="s">
        <v>80</v>
      </c>
      <c r="E918">
        <v>23</v>
      </c>
      <c r="F918">
        <v>60.29</v>
      </c>
      <c r="G918">
        <v>71.22</v>
      </c>
      <c r="H918">
        <f t="shared" si="28"/>
        <v>0.84653187306936251</v>
      </c>
      <c r="I918">
        <v>22.5</v>
      </c>
      <c r="J918">
        <v>49.09</v>
      </c>
      <c r="K918">
        <v>69.97</v>
      </c>
      <c r="O918" t="s">
        <v>1186</v>
      </c>
      <c r="P918" s="1" t="s">
        <v>696</v>
      </c>
      <c r="Q918" t="s">
        <v>77</v>
      </c>
      <c r="R918" t="s">
        <v>78</v>
      </c>
      <c r="S918">
        <v>24</v>
      </c>
      <c r="T918">
        <v>89.63</v>
      </c>
      <c r="U918">
        <v>73.7</v>
      </c>
      <c r="V918">
        <f t="shared" si="29"/>
        <v>1.216146540027137</v>
      </c>
      <c r="W918">
        <v>23</v>
      </c>
      <c r="X918">
        <v>60.43</v>
      </c>
      <c r="Y918">
        <v>71.22</v>
      </c>
    </row>
    <row r="919" spans="1:25" x14ac:dyDescent="0.25">
      <c r="A919" t="s">
        <v>1187</v>
      </c>
      <c r="B919" s="1" t="s">
        <v>696</v>
      </c>
      <c r="C919" t="s">
        <v>77</v>
      </c>
      <c r="D919" t="s">
        <v>80</v>
      </c>
      <c r="E919">
        <v>21.5</v>
      </c>
      <c r="F919">
        <v>53.63</v>
      </c>
      <c r="G919">
        <v>67.47</v>
      </c>
      <c r="H919">
        <f t="shared" si="28"/>
        <v>0.79487179487179493</v>
      </c>
      <c r="I919">
        <v>21</v>
      </c>
      <c r="J919">
        <v>40.82</v>
      </c>
      <c r="K919">
        <v>66.22</v>
      </c>
      <c r="O919" t="s">
        <v>1187</v>
      </c>
      <c r="P919" s="1" t="s">
        <v>696</v>
      </c>
      <c r="Q919" t="s">
        <v>77</v>
      </c>
      <c r="R919" t="s">
        <v>78</v>
      </c>
      <c r="S919">
        <v>24</v>
      </c>
      <c r="T919">
        <v>93.7</v>
      </c>
      <c r="U919">
        <v>73.7</v>
      </c>
      <c r="V919">
        <f t="shared" si="29"/>
        <v>1.2713704206241521</v>
      </c>
      <c r="W919">
        <v>23</v>
      </c>
      <c r="X919">
        <v>59.32</v>
      </c>
      <c r="Y919">
        <v>71.22</v>
      </c>
    </row>
    <row r="920" spans="1:25" x14ac:dyDescent="0.25">
      <c r="A920" t="s">
        <v>1188</v>
      </c>
      <c r="B920" s="1" t="s">
        <v>696</v>
      </c>
      <c r="C920" t="s">
        <v>77</v>
      </c>
      <c r="D920" t="s">
        <v>80</v>
      </c>
      <c r="E920">
        <v>25</v>
      </c>
      <c r="F920">
        <v>67.099999999999994</v>
      </c>
      <c r="G920">
        <v>76.17</v>
      </c>
      <c r="H920">
        <f t="shared" si="28"/>
        <v>0.8809242483917552</v>
      </c>
      <c r="I920">
        <v>24.5</v>
      </c>
      <c r="J920">
        <v>40.020000000000003</v>
      </c>
      <c r="K920">
        <v>74.930000000000007</v>
      </c>
      <c r="O920" t="s">
        <v>1188</v>
      </c>
      <c r="P920" s="1" t="s">
        <v>696</v>
      </c>
      <c r="Q920" t="s">
        <v>77</v>
      </c>
      <c r="R920" t="s">
        <v>78</v>
      </c>
      <c r="S920">
        <v>24</v>
      </c>
      <c r="T920">
        <v>110.01</v>
      </c>
      <c r="U920">
        <v>73.7</v>
      </c>
      <c r="V920">
        <f t="shared" si="29"/>
        <v>1.492672998643148</v>
      </c>
      <c r="W920">
        <v>22.5</v>
      </c>
      <c r="X920">
        <v>41.81</v>
      </c>
      <c r="Y920">
        <v>69.97</v>
      </c>
    </row>
    <row r="921" spans="1:25" x14ac:dyDescent="0.25">
      <c r="A921" t="s">
        <v>1189</v>
      </c>
      <c r="B921" s="1" t="s">
        <v>696</v>
      </c>
      <c r="C921" t="s">
        <v>77</v>
      </c>
      <c r="D921" t="s">
        <v>80</v>
      </c>
      <c r="E921">
        <v>23</v>
      </c>
      <c r="F921">
        <v>65.34</v>
      </c>
      <c r="G921">
        <v>71.22</v>
      </c>
      <c r="H921">
        <f t="shared" si="28"/>
        <v>0.91743892165122165</v>
      </c>
      <c r="I921">
        <v>22.5</v>
      </c>
      <c r="J921">
        <v>43.8</v>
      </c>
      <c r="K921">
        <v>69.97</v>
      </c>
      <c r="O921" t="s">
        <v>1189</v>
      </c>
      <c r="P921" s="1" t="s">
        <v>696</v>
      </c>
      <c r="Q921" t="s">
        <v>77</v>
      </c>
      <c r="R921" t="s">
        <v>78</v>
      </c>
      <c r="S921">
        <v>23.5</v>
      </c>
      <c r="T921">
        <v>76.540000000000006</v>
      </c>
      <c r="U921">
        <v>72.459999999999994</v>
      </c>
      <c r="V921">
        <f t="shared" si="29"/>
        <v>1.0563069279602542</v>
      </c>
      <c r="W921">
        <v>23</v>
      </c>
      <c r="X921">
        <v>64.900000000000006</v>
      </c>
      <c r="Y921">
        <v>71.22</v>
      </c>
    </row>
    <row r="922" spans="1:25" x14ac:dyDescent="0.25">
      <c r="A922" s="2" t="s">
        <v>1190</v>
      </c>
      <c r="B922" s="1" t="s">
        <v>696</v>
      </c>
      <c r="C922" t="s">
        <v>77</v>
      </c>
      <c r="D922" t="s">
        <v>80</v>
      </c>
      <c r="E922">
        <v>19</v>
      </c>
      <c r="F922">
        <v>67.19</v>
      </c>
      <c r="G922">
        <v>61.18</v>
      </c>
      <c r="H922">
        <f t="shared" si="28"/>
        <v>1.0982347172278522</v>
      </c>
      <c r="I922">
        <v>18.5</v>
      </c>
      <c r="J922">
        <v>27.64</v>
      </c>
      <c r="K922">
        <v>59.91</v>
      </c>
      <c r="O922" t="s">
        <v>1190</v>
      </c>
      <c r="P922" s="1" t="s">
        <v>696</v>
      </c>
      <c r="Q922" t="s">
        <v>77</v>
      </c>
      <c r="R922" t="s">
        <v>78</v>
      </c>
      <c r="S922">
        <v>23.5</v>
      </c>
      <c r="T922">
        <v>79.930000000000007</v>
      </c>
      <c r="U922">
        <v>72.459999999999994</v>
      </c>
      <c r="V922">
        <f t="shared" si="29"/>
        <v>1.1030913607507593</v>
      </c>
      <c r="W922">
        <v>23</v>
      </c>
      <c r="X922">
        <v>64.91</v>
      </c>
      <c r="Y922">
        <v>71.22</v>
      </c>
    </row>
    <row r="923" spans="1:25" x14ac:dyDescent="0.25">
      <c r="A923" t="s">
        <v>1191</v>
      </c>
      <c r="B923" s="1" t="s">
        <v>696</v>
      </c>
      <c r="C923" t="s">
        <v>77</v>
      </c>
      <c r="D923" t="s">
        <v>80</v>
      </c>
      <c r="E923">
        <v>30</v>
      </c>
      <c r="F923">
        <v>80.25</v>
      </c>
      <c r="G923">
        <v>88.39</v>
      </c>
      <c r="H923">
        <f t="shared" si="28"/>
        <v>0.90790813440434437</v>
      </c>
      <c r="I923">
        <v>29.5</v>
      </c>
      <c r="J923">
        <v>50.46</v>
      </c>
      <c r="K923">
        <v>87.18</v>
      </c>
      <c r="O923" t="s">
        <v>1191</v>
      </c>
      <c r="P923" s="1" t="s">
        <v>696</v>
      </c>
      <c r="Q923" t="s">
        <v>77</v>
      </c>
      <c r="R923" t="s">
        <v>78</v>
      </c>
      <c r="S923">
        <v>23.5</v>
      </c>
      <c r="T923">
        <v>94.55</v>
      </c>
      <c r="U923">
        <v>72.459999999999994</v>
      </c>
      <c r="V923">
        <f t="shared" si="29"/>
        <v>1.3048578526083356</v>
      </c>
      <c r="W923">
        <v>22.5</v>
      </c>
      <c r="X923">
        <v>56.81</v>
      </c>
      <c r="Y923">
        <v>69.97</v>
      </c>
    </row>
    <row r="924" spans="1:25" x14ac:dyDescent="0.25">
      <c r="A924" t="s">
        <v>1192</v>
      </c>
      <c r="B924" s="1" t="s">
        <v>696</v>
      </c>
      <c r="C924" t="s">
        <v>77</v>
      </c>
      <c r="D924" t="s">
        <v>80</v>
      </c>
      <c r="E924">
        <v>23</v>
      </c>
      <c r="F924">
        <v>62.52</v>
      </c>
      <c r="G924">
        <v>71.22</v>
      </c>
      <c r="H924">
        <f t="shared" si="28"/>
        <v>0.87784330244313402</v>
      </c>
      <c r="I924">
        <v>22.5</v>
      </c>
      <c r="J924">
        <v>51.73</v>
      </c>
      <c r="K924">
        <v>69.97</v>
      </c>
      <c r="O924" t="s">
        <v>1192</v>
      </c>
      <c r="P924" s="1" t="s">
        <v>696</v>
      </c>
      <c r="Q924" t="s">
        <v>77</v>
      </c>
      <c r="R924" t="s">
        <v>78</v>
      </c>
      <c r="S924">
        <v>24</v>
      </c>
      <c r="T924">
        <v>99.02</v>
      </c>
      <c r="U924">
        <v>73.7</v>
      </c>
      <c r="V924">
        <f t="shared" si="29"/>
        <v>1.3435549525101762</v>
      </c>
      <c r="W924">
        <v>22.5</v>
      </c>
      <c r="X924">
        <v>58.26</v>
      </c>
      <c r="Y924">
        <v>69.97</v>
      </c>
    </row>
    <row r="925" spans="1:25" x14ac:dyDescent="0.25">
      <c r="A925" t="s">
        <v>1193</v>
      </c>
      <c r="B925" s="1" t="s">
        <v>696</v>
      </c>
      <c r="C925" t="s">
        <v>77</v>
      </c>
      <c r="D925" t="s">
        <v>80</v>
      </c>
      <c r="E925">
        <v>20.5</v>
      </c>
      <c r="F925">
        <v>58.21</v>
      </c>
      <c r="G925">
        <v>64.97</v>
      </c>
      <c r="H925">
        <f t="shared" si="28"/>
        <v>0.89595197783592428</v>
      </c>
      <c r="I925">
        <v>20</v>
      </c>
      <c r="J925">
        <v>46.18</v>
      </c>
      <c r="K925">
        <v>63.71</v>
      </c>
      <c r="O925" t="s">
        <v>1193</v>
      </c>
      <c r="P925" s="1" t="s">
        <v>696</v>
      </c>
      <c r="Q925" t="s">
        <v>77</v>
      </c>
      <c r="R925" t="s">
        <v>78</v>
      </c>
      <c r="S925">
        <v>24</v>
      </c>
      <c r="T925">
        <v>94.19</v>
      </c>
      <c r="U925">
        <v>73.7</v>
      </c>
      <c r="V925">
        <f t="shared" si="29"/>
        <v>1.2780189959294437</v>
      </c>
      <c r="W925">
        <v>23.5</v>
      </c>
      <c r="X925">
        <v>69.430000000000007</v>
      </c>
      <c r="Y925">
        <v>72.459999999999994</v>
      </c>
    </row>
    <row r="926" spans="1:25" x14ac:dyDescent="0.25">
      <c r="A926" s="2" t="s">
        <v>1194</v>
      </c>
      <c r="B926" s="1" t="s">
        <v>696</v>
      </c>
      <c r="C926" t="s">
        <v>77</v>
      </c>
      <c r="D926" t="s">
        <v>80</v>
      </c>
      <c r="E926">
        <v>19</v>
      </c>
      <c r="F926">
        <v>51.43</v>
      </c>
      <c r="G926">
        <v>61.18</v>
      </c>
      <c r="H926">
        <f t="shared" si="28"/>
        <v>0.84063419418110497</v>
      </c>
      <c r="I926">
        <v>18.5</v>
      </c>
      <c r="J926">
        <v>45.38</v>
      </c>
      <c r="K926">
        <v>59.91</v>
      </c>
      <c r="O926" t="s">
        <v>1194</v>
      </c>
      <c r="P926" s="1" t="s">
        <v>696</v>
      </c>
      <c r="Q926" t="s">
        <v>77</v>
      </c>
      <c r="R926" t="s">
        <v>78</v>
      </c>
      <c r="S926">
        <v>24</v>
      </c>
      <c r="T926">
        <v>133.86000000000001</v>
      </c>
      <c r="U926">
        <v>73.7</v>
      </c>
      <c r="V926">
        <f t="shared" si="29"/>
        <v>1.8162822252374493</v>
      </c>
      <c r="W926">
        <v>22.5</v>
      </c>
      <c r="X926">
        <v>69.599999999999994</v>
      </c>
      <c r="Y926">
        <v>69.97</v>
      </c>
    </row>
    <row r="927" spans="1:25" x14ac:dyDescent="0.25">
      <c r="A927" t="s">
        <v>1195</v>
      </c>
      <c r="B927" s="1" t="s">
        <v>696</v>
      </c>
      <c r="C927" t="s">
        <v>77</v>
      </c>
      <c r="D927" t="s">
        <v>80</v>
      </c>
      <c r="E927">
        <v>22.5</v>
      </c>
      <c r="F927">
        <v>104.64</v>
      </c>
      <c r="G927">
        <v>69.97</v>
      </c>
      <c r="H927">
        <f t="shared" si="28"/>
        <v>1.4954980706016865</v>
      </c>
      <c r="I927">
        <v>21</v>
      </c>
      <c r="J927">
        <v>48.63</v>
      </c>
      <c r="K927">
        <v>66.22</v>
      </c>
      <c r="O927" t="s">
        <v>1195</v>
      </c>
      <c r="P927" s="1" t="s">
        <v>696</v>
      </c>
      <c r="Q927" t="s">
        <v>77</v>
      </c>
      <c r="R927" t="s">
        <v>78</v>
      </c>
      <c r="S927">
        <v>24</v>
      </c>
      <c r="T927">
        <v>119.96</v>
      </c>
      <c r="U927">
        <v>73.7</v>
      </c>
      <c r="V927">
        <f t="shared" si="29"/>
        <v>1.6276797829036633</v>
      </c>
      <c r="W927">
        <v>23</v>
      </c>
      <c r="X927">
        <v>70.72</v>
      </c>
      <c r="Y927">
        <v>71.22</v>
      </c>
    </row>
    <row r="928" spans="1:25" x14ac:dyDescent="0.25">
      <c r="A928" t="s">
        <v>1196</v>
      </c>
      <c r="B928" s="1" t="s">
        <v>696</v>
      </c>
      <c r="C928" t="s">
        <v>77</v>
      </c>
      <c r="D928" t="s">
        <v>80</v>
      </c>
      <c r="E928">
        <v>26.5</v>
      </c>
      <c r="F928">
        <v>82.45</v>
      </c>
      <c r="G928">
        <v>79.86</v>
      </c>
      <c r="H928">
        <f t="shared" si="28"/>
        <v>1.0324317555722515</v>
      </c>
      <c r="I928">
        <v>26</v>
      </c>
      <c r="J928">
        <v>45.04</v>
      </c>
      <c r="K928">
        <v>78.63</v>
      </c>
      <c r="O928" t="s">
        <v>1196</v>
      </c>
      <c r="P928" s="1" t="s">
        <v>696</v>
      </c>
      <c r="Q928" t="s">
        <v>77</v>
      </c>
      <c r="R928" t="s">
        <v>78</v>
      </c>
      <c r="S928">
        <v>23.5</v>
      </c>
      <c r="T928">
        <v>94.45</v>
      </c>
      <c r="U928">
        <v>72.459999999999994</v>
      </c>
      <c r="V928">
        <f t="shared" si="29"/>
        <v>1.3034777808446041</v>
      </c>
      <c r="W928">
        <v>23</v>
      </c>
      <c r="X928">
        <v>61.71</v>
      </c>
      <c r="Y928">
        <v>71.22</v>
      </c>
    </row>
    <row r="929" spans="1:25" x14ac:dyDescent="0.25">
      <c r="A929" t="s">
        <v>1197</v>
      </c>
      <c r="B929" s="1" t="s">
        <v>696</v>
      </c>
      <c r="C929" t="s">
        <v>77</v>
      </c>
      <c r="D929" t="s">
        <v>80</v>
      </c>
      <c r="E929">
        <v>21.5</v>
      </c>
      <c r="F929">
        <v>60.95</v>
      </c>
      <c r="G929">
        <v>67.47</v>
      </c>
      <c r="H929">
        <f t="shared" si="28"/>
        <v>0.90336445827775314</v>
      </c>
      <c r="I929">
        <v>21</v>
      </c>
      <c r="J929">
        <v>47.89</v>
      </c>
      <c r="K929">
        <v>66.22</v>
      </c>
      <c r="O929" t="s">
        <v>1197</v>
      </c>
      <c r="P929" s="1" t="s">
        <v>696</v>
      </c>
      <c r="Q929" t="s">
        <v>77</v>
      </c>
      <c r="R929" t="s">
        <v>78</v>
      </c>
      <c r="S929">
        <v>24</v>
      </c>
      <c r="T929">
        <v>109.19</v>
      </c>
      <c r="U929">
        <v>73.7</v>
      </c>
      <c r="V929">
        <f t="shared" si="29"/>
        <v>1.4815468113975576</v>
      </c>
      <c r="W929">
        <v>23</v>
      </c>
      <c r="X929">
        <v>69.89</v>
      </c>
      <c r="Y929">
        <v>71.22</v>
      </c>
    </row>
    <row r="930" spans="1:25" x14ac:dyDescent="0.25">
      <c r="A930" s="2" t="s">
        <v>1198</v>
      </c>
      <c r="B930" s="1" t="s">
        <v>696</v>
      </c>
      <c r="C930" t="s">
        <v>76</v>
      </c>
      <c r="D930" t="s">
        <v>80</v>
      </c>
      <c r="E930">
        <v>0</v>
      </c>
      <c r="F930">
        <v>0</v>
      </c>
      <c r="G930">
        <v>0</v>
      </c>
      <c r="H930" t="e">
        <f t="shared" si="28"/>
        <v>#DIV/0!</v>
      </c>
      <c r="I930">
        <v>0</v>
      </c>
      <c r="J930">
        <v>0</v>
      </c>
      <c r="K930">
        <v>0</v>
      </c>
      <c r="O930" t="s">
        <v>1198</v>
      </c>
      <c r="P930" s="1" t="s">
        <v>696</v>
      </c>
      <c r="Q930" t="s">
        <v>76</v>
      </c>
      <c r="R930" t="s">
        <v>78</v>
      </c>
      <c r="S930">
        <v>0</v>
      </c>
      <c r="T930">
        <v>0</v>
      </c>
      <c r="U930">
        <v>0</v>
      </c>
      <c r="V930" t="e">
        <f t="shared" si="29"/>
        <v>#DIV/0!</v>
      </c>
      <c r="W930">
        <v>0</v>
      </c>
      <c r="X930">
        <v>0</v>
      </c>
      <c r="Y930">
        <v>0</v>
      </c>
    </row>
    <row r="931" spans="1:25" x14ac:dyDescent="0.25">
      <c r="A931" s="2" t="s">
        <v>1199</v>
      </c>
      <c r="B931" s="1" t="s">
        <v>696</v>
      </c>
      <c r="C931" t="s">
        <v>76</v>
      </c>
      <c r="D931" t="s">
        <v>80</v>
      </c>
      <c r="E931">
        <v>24</v>
      </c>
      <c r="F931">
        <v>61.67</v>
      </c>
      <c r="G931">
        <v>73.7</v>
      </c>
      <c r="H931">
        <f t="shared" si="28"/>
        <v>0.83677069199457255</v>
      </c>
      <c r="I931">
        <v>23.5</v>
      </c>
      <c r="J931">
        <v>43.19</v>
      </c>
      <c r="K931">
        <v>72.459999999999994</v>
      </c>
      <c r="O931" t="s">
        <v>1199</v>
      </c>
      <c r="P931" s="1" t="s">
        <v>696</v>
      </c>
      <c r="Q931" t="s">
        <v>76</v>
      </c>
      <c r="R931" t="s">
        <v>78</v>
      </c>
      <c r="S931">
        <v>23</v>
      </c>
      <c r="T931">
        <v>66.08</v>
      </c>
      <c r="U931">
        <v>71.22</v>
      </c>
      <c r="V931">
        <f t="shared" si="29"/>
        <v>0.92782926144341471</v>
      </c>
      <c r="W931">
        <v>22.5</v>
      </c>
      <c r="X931">
        <v>61.08</v>
      </c>
      <c r="Y931">
        <v>69.97</v>
      </c>
    </row>
    <row r="932" spans="1:25" x14ac:dyDescent="0.25">
      <c r="A932" t="s">
        <v>1200</v>
      </c>
      <c r="B932" s="1" t="s">
        <v>696</v>
      </c>
      <c r="C932" t="s">
        <v>76</v>
      </c>
      <c r="D932" t="s">
        <v>80</v>
      </c>
      <c r="E932">
        <v>22.5</v>
      </c>
      <c r="F932">
        <v>59.34</v>
      </c>
      <c r="G932">
        <v>69.97</v>
      </c>
      <c r="H932">
        <f t="shared" si="28"/>
        <v>0.84807774760611698</v>
      </c>
      <c r="I932">
        <v>22</v>
      </c>
      <c r="J932">
        <v>53.49</v>
      </c>
      <c r="K932">
        <v>68.72</v>
      </c>
      <c r="O932" t="s">
        <v>1200</v>
      </c>
      <c r="P932" s="1" t="s">
        <v>696</v>
      </c>
      <c r="Q932" t="s">
        <v>76</v>
      </c>
      <c r="R932" t="s">
        <v>78</v>
      </c>
      <c r="S932">
        <v>24</v>
      </c>
      <c r="T932">
        <v>112.4</v>
      </c>
      <c r="U932">
        <v>73.7</v>
      </c>
      <c r="V932">
        <f t="shared" si="29"/>
        <v>1.525101763907734</v>
      </c>
      <c r="W932">
        <v>22.5</v>
      </c>
      <c r="X932">
        <v>62.86</v>
      </c>
      <c r="Y932">
        <v>69.97</v>
      </c>
    </row>
    <row r="933" spans="1:25" x14ac:dyDescent="0.25">
      <c r="A933" s="2" t="s">
        <v>1201</v>
      </c>
      <c r="B933" s="1" t="s">
        <v>696</v>
      </c>
      <c r="C933" t="s">
        <v>76</v>
      </c>
      <c r="D933" t="s">
        <v>80</v>
      </c>
      <c r="E933">
        <v>28</v>
      </c>
      <c r="F933">
        <v>60.37</v>
      </c>
      <c r="G933">
        <v>83.53</v>
      </c>
      <c r="H933">
        <f t="shared" si="28"/>
        <v>0.72273434694121863</v>
      </c>
      <c r="I933">
        <v>27.5</v>
      </c>
      <c r="J933">
        <v>38.049999999999997</v>
      </c>
      <c r="K933">
        <v>82.3</v>
      </c>
      <c r="O933" t="s">
        <v>1201</v>
      </c>
      <c r="P933" s="1" t="s">
        <v>696</v>
      </c>
      <c r="Q933" t="s">
        <v>76</v>
      </c>
      <c r="R933" t="s">
        <v>78</v>
      </c>
      <c r="S933">
        <v>24</v>
      </c>
      <c r="T933">
        <v>115.91</v>
      </c>
      <c r="U933">
        <v>73.7</v>
      </c>
      <c r="V933">
        <f t="shared" si="29"/>
        <v>1.5727272727272725</v>
      </c>
      <c r="W933">
        <v>23</v>
      </c>
      <c r="X933">
        <v>63.25</v>
      </c>
      <c r="Y933">
        <v>71.22</v>
      </c>
    </row>
    <row r="934" spans="1:25" x14ac:dyDescent="0.25">
      <c r="A934" s="2" t="s">
        <v>1202</v>
      </c>
      <c r="B934" s="1" t="s">
        <v>696</v>
      </c>
      <c r="C934" t="s">
        <v>76</v>
      </c>
      <c r="D934" t="s">
        <v>80</v>
      </c>
      <c r="E934">
        <v>0</v>
      </c>
      <c r="F934">
        <v>0</v>
      </c>
      <c r="G934">
        <v>0</v>
      </c>
      <c r="H934" t="e">
        <f t="shared" si="28"/>
        <v>#DIV/0!</v>
      </c>
      <c r="I934">
        <v>0</v>
      </c>
      <c r="J934">
        <v>0</v>
      </c>
      <c r="K934">
        <v>0</v>
      </c>
      <c r="O934" t="s">
        <v>1202</v>
      </c>
      <c r="P934" s="1" t="s">
        <v>696</v>
      </c>
      <c r="Q934" t="s">
        <v>76</v>
      </c>
      <c r="R934" t="s">
        <v>78</v>
      </c>
      <c r="S934">
        <v>0</v>
      </c>
      <c r="T934">
        <v>0</v>
      </c>
      <c r="U934">
        <v>0</v>
      </c>
      <c r="V934" t="e">
        <f t="shared" si="29"/>
        <v>#DIV/0!</v>
      </c>
      <c r="W934">
        <v>0</v>
      </c>
      <c r="X934">
        <v>0</v>
      </c>
      <c r="Y934">
        <v>0</v>
      </c>
    </row>
    <row r="935" spans="1:25" x14ac:dyDescent="0.25">
      <c r="A935" s="2" t="s">
        <v>1203</v>
      </c>
      <c r="B935" s="1" t="s">
        <v>696</v>
      </c>
      <c r="C935" t="s">
        <v>76</v>
      </c>
      <c r="D935" t="s">
        <v>80</v>
      </c>
      <c r="E935">
        <v>28.5</v>
      </c>
      <c r="F935">
        <v>68.2</v>
      </c>
      <c r="G935">
        <v>84.74</v>
      </c>
      <c r="H935">
        <f t="shared" si="28"/>
        <v>0.80481472740146343</v>
      </c>
      <c r="I935">
        <v>28</v>
      </c>
      <c r="J935">
        <v>56.89</v>
      </c>
      <c r="K935">
        <v>83.53</v>
      </c>
      <c r="O935" t="s">
        <v>1203</v>
      </c>
      <c r="P935" s="1" t="s">
        <v>696</v>
      </c>
      <c r="Q935" t="s">
        <v>76</v>
      </c>
      <c r="R935" t="s">
        <v>78</v>
      </c>
      <c r="S935">
        <v>24</v>
      </c>
      <c r="T935">
        <v>137.26</v>
      </c>
      <c r="U935">
        <v>73.7</v>
      </c>
      <c r="V935">
        <f t="shared" si="29"/>
        <v>1.8624151967435547</v>
      </c>
      <c r="W935">
        <v>23</v>
      </c>
      <c r="X935">
        <v>60.33</v>
      </c>
      <c r="Y935">
        <v>71.22</v>
      </c>
    </row>
    <row r="936" spans="1:25" x14ac:dyDescent="0.25">
      <c r="A936" t="s">
        <v>1204</v>
      </c>
      <c r="B936" s="1" t="s">
        <v>696</v>
      </c>
      <c r="C936" t="s">
        <v>76</v>
      </c>
      <c r="D936" t="s">
        <v>80</v>
      </c>
      <c r="E936">
        <v>23</v>
      </c>
      <c r="F936">
        <v>65.930000000000007</v>
      </c>
      <c r="G936">
        <v>71.22</v>
      </c>
      <c r="H936">
        <f t="shared" si="28"/>
        <v>0.92572311148553788</v>
      </c>
      <c r="I936">
        <v>22.5</v>
      </c>
      <c r="J936">
        <v>49.75</v>
      </c>
      <c r="K936">
        <v>69.97</v>
      </c>
      <c r="O936" t="s">
        <v>1204</v>
      </c>
      <c r="P936" s="1" t="s">
        <v>696</v>
      </c>
      <c r="Q936" t="s">
        <v>76</v>
      </c>
      <c r="R936" t="s">
        <v>78</v>
      </c>
      <c r="S936">
        <v>24</v>
      </c>
      <c r="T936">
        <v>109.94</v>
      </c>
      <c r="U936">
        <v>73.7</v>
      </c>
      <c r="V936">
        <f t="shared" si="29"/>
        <v>1.4917232021709632</v>
      </c>
      <c r="W936">
        <v>23</v>
      </c>
      <c r="X936">
        <v>62.72</v>
      </c>
      <c r="Y936">
        <v>71.22</v>
      </c>
    </row>
    <row r="937" spans="1:25" x14ac:dyDescent="0.25">
      <c r="A937" s="2" t="s">
        <v>1205</v>
      </c>
      <c r="B937" s="1" t="s">
        <v>696</v>
      </c>
      <c r="C937" t="s">
        <v>76</v>
      </c>
      <c r="D937" t="s">
        <v>80</v>
      </c>
      <c r="E937">
        <v>19.5</v>
      </c>
      <c r="F937">
        <v>38.36</v>
      </c>
      <c r="G937">
        <v>62.44</v>
      </c>
      <c r="H937">
        <f t="shared" si="28"/>
        <v>0.61434977578475336</v>
      </c>
      <c r="I937">
        <v>19</v>
      </c>
      <c r="J937">
        <v>27.54</v>
      </c>
      <c r="K937">
        <v>61.18</v>
      </c>
      <c r="O937" t="s">
        <v>1205</v>
      </c>
      <c r="P937" s="1" t="s">
        <v>696</v>
      </c>
      <c r="Q937" t="s">
        <v>76</v>
      </c>
      <c r="R937" t="s">
        <v>78</v>
      </c>
      <c r="S937">
        <v>23.5</v>
      </c>
      <c r="T937">
        <v>72.73</v>
      </c>
      <c r="U937">
        <v>72.459999999999994</v>
      </c>
      <c r="V937">
        <f t="shared" si="29"/>
        <v>1.0037261937620758</v>
      </c>
      <c r="W937">
        <v>23</v>
      </c>
      <c r="X937">
        <v>59.54</v>
      </c>
      <c r="Y937">
        <v>71.22</v>
      </c>
    </row>
    <row r="938" spans="1:25" x14ac:dyDescent="0.25">
      <c r="A938" t="s">
        <v>1206</v>
      </c>
      <c r="B938" s="1" t="s">
        <v>696</v>
      </c>
      <c r="C938" t="s">
        <v>76</v>
      </c>
      <c r="D938" t="s">
        <v>80</v>
      </c>
      <c r="E938">
        <v>27.5</v>
      </c>
      <c r="F938">
        <v>76.14</v>
      </c>
      <c r="G938">
        <v>82.3</v>
      </c>
      <c r="H938">
        <f t="shared" si="28"/>
        <v>0.92515188335358445</v>
      </c>
      <c r="I938">
        <v>27</v>
      </c>
      <c r="J938">
        <v>61.95</v>
      </c>
      <c r="K938">
        <v>81.08</v>
      </c>
      <c r="O938" t="s">
        <v>1206</v>
      </c>
      <c r="P938" s="1" t="s">
        <v>696</v>
      </c>
      <c r="Q938" t="s">
        <v>76</v>
      </c>
      <c r="R938" t="s">
        <v>78</v>
      </c>
      <c r="S938">
        <v>24</v>
      </c>
      <c r="T938">
        <v>107.26</v>
      </c>
      <c r="U938">
        <v>73.7</v>
      </c>
      <c r="V938">
        <f t="shared" si="29"/>
        <v>1.4553595658073271</v>
      </c>
      <c r="W938">
        <v>23</v>
      </c>
      <c r="X938">
        <v>48.96</v>
      </c>
      <c r="Y938">
        <v>71.22</v>
      </c>
    </row>
    <row r="939" spans="1:25" x14ac:dyDescent="0.25">
      <c r="A939" t="s">
        <v>1207</v>
      </c>
      <c r="B939" s="1" t="s">
        <v>696</v>
      </c>
      <c r="C939" t="s">
        <v>76</v>
      </c>
      <c r="D939" t="s">
        <v>80</v>
      </c>
      <c r="E939">
        <v>23.5</v>
      </c>
      <c r="F939">
        <v>68.25</v>
      </c>
      <c r="G939">
        <v>72.459999999999994</v>
      </c>
      <c r="H939">
        <f t="shared" si="28"/>
        <v>0.94189897874689488</v>
      </c>
      <c r="I939">
        <v>23</v>
      </c>
      <c r="J939">
        <v>47.16</v>
      </c>
      <c r="K939">
        <v>71.22</v>
      </c>
      <c r="O939" t="s">
        <v>1207</v>
      </c>
      <c r="P939" s="1" t="s">
        <v>696</v>
      </c>
      <c r="Q939" t="s">
        <v>76</v>
      </c>
      <c r="R939" t="s">
        <v>78</v>
      </c>
      <c r="S939">
        <v>24</v>
      </c>
      <c r="T939">
        <v>138.16999999999999</v>
      </c>
      <c r="U939">
        <v>73.7</v>
      </c>
      <c r="V939">
        <f t="shared" si="29"/>
        <v>1.8747625508819536</v>
      </c>
      <c r="W939">
        <v>23.5</v>
      </c>
      <c r="X939">
        <v>56.71</v>
      </c>
      <c r="Y939">
        <v>72.459999999999994</v>
      </c>
    </row>
    <row r="940" spans="1:25" x14ac:dyDescent="0.25">
      <c r="A940" t="s">
        <v>1208</v>
      </c>
      <c r="B940" s="1" t="s">
        <v>696</v>
      </c>
      <c r="C940" t="s">
        <v>76</v>
      </c>
      <c r="D940" t="s">
        <v>80</v>
      </c>
      <c r="E940">
        <v>22.5</v>
      </c>
      <c r="F940">
        <v>61.4</v>
      </c>
      <c r="G940">
        <v>69.97</v>
      </c>
      <c r="H940">
        <f t="shared" si="28"/>
        <v>0.87751893668715164</v>
      </c>
      <c r="I940">
        <v>22</v>
      </c>
      <c r="J940">
        <v>49.93</v>
      </c>
      <c r="K940">
        <v>68.72</v>
      </c>
      <c r="O940" t="s">
        <v>1208</v>
      </c>
      <c r="P940" s="1" t="s">
        <v>696</v>
      </c>
      <c r="Q940" t="s">
        <v>76</v>
      </c>
      <c r="R940" t="s">
        <v>78</v>
      </c>
      <c r="S940">
        <v>24</v>
      </c>
      <c r="T940">
        <v>103.25</v>
      </c>
      <c r="U940">
        <v>73.7</v>
      </c>
      <c r="V940">
        <f t="shared" si="29"/>
        <v>1.4009497964721844</v>
      </c>
      <c r="W940">
        <v>23.5</v>
      </c>
      <c r="X940">
        <v>59.79</v>
      </c>
      <c r="Y940">
        <v>72.459999999999994</v>
      </c>
    </row>
    <row r="941" spans="1:25" x14ac:dyDescent="0.25">
      <c r="A941" t="s">
        <v>1209</v>
      </c>
      <c r="B941" s="1" t="s">
        <v>696</v>
      </c>
      <c r="C941" t="s">
        <v>76</v>
      </c>
      <c r="D941" t="s">
        <v>80</v>
      </c>
      <c r="E941">
        <v>22</v>
      </c>
      <c r="F941">
        <v>66.66</v>
      </c>
      <c r="G941">
        <v>68.72</v>
      </c>
      <c r="H941">
        <f t="shared" si="28"/>
        <v>0.97002328288707795</v>
      </c>
      <c r="I941">
        <v>21.5</v>
      </c>
      <c r="J941">
        <v>61.16</v>
      </c>
      <c r="K941">
        <v>67.47</v>
      </c>
      <c r="O941" t="s">
        <v>1209</v>
      </c>
      <c r="P941" s="1" t="s">
        <v>696</v>
      </c>
      <c r="Q941" t="s">
        <v>76</v>
      </c>
      <c r="R941" t="s">
        <v>78</v>
      </c>
      <c r="S941">
        <v>24</v>
      </c>
      <c r="T941">
        <v>149.19</v>
      </c>
      <c r="U941">
        <v>73.7</v>
      </c>
      <c r="V941">
        <f t="shared" si="29"/>
        <v>2.0242876526458615</v>
      </c>
      <c r="W941">
        <v>23</v>
      </c>
      <c r="X941">
        <v>41.81</v>
      </c>
      <c r="Y941">
        <v>71.22</v>
      </c>
    </row>
    <row r="942" spans="1:25" x14ac:dyDescent="0.25">
      <c r="A942" t="s">
        <v>1210</v>
      </c>
      <c r="B942" s="1" t="s">
        <v>696</v>
      </c>
      <c r="C942" t="s">
        <v>76</v>
      </c>
      <c r="D942" t="s">
        <v>80</v>
      </c>
      <c r="E942">
        <v>24</v>
      </c>
      <c r="F942">
        <v>87.49</v>
      </c>
      <c r="G942">
        <v>73.7</v>
      </c>
      <c r="H942">
        <f t="shared" si="28"/>
        <v>1.1871099050203526</v>
      </c>
      <c r="I942">
        <v>21.5</v>
      </c>
      <c r="J942">
        <v>70.72</v>
      </c>
      <c r="K942">
        <v>67.47</v>
      </c>
      <c r="O942" t="s">
        <v>1210</v>
      </c>
      <c r="P942" s="1" t="s">
        <v>696</v>
      </c>
      <c r="Q942" t="s">
        <v>76</v>
      </c>
      <c r="R942" t="s">
        <v>78</v>
      </c>
      <c r="S942">
        <v>24</v>
      </c>
      <c r="T942">
        <v>104.89</v>
      </c>
      <c r="U942">
        <v>73.7</v>
      </c>
      <c r="V942">
        <f t="shared" si="29"/>
        <v>1.4232021709633649</v>
      </c>
      <c r="W942">
        <v>23</v>
      </c>
      <c r="X942">
        <v>63.79</v>
      </c>
      <c r="Y942">
        <v>71.22</v>
      </c>
    </row>
    <row r="943" spans="1:25" x14ac:dyDescent="0.25">
      <c r="A943" t="s">
        <v>1211</v>
      </c>
      <c r="B943" s="1" t="s">
        <v>696</v>
      </c>
      <c r="C943" t="s">
        <v>76</v>
      </c>
      <c r="D943" t="s">
        <v>80</v>
      </c>
      <c r="E943">
        <v>23</v>
      </c>
      <c r="F943">
        <v>61.36</v>
      </c>
      <c r="G943">
        <v>71.22</v>
      </c>
      <c r="H943">
        <f t="shared" si="28"/>
        <v>0.86155574276888514</v>
      </c>
      <c r="I943">
        <v>22.5</v>
      </c>
      <c r="J943">
        <v>59.32</v>
      </c>
      <c r="K943">
        <v>69.97</v>
      </c>
      <c r="O943" t="s">
        <v>1211</v>
      </c>
      <c r="P943" s="1" t="s">
        <v>696</v>
      </c>
      <c r="Q943" t="s">
        <v>76</v>
      </c>
      <c r="R943" t="s">
        <v>78</v>
      </c>
      <c r="S943">
        <v>24</v>
      </c>
      <c r="T943">
        <v>175.87</v>
      </c>
      <c r="U943">
        <v>73.7</v>
      </c>
      <c r="V943">
        <f t="shared" si="29"/>
        <v>2.3862957937584803</v>
      </c>
      <c r="W943">
        <v>23</v>
      </c>
      <c r="X943">
        <v>67.8</v>
      </c>
      <c r="Y943">
        <v>71.22</v>
      </c>
    </row>
    <row r="944" spans="1:25" x14ac:dyDescent="0.25">
      <c r="A944" s="2" t="s">
        <v>1212</v>
      </c>
      <c r="B944" s="1" t="s">
        <v>696</v>
      </c>
      <c r="C944" t="s">
        <v>76</v>
      </c>
      <c r="D944" t="s">
        <v>80</v>
      </c>
      <c r="E944">
        <v>0</v>
      </c>
      <c r="F944">
        <v>0</v>
      </c>
      <c r="G944">
        <v>0</v>
      </c>
      <c r="H944" t="e">
        <f t="shared" si="28"/>
        <v>#DIV/0!</v>
      </c>
      <c r="I944">
        <v>0</v>
      </c>
      <c r="J944">
        <v>0</v>
      </c>
      <c r="K944">
        <v>0</v>
      </c>
      <c r="O944" t="s">
        <v>1212</v>
      </c>
      <c r="P944" s="1" t="s">
        <v>696</v>
      </c>
      <c r="Q944" t="s">
        <v>76</v>
      </c>
      <c r="R944" t="s">
        <v>78</v>
      </c>
      <c r="S944">
        <v>0</v>
      </c>
      <c r="T944">
        <v>0</v>
      </c>
      <c r="U944">
        <v>0</v>
      </c>
      <c r="V944" t="e">
        <f t="shared" si="29"/>
        <v>#DIV/0!</v>
      </c>
      <c r="W944">
        <v>0</v>
      </c>
      <c r="X944">
        <v>0</v>
      </c>
      <c r="Y944">
        <v>0</v>
      </c>
    </row>
    <row r="945" spans="1:25" x14ac:dyDescent="0.25">
      <c r="A945" s="2" t="s">
        <v>1213</v>
      </c>
      <c r="B945" s="1" t="s">
        <v>696</v>
      </c>
      <c r="C945" t="s">
        <v>76</v>
      </c>
      <c r="D945" t="s">
        <v>80</v>
      </c>
      <c r="E945">
        <v>0</v>
      </c>
      <c r="F945">
        <v>0</v>
      </c>
      <c r="G945">
        <v>0</v>
      </c>
      <c r="H945" t="e">
        <f t="shared" si="28"/>
        <v>#DIV/0!</v>
      </c>
      <c r="I945">
        <v>0</v>
      </c>
      <c r="J945">
        <v>0</v>
      </c>
      <c r="K945">
        <v>0</v>
      </c>
      <c r="O945" t="s">
        <v>1213</v>
      </c>
      <c r="P945" s="1" t="s">
        <v>696</v>
      </c>
      <c r="Q945" t="s">
        <v>76</v>
      </c>
      <c r="R945" t="s">
        <v>78</v>
      </c>
      <c r="S945">
        <v>23.5</v>
      </c>
      <c r="T945">
        <v>95.77</v>
      </c>
      <c r="U945">
        <v>72.459999999999994</v>
      </c>
      <c r="V945">
        <f t="shared" si="29"/>
        <v>1.3216947281258626</v>
      </c>
      <c r="W945">
        <v>22.5</v>
      </c>
      <c r="X945">
        <v>72.64</v>
      </c>
      <c r="Y945">
        <v>69.97</v>
      </c>
    </row>
    <row r="946" spans="1:25" x14ac:dyDescent="0.25">
      <c r="A946" t="s">
        <v>1214</v>
      </c>
      <c r="B946" s="1" t="s">
        <v>696</v>
      </c>
      <c r="C946" t="s">
        <v>77</v>
      </c>
      <c r="D946" t="s">
        <v>80</v>
      </c>
      <c r="E946">
        <v>17</v>
      </c>
      <c r="F946">
        <v>45.35</v>
      </c>
      <c r="G946">
        <v>56.08</v>
      </c>
      <c r="H946">
        <f t="shared" si="28"/>
        <v>0.80866619115549221</v>
      </c>
      <c r="I946">
        <v>16.5</v>
      </c>
      <c r="J946">
        <v>25.6</v>
      </c>
      <c r="K946">
        <v>54.79</v>
      </c>
      <c r="O946" t="s">
        <v>1214</v>
      </c>
      <c r="P946" s="1" t="s">
        <v>696</v>
      </c>
      <c r="Q946" t="s">
        <v>77</v>
      </c>
      <c r="R946" t="s">
        <v>78</v>
      </c>
      <c r="S946">
        <v>23.5</v>
      </c>
      <c r="T946">
        <v>93.63</v>
      </c>
      <c r="U946">
        <v>72.459999999999994</v>
      </c>
      <c r="V946">
        <f t="shared" si="29"/>
        <v>1.292161192382004</v>
      </c>
      <c r="W946">
        <v>23</v>
      </c>
      <c r="X946">
        <v>64.14</v>
      </c>
      <c r="Y946">
        <v>71.22</v>
      </c>
    </row>
    <row r="947" spans="1:25" x14ac:dyDescent="0.25">
      <c r="A947" s="2" t="s">
        <v>1215</v>
      </c>
      <c r="B947" s="1" t="s">
        <v>696</v>
      </c>
      <c r="C947" t="s">
        <v>77</v>
      </c>
      <c r="D947" t="s">
        <v>80</v>
      </c>
      <c r="E947">
        <v>0</v>
      </c>
      <c r="F947">
        <v>0</v>
      </c>
      <c r="G947">
        <v>0</v>
      </c>
      <c r="H947" t="e">
        <f t="shared" si="28"/>
        <v>#DIV/0!</v>
      </c>
      <c r="I947">
        <v>0</v>
      </c>
      <c r="J947">
        <v>0</v>
      </c>
      <c r="K947">
        <v>0</v>
      </c>
      <c r="O947" t="s">
        <v>1215</v>
      </c>
      <c r="P947" s="1" t="s">
        <v>696</v>
      </c>
      <c r="Q947" t="s">
        <v>77</v>
      </c>
      <c r="R947" t="s">
        <v>78</v>
      </c>
      <c r="S947">
        <v>0</v>
      </c>
      <c r="T947">
        <v>0</v>
      </c>
      <c r="U947">
        <v>0</v>
      </c>
      <c r="V947" t="e">
        <f t="shared" si="29"/>
        <v>#DIV/0!</v>
      </c>
      <c r="W947">
        <v>0</v>
      </c>
      <c r="X947">
        <v>0</v>
      </c>
      <c r="Y947">
        <v>0</v>
      </c>
    </row>
    <row r="948" spans="1:25" x14ac:dyDescent="0.25">
      <c r="A948" t="s">
        <v>1216</v>
      </c>
      <c r="B948" s="1" t="s">
        <v>696</v>
      </c>
      <c r="C948" t="s">
        <v>77</v>
      </c>
      <c r="D948" t="s">
        <v>80</v>
      </c>
      <c r="E948">
        <v>24</v>
      </c>
      <c r="F948">
        <v>64.59</v>
      </c>
      <c r="G948">
        <v>73.7</v>
      </c>
      <c r="H948">
        <f t="shared" si="28"/>
        <v>0.87639077340569882</v>
      </c>
      <c r="I948">
        <v>23.5</v>
      </c>
      <c r="J948">
        <v>45.97</v>
      </c>
      <c r="K948">
        <v>72.459999999999994</v>
      </c>
      <c r="O948" t="s">
        <v>1216</v>
      </c>
      <c r="P948" s="1" t="s">
        <v>696</v>
      </c>
      <c r="Q948" t="s">
        <v>77</v>
      </c>
      <c r="R948" t="s">
        <v>78</v>
      </c>
      <c r="S948">
        <v>24</v>
      </c>
      <c r="T948">
        <v>65.36</v>
      </c>
      <c r="U948">
        <v>73.7</v>
      </c>
      <c r="V948">
        <f t="shared" si="29"/>
        <v>0.88683853459972861</v>
      </c>
      <c r="W948">
        <v>23.5</v>
      </c>
      <c r="X948">
        <v>56.36</v>
      </c>
      <c r="Y948">
        <v>72.459999999999994</v>
      </c>
    </row>
    <row r="949" spans="1:25" x14ac:dyDescent="0.25">
      <c r="A949" t="s">
        <v>1217</v>
      </c>
      <c r="B949" s="1" t="s">
        <v>696</v>
      </c>
      <c r="C949" t="s">
        <v>77</v>
      </c>
      <c r="D949" t="s">
        <v>80</v>
      </c>
      <c r="E949">
        <v>34.5</v>
      </c>
      <c r="F949">
        <v>83.06</v>
      </c>
      <c r="G949">
        <v>99.24</v>
      </c>
      <c r="H949">
        <f t="shared" si="28"/>
        <v>0.8369609028617494</v>
      </c>
      <c r="I949">
        <v>34</v>
      </c>
      <c r="J949">
        <v>66.27</v>
      </c>
      <c r="K949">
        <v>98.04</v>
      </c>
      <c r="O949" t="s">
        <v>1217</v>
      </c>
      <c r="P949" s="1" t="s">
        <v>696</v>
      </c>
      <c r="Q949" t="s">
        <v>77</v>
      </c>
      <c r="R949" t="s">
        <v>78</v>
      </c>
      <c r="S949">
        <v>24</v>
      </c>
      <c r="T949">
        <v>83.42</v>
      </c>
      <c r="U949">
        <v>73.7</v>
      </c>
      <c r="V949">
        <f t="shared" si="29"/>
        <v>1.1318860244233377</v>
      </c>
      <c r="W949">
        <v>23.5</v>
      </c>
      <c r="X949">
        <v>67.91</v>
      </c>
      <c r="Y949">
        <v>72.459999999999994</v>
      </c>
    </row>
    <row r="950" spans="1:25" x14ac:dyDescent="0.25">
      <c r="A950" t="s">
        <v>1218</v>
      </c>
      <c r="B950" s="1" t="s">
        <v>696</v>
      </c>
      <c r="C950" t="s">
        <v>77</v>
      </c>
      <c r="D950" t="s">
        <v>80</v>
      </c>
      <c r="E950">
        <v>17</v>
      </c>
      <c r="F950">
        <v>47.68</v>
      </c>
      <c r="G950">
        <v>56.08</v>
      </c>
      <c r="H950">
        <f t="shared" si="28"/>
        <v>0.85021398002853066</v>
      </c>
      <c r="I950">
        <v>16.5</v>
      </c>
      <c r="J950">
        <v>42.37</v>
      </c>
      <c r="K950">
        <v>54.79</v>
      </c>
      <c r="O950" t="s">
        <v>1218</v>
      </c>
      <c r="P950" s="1" t="s">
        <v>696</v>
      </c>
      <c r="Q950" t="s">
        <v>77</v>
      </c>
      <c r="R950" t="s">
        <v>78</v>
      </c>
      <c r="S950">
        <v>23.5</v>
      </c>
      <c r="T950">
        <v>88.08</v>
      </c>
      <c r="U950">
        <v>72.459999999999994</v>
      </c>
      <c r="V950">
        <f t="shared" si="29"/>
        <v>1.2155672094948937</v>
      </c>
      <c r="W950">
        <v>22.5</v>
      </c>
      <c r="X950">
        <v>52.95</v>
      </c>
      <c r="Y950">
        <v>69.97</v>
      </c>
    </row>
    <row r="951" spans="1:25" x14ac:dyDescent="0.25">
      <c r="A951" t="s">
        <v>1219</v>
      </c>
      <c r="B951" s="1" t="s">
        <v>696</v>
      </c>
      <c r="C951" t="s">
        <v>77</v>
      </c>
      <c r="D951" t="s">
        <v>80</v>
      </c>
      <c r="E951">
        <v>25.5</v>
      </c>
      <c r="F951">
        <v>79.989999999999995</v>
      </c>
      <c r="G951">
        <v>77.400000000000006</v>
      </c>
      <c r="H951">
        <f t="shared" si="28"/>
        <v>1.0334625322997415</v>
      </c>
      <c r="I951">
        <v>25</v>
      </c>
      <c r="J951">
        <v>41.56</v>
      </c>
      <c r="K951">
        <v>76.17</v>
      </c>
      <c r="O951" t="s">
        <v>1219</v>
      </c>
      <c r="P951" s="1" t="s">
        <v>696</v>
      </c>
      <c r="Q951" t="s">
        <v>77</v>
      </c>
      <c r="R951" t="s">
        <v>78</v>
      </c>
      <c r="S951">
        <v>23.5</v>
      </c>
      <c r="T951">
        <v>81.040000000000006</v>
      </c>
      <c r="U951">
        <v>72.459999999999994</v>
      </c>
      <c r="V951">
        <f t="shared" si="29"/>
        <v>1.1184101573281813</v>
      </c>
      <c r="W951">
        <v>23</v>
      </c>
      <c r="X951">
        <v>61.03</v>
      </c>
      <c r="Y951">
        <v>71.22</v>
      </c>
    </row>
    <row r="952" spans="1:25" x14ac:dyDescent="0.25">
      <c r="A952" t="s">
        <v>1220</v>
      </c>
      <c r="B952" s="1" t="s">
        <v>696</v>
      </c>
      <c r="C952" t="s">
        <v>77</v>
      </c>
      <c r="D952" t="s">
        <v>80</v>
      </c>
      <c r="E952">
        <v>16</v>
      </c>
      <c r="F952">
        <v>35.380000000000003</v>
      </c>
      <c r="G952">
        <v>53.5</v>
      </c>
      <c r="H952">
        <f t="shared" si="28"/>
        <v>0.66130841121495332</v>
      </c>
      <c r="I952">
        <v>15.5</v>
      </c>
      <c r="J952">
        <v>28.19</v>
      </c>
      <c r="K952">
        <v>52.21</v>
      </c>
      <c r="O952" t="s">
        <v>1220</v>
      </c>
      <c r="P952" s="1" t="s">
        <v>696</v>
      </c>
      <c r="Q952" t="s">
        <v>77</v>
      </c>
      <c r="R952" t="s">
        <v>78</v>
      </c>
      <c r="S952">
        <v>24</v>
      </c>
      <c r="T952">
        <v>147.43</v>
      </c>
      <c r="U952">
        <v>73.7</v>
      </c>
      <c r="V952">
        <f t="shared" si="29"/>
        <v>2.0004070556309363</v>
      </c>
      <c r="W952">
        <v>22.5</v>
      </c>
      <c r="X952">
        <v>43.4</v>
      </c>
      <c r="Y952">
        <v>69.97</v>
      </c>
    </row>
    <row r="953" spans="1:25" x14ac:dyDescent="0.25">
      <c r="A953" t="s">
        <v>1221</v>
      </c>
      <c r="B953" s="1" t="s">
        <v>696</v>
      </c>
      <c r="C953" t="s">
        <v>77</v>
      </c>
      <c r="D953" t="s">
        <v>80</v>
      </c>
      <c r="E953">
        <v>23</v>
      </c>
      <c r="F953">
        <v>58.23</v>
      </c>
      <c r="G953">
        <v>71.22</v>
      </c>
      <c r="H953">
        <f t="shared" si="28"/>
        <v>0.81760741364785172</v>
      </c>
      <c r="I953">
        <v>22.5</v>
      </c>
      <c r="J953">
        <v>55.1</v>
      </c>
      <c r="K953">
        <v>69.97</v>
      </c>
      <c r="O953" t="s">
        <v>1221</v>
      </c>
      <c r="P953" s="1" t="s">
        <v>696</v>
      </c>
      <c r="Q953" t="s">
        <v>77</v>
      </c>
      <c r="R953" t="s">
        <v>78</v>
      </c>
      <c r="S953">
        <v>24</v>
      </c>
      <c r="T953">
        <v>92.62</v>
      </c>
      <c r="U953">
        <v>73.7</v>
      </c>
      <c r="V953">
        <f t="shared" si="29"/>
        <v>1.2567164179104477</v>
      </c>
      <c r="W953">
        <v>23</v>
      </c>
      <c r="X953">
        <v>64.84</v>
      </c>
      <c r="Y953">
        <v>71.22</v>
      </c>
    </row>
    <row r="954" spans="1:25" x14ac:dyDescent="0.25">
      <c r="A954" s="3" t="s">
        <v>1222</v>
      </c>
      <c r="B954" s="1" t="s">
        <v>696</v>
      </c>
      <c r="C954" t="s">
        <v>77</v>
      </c>
      <c r="D954" t="s">
        <v>80</v>
      </c>
      <c r="E954">
        <v>33</v>
      </c>
      <c r="F954">
        <v>89.61</v>
      </c>
      <c r="G954">
        <v>95.64</v>
      </c>
      <c r="H954">
        <f t="shared" si="28"/>
        <v>0.93695106649937265</v>
      </c>
      <c r="I954">
        <v>32.5</v>
      </c>
      <c r="J954">
        <v>71.62</v>
      </c>
      <c r="K954">
        <v>94.43</v>
      </c>
      <c r="O954" t="s">
        <v>1222</v>
      </c>
      <c r="P954" s="1" t="s">
        <v>696</v>
      </c>
      <c r="Q954" t="s">
        <v>77</v>
      </c>
      <c r="R954" t="s">
        <v>78</v>
      </c>
      <c r="S954">
        <v>24</v>
      </c>
      <c r="T954">
        <v>82.96</v>
      </c>
      <c r="U954">
        <v>73.7</v>
      </c>
      <c r="V954">
        <f t="shared" si="29"/>
        <v>1.1256445047489823</v>
      </c>
      <c r="W954">
        <v>22.5</v>
      </c>
      <c r="X954">
        <v>54.69</v>
      </c>
      <c r="Y954">
        <v>69.97</v>
      </c>
    </row>
    <row r="955" spans="1:25" x14ac:dyDescent="0.25">
      <c r="A955" s="2" t="s">
        <v>1223</v>
      </c>
      <c r="B955" s="1" t="s">
        <v>696</v>
      </c>
      <c r="C955" t="s">
        <v>77</v>
      </c>
      <c r="D955" t="s">
        <v>80</v>
      </c>
      <c r="E955">
        <v>0</v>
      </c>
      <c r="F955">
        <v>0</v>
      </c>
      <c r="G955">
        <v>0</v>
      </c>
      <c r="H955" t="e">
        <f t="shared" si="28"/>
        <v>#DIV/0!</v>
      </c>
      <c r="I955">
        <v>0</v>
      </c>
      <c r="J955">
        <v>0</v>
      </c>
      <c r="K955">
        <v>0</v>
      </c>
      <c r="O955" t="s">
        <v>1223</v>
      </c>
      <c r="P955" s="1" t="s">
        <v>696</v>
      </c>
      <c r="Q955" t="s">
        <v>77</v>
      </c>
      <c r="R955" t="s">
        <v>78</v>
      </c>
      <c r="S955">
        <v>0</v>
      </c>
      <c r="T955">
        <v>0</v>
      </c>
      <c r="U955">
        <v>0</v>
      </c>
      <c r="V955" t="e">
        <f t="shared" si="29"/>
        <v>#DIV/0!</v>
      </c>
      <c r="W955">
        <v>0</v>
      </c>
      <c r="X955">
        <v>0</v>
      </c>
      <c r="Y955">
        <v>0</v>
      </c>
    </row>
    <row r="956" spans="1:25" x14ac:dyDescent="0.25">
      <c r="A956" t="s">
        <v>1224</v>
      </c>
      <c r="B956" s="1" t="s">
        <v>696</v>
      </c>
      <c r="C956" t="s">
        <v>77</v>
      </c>
      <c r="D956" t="s">
        <v>80</v>
      </c>
      <c r="E956">
        <v>17.5</v>
      </c>
      <c r="F956">
        <v>51.06</v>
      </c>
      <c r="G956">
        <v>57.36</v>
      </c>
      <c r="H956">
        <f t="shared" si="28"/>
        <v>0.89016736401673646</v>
      </c>
      <c r="I956">
        <v>17</v>
      </c>
      <c r="J956">
        <v>45.73</v>
      </c>
      <c r="K956">
        <v>56.08</v>
      </c>
      <c r="O956" t="s">
        <v>1224</v>
      </c>
      <c r="P956" s="1" t="s">
        <v>696</v>
      </c>
      <c r="Q956" t="s">
        <v>77</v>
      </c>
      <c r="R956" t="s">
        <v>78</v>
      </c>
      <c r="S956">
        <v>23.5</v>
      </c>
      <c r="T956">
        <v>107.77</v>
      </c>
      <c r="U956">
        <v>72.459999999999994</v>
      </c>
      <c r="V956">
        <f t="shared" si="29"/>
        <v>1.4873033397736684</v>
      </c>
      <c r="W956">
        <v>23</v>
      </c>
      <c r="X956">
        <v>70.58</v>
      </c>
      <c r="Y956">
        <v>71.22</v>
      </c>
    </row>
    <row r="957" spans="1:25" x14ac:dyDescent="0.25">
      <c r="A957" t="s">
        <v>1225</v>
      </c>
      <c r="B957" s="1" t="s">
        <v>696</v>
      </c>
      <c r="C957" t="s">
        <v>77</v>
      </c>
      <c r="D957" t="s">
        <v>80</v>
      </c>
      <c r="E957">
        <v>22.5</v>
      </c>
      <c r="F957">
        <v>65.66</v>
      </c>
      <c r="G957">
        <v>69.97</v>
      </c>
      <c r="H957">
        <f t="shared" si="28"/>
        <v>0.93840217235958268</v>
      </c>
      <c r="I957">
        <v>22</v>
      </c>
      <c r="J957">
        <v>50.59</v>
      </c>
      <c r="K957">
        <v>68.72</v>
      </c>
      <c r="O957" t="s">
        <v>1225</v>
      </c>
      <c r="P957" s="1" t="s">
        <v>696</v>
      </c>
      <c r="Q957" t="s">
        <v>77</v>
      </c>
      <c r="R957" t="s">
        <v>78</v>
      </c>
      <c r="S957">
        <v>24</v>
      </c>
      <c r="T957">
        <v>124.94</v>
      </c>
      <c r="U957">
        <v>73.7</v>
      </c>
      <c r="V957">
        <f t="shared" si="29"/>
        <v>1.6952510176390772</v>
      </c>
      <c r="W957">
        <v>23</v>
      </c>
      <c r="X957">
        <v>64.06</v>
      </c>
      <c r="Y957">
        <v>71.22</v>
      </c>
    </row>
    <row r="958" spans="1:25" x14ac:dyDescent="0.25">
      <c r="A958" s="2" t="s">
        <v>1226</v>
      </c>
      <c r="B958" s="1" t="s">
        <v>696</v>
      </c>
      <c r="C958" t="s">
        <v>77</v>
      </c>
      <c r="D958" t="s">
        <v>80</v>
      </c>
      <c r="E958">
        <v>0</v>
      </c>
      <c r="F958">
        <v>0</v>
      </c>
      <c r="G958">
        <v>0</v>
      </c>
      <c r="H958" t="e">
        <f t="shared" si="28"/>
        <v>#DIV/0!</v>
      </c>
      <c r="I958">
        <v>0</v>
      </c>
      <c r="J958">
        <v>0</v>
      </c>
      <c r="K958">
        <v>0</v>
      </c>
      <c r="O958" t="s">
        <v>1226</v>
      </c>
      <c r="P958" s="1" t="s">
        <v>696</v>
      </c>
      <c r="Q958" t="s">
        <v>77</v>
      </c>
      <c r="R958" t="s">
        <v>78</v>
      </c>
      <c r="S958">
        <v>23.5</v>
      </c>
      <c r="T958">
        <v>59.88</v>
      </c>
      <c r="U958">
        <v>72.459999999999994</v>
      </c>
      <c r="V958">
        <f t="shared" si="29"/>
        <v>0.82638697212255052</v>
      </c>
      <c r="W958">
        <v>23</v>
      </c>
      <c r="X958">
        <v>45.98</v>
      </c>
      <c r="Y958">
        <v>71.22</v>
      </c>
    </row>
    <row r="959" spans="1:25" x14ac:dyDescent="0.25">
      <c r="A959" t="s">
        <v>1227</v>
      </c>
      <c r="B959" s="1" t="s">
        <v>696</v>
      </c>
      <c r="C959" t="s">
        <v>77</v>
      </c>
      <c r="D959" t="s">
        <v>80</v>
      </c>
      <c r="E959">
        <v>23</v>
      </c>
      <c r="F959">
        <v>63.74</v>
      </c>
      <c r="G959">
        <v>71.22</v>
      </c>
      <c r="H959">
        <f t="shared" si="28"/>
        <v>0.8949733221005336</v>
      </c>
      <c r="I959">
        <v>22.5</v>
      </c>
      <c r="J959">
        <v>57.84</v>
      </c>
      <c r="K959">
        <v>69.97</v>
      </c>
      <c r="O959" t="s">
        <v>1227</v>
      </c>
      <c r="P959" s="1" t="s">
        <v>696</v>
      </c>
      <c r="Q959" t="s">
        <v>77</v>
      </c>
      <c r="R959" t="s">
        <v>78</v>
      </c>
      <c r="S959">
        <v>23.5</v>
      </c>
      <c r="T959">
        <v>79.12</v>
      </c>
      <c r="U959">
        <v>72.459999999999994</v>
      </c>
      <c r="V959">
        <f t="shared" si="29"/>
        <v>1.0919127794645322</v>
      </c>
      <c r="W959">
        <v>23</v>
      </c>
      <c r="X959">
        <v>63.03</v>
      </c>
      <c r="Y959">
        <v>71.22</v>
      </c>
    </row>
    <row r="960" spans="1:25" x14ac:dyDescent="0.25">
      <c r="A960" t="s">
        <v>1228</v>
      </c>
      <c r="B960" s="1" t="s">
        <v>696</v>
      </c>
      <c r="C960" t="s">
        <v>77</v>
      </c>
      <c r="D960" t="s">
        <v>80</v>
      </c>
      <c r="E960">
        <v>23</v>
      </c>
      <c r="F960">
        <v>94.38</v>
      </c>
      <c r="G960">
        <v>71.22</v>
      </c>
      <c r="H960">
        <f t="shared" si="28"/>
        <v>1.3251895534962088</v>
      </c>
      <c r="I960">
        <v>22.5</v>
      </c>
      <c r="J960">
        <v>57.85</v>
      </c>
      <c r="K960">
        <v>69.97</v>
      </c>
      <c r="O960" t="s">
        <v>1228</v>
      </c>
      <c r="P960" s="1" t="s">
        <v>696</v>
      </c>
      <c r="Q960" t="s">
        <v>77</v>
      </c>
      <c r="R960" t="s">
        <v>78</v>
      </c>
      <c r="S960">
        <v>23.5</v>
      </c>
      <c r="T960">
        <v>129.82</v>
      </c>
      <c r="U960">
        <v>72.459999999999994</v>
      </c>
      <c r="V960">
        <f t="shared" si="29"/>
        <v>1.7916091636765112</v>
      </c>
      <c r="W960">
        <v>22.5</v>
      </c>
      <c r="X960">
        <v>59.44</v>
      </c>
      <c r="Y960">
        <v>69.97</v>
      </c>
    </row>
    <row r="961" spans="1:25" x14ac:dyDescent="0.25">
      <c r="A961" t="s">
        <v>1229</v>
      </c>
      <c r="B961" s="1" t="s">
        <v>696</v>
      </c>
      <c r="C961" t="s">
        <v>77</v>
      </c>
      <c r="D961" t="s">
        <v>80</v>
      </c>
      <c r="E961">
        <v>18.5</v>
      </c>
      <c r="F961">
        <v>55.8</v>
      </c>
      <c r="G961">
        <v>59.91</v>
      </c>
      <c r="H961">
        <f t="shared" si="28"/>
        <v>0.93139709564346518</v>
      </c>
      <c r="I961">
        <v>18</v>
      </c>
      <c r="J961">
        <v>47.66</v>
      </c>
      <c r="K961">
        <v>58.64</v>
      </c>
      <c r="O961" t="s">
        <v>1229</v>
      </c>
      <c r="P961" s="1" t="s">
        <v>696</v>
      </c>
      <c r="Q961" t="s">
        <v>77</v>
      </c>
      <c r="R961" t="s">
        <v>78</v>
      </c>
      <c r="S961">
        <v>24</v>
      </c>
      <c r="T961">
        <v>85.68</v>
      </c>
      <c r="U961">
        <v>73.7</v>
      </c>
      <c r="V961">
        <f t="shared" si="29"/>
        <v>1.162550881953867</v>
      </c>
      <c r="W961">
        <v>23.5</v>
      </c>
      <c r="X961">
        <v>45.81</v>
      </c>
      <c r="Y961">
        <v>72.459999999999994</v>
      </c>
    </row>
    <row r="962" spans="1:25" x14ac:dyDescent="0.25">
      <c r="A962" s="2" t="s">
        <v>1230</v>
      </c>
      <c r="B962" s="1" t="s">
        <v>696</v>
      </c>
      <c r="C962" t="s">
        <v>76</v>
      </c>
      <c r="D962" t="s">
        <v>81</v>
      </c>
      <c r="E962">
        <v>0</v>
      </c>
      <c r="F962">
        <v>0</v>
      </c>
      <c r="G962">
        <v>0</v>
      </c>
      <c r="H962" t="e">
        <f t="shared" si="28"/>
        <v>#DIV/0!</v>
      </c>
      <c r="I962">
        <v>0</v>
      </c>
      <c r="J962">
        <v>0</v>
      </c>
      <c r="K962">
        <v>0</v>
      </c>
      <c r="O962" t="s">
        <v>1230</v>
      </c>
      <c r="P962" s="1" t="s">
        <v>696</v>
      </c>
      <c r="Q962" t="s">
        <v>76</v>
      </c>
      <c r="R962" t="s">
        <v>79</v>
      </c>
      <c r="S962">
        <v>24.5</v>
      </c>
      <c r="T962">
        <v>70.33</v>
      </c>
      <c r="U962">
        <v>74.930000000000007</v>
      </c>
      <c r="V962">
        <f t="shared" si="29"/>
        <v>0.93860936874416112</v>
      </c>
      <c r="W962">
        <v>24</v>
      </c>
      <c r="X962">
        <v>59.58</v>
      </c>
      <c r="Y962">
        <v>73.7</v>
      </c>
    </row>
    <row r="963" spans="1:25" x14ac:dyDescent="0.25">
      <c r="A963" s="2" t="s">
        <v>1231</v>
      </c>
      <c r="B963" s="1" t="s">
        <v>696</v>
      </c>
      <c r="C963" t="s">
        <v>76</v>
      </c>
      <c r="D963" t="s">
        <v>81</v>
      </c>
      <c r="E963">
        <v>21.5</v>
      </c>
      <c r="F963">
        <v>69.819999999999993</v>
      </c>
      <c r="G963">
        <v>67.47</v>
      </c>
      <c r="H963">
        <f t="shared" ref="H963:H1026" si="30">F963/G963</f>
        <v>1.0348302949459018</v>
      </c>
      <c r="I963">
        <v>21</v>
      </c>
      <c r="J963">
        <v>47.53</v>
      </c>
      <c r="K963">
        <v>66.22</v>
      </c>
      <c r="O963" t="s">
        <v>1231</v>
      </c>
      <c r="P963" s="1" t="s">
        <v>696</v>
      </c>
      <c r="Q963" t="s">
        <v>76</v>
      </c>
      <c r="R963" t="s">
        <v>79</v>
      </c>
      <c r="S963">
        <v>24</v>
      </c>
      <c r="T963">
        <v>138.78</v>
      </c>
      <c r="U963">
        <v>73.7</v>
      </c>
      <c r="V963">
        <f t="shared" ref="V963:V1026" si="31">T963/U963</f>
        <v>1.8830393487109904</v>
      </c>
      <c r="W963">
        <v>22.5</v>
      </c>
      <c r="X963">
        <v>55.17</v>
      </c>
      <c r="Y963">
        <v>69.97</v>
      </c>
    </row>
    <row r="964" spans="1:25" x14ac:dyDescent="0.25">
      <c r="A964" s="2" t="s">
        <v>1232</v>
      </c>
      <c r="B964" s="1" t="s">
        <v>696</v>
      </c>
      <c r="C964" t="s">
        <v>76</v>
      </c>
      <c r="D964" t="s">
        <v>81</v>
      </c>
      <c r="E964">
        <v>32</v>
      </c>
      <c r="F964">
        <v>86.31</v>
      </c>
      <c r="G964">
        <v>93.23</v>
      </c>
      <c r="H964">
        <f t="shared" si="30"/>
        <v>0.92577496513997637</v>
      </c>
      <c r="I964">
        <v>31.5</v>
      </c>
      <c r="J964">
        <v>49.9</v>
      </c>
      <c r="K964">
        <v>92.02</v>
      </c>
      <c r="O964" t="s">
        <v>1232</v>
      </c>
      <c r="P964" s="1" t="s">
        <v>696</v>
      </c>
      <c r="Q964" t="s">
        <v>76</v>
      </c>
      <c r="R964" t="s">
        <v>79</v>
      </c>
      <c r="S964">
        <v>24</v>
      </c>
      <c r="T964">
        <v>100.23</v>
      </c>
      <c r="U964">
        <v>73.7</v>
      </c>
      <c r="V964">
        <f t="shared" si="31"/>
        <v>1.3599728629579375</v>
      </c>
      <c r="W964">
        <v>23</v>
      </c>
      <c r="X964">
        <v>66.349999999999994</v>
      </c>
      <c r="Y964">
        <v>71.22</v>
      </c>
    </row>
    <row r="965" spans="1:25" x14ac:dyDescent="0.25">
      <c r="A965" s="2" t="s">
        <v>1233</v>
      </c>
      <c r="B965" s="1" t="s">
        <v>696</v>
      </c>
      <c r="C965" t="s">
        <v>76</v>
      </c>
      <c r="D965" t="s">
        <v>81</v>
      </c>
      <c r="E965">
        <v>18.5</v>
      </c>
      <c r="F965">
        <v>52.21</v>
      </c>
      <c r="G965">
        <v>59.91</v>
      </c>
      <c r="H965">
        <f t="shared" si="30"/>
        <v>0.87147387748289107</v>
      </c>
      <c r="I965">
        <v>18</v>
      </c>
      <c r="J965">
        <v>32.07</v>
      </c>
      <c r="K965">
        <v>58.64</v>
      </c>
      <c r="O965" t="s">
        <v>1233</v>
      </c>
      <c r="P965" s="1" t="s">
        <v>696</v>
      </c>
      <c r="Q965" t="s">
        <v>76</v>
      </c>
      <c r="R965" t="s">
        <v>79</v>
      </c>
      <c r="S965">
        <v>23.5</v>
      </c>
      <c r="T965">
        <v>76.290000000000006</v>
      </c>
      <c r="U965">
        <v>72.459999999999994</v>
      </c>
      <c r="V965">
        <f t="shared" si="31"/>
        <v>1.0528567485509248</v>
      </c>
      <c r="W965">
        <v>23</v>
      </c>
      <c r="X965">
        <v>66.680000000000007</v>
      </c>
      <c r="Y965">
        <v>71.22</v>
      </c>
    </row>
    <row r="966" spans="1:25" x14ac:dyDescent="0.25">
      <c r="A966" s="2" t="s">
        <v>1234</v>
      </c>
      <c r="B966" s="1" t="s">
        <v>696</v>
      </c>
      <c r="C966" t="s">
        <v>76</v>
      </c>
      <c r="D966" t="s">
        <v>81</v>
      </c>
      <c r="E966">
        <v>0</v>
      </c>
      <c r="F966">
        <v>0</v>
      </c>
      <c r="G966">
        <v>0</v>
      </c>
      <c r="H966" t="e">
        <f t="shared" si="30"/>
        <v>#DIV/0!</v>
      </c>
      <c r="I966">
        <v>0</v>
      </c>
      <c r="J966">
        <v>0</v>
      </c>
      <c r="K966">
        <v>0</v>
      </c>
      <c r="O966" t="s">
        <v>1234</v>
      </c>
      <c r="P966" s="1" t="s">
        <v>696</v>
      </c>
      <c r="Q966" t="s">
        <v>76</v>
      </c>
      <c r="R966" t="s">
        <v>79</v>
      </c>
      <c r="S966">
        <v>0</v>
      </c>
      <c r="T966">
        <v>0</v>
      </c>
      <c r="U966">
        <v>0</v>
      </c>
      <c r="V966" t="e">
        <f t="shared" si="31"/>
        <v>#DIV/0!</v>
      </c>
      <c r="W966">
        <v>0</v>
      </c>
      <c r="X966">
        <v>0</v>
      </c>
      <c r="Y966">
        <v>0</v>
      </c>
    </row>
    <row r="967" spans="1:25" x14ac:dyDescent="0.25">
      <c r="A967" s="2" t="s">
        <v>1235</v>
      </c>
      <c r="B967" s="1" t="s">
        <v>696</v>
      </c>
      <c r="C967" t="s">
        <v>76</v>
      </c>
      <c r="D967" t="s">
        <v>81</v>
      </c>
      <c r="E967">
        <v>23</v>
      </c>
      <c r="F967">
        <v>77.819999999999993</v>
      </c>
      <c r="G967">
        <v>71.22</v>
      </c>
      <c r="H967">
        <f t="shared" si="30"/>
        <v>1.0926705981465881</v>
      </c>
      <c r="I967">
        <v>22</v>
      </c>
      <c r="J967">
        <v>37.380000000000003</v>
      </c>
      <c r="K967">
        <v>68.72</v>
      </c>
      <c r="O967" t="s">
        <v>1235</v>
      </c>
      <c r="P967" s="1" t="s">
        <v>696</v>
      </c>
      <c r="Q967" t="s">
        <v>76</v>
      </c>
      <c r="R967" t="s">
        <v>79</v>
      </c>
      <c r="S967">
        <v>24</v>
      </c>
      <c r="T967">
        <v>105.33</v>
      </c>
      <c r="U967">
        <v>73.7</v>
      </c>
      <c r="V967">
        <f t="shared" si="31"/>
        <v>1.4291723202170963</v>
      </c>
      <c r="W967">
        <v>23</v>
      </c>
      <c r="X967">
        <v>56.55</v>
      </c>
      <c r="Y967">
        <v>71.22</v>
      </c>
    </row>
    <row r="968" spans="1:25" x14ac:dyDescent="0.25">
      <c r="A968" s="2" t="s">
        <v>1236</v>
      </c>
      <c r="B968" s="1" t="s">
        <v>696</v>
      </c>
      <c r="C968" t="s">
        <v>76</v>
      </c>
      <c r="D968" t="s">
        <v>81</v>
      </c>
      <c r="E968">
        <v>16.5</v>
      </c>
      <c r="F968">
        <v>35.770000000000003</v>
      </c>
      <c r="G968">
        <v>54.79</v>
      </c>
      <c r="H968">
        <f t="shared" si="30"/>
        <v>0.65285636064975372</v>
      </c>
      <c r="I968">
        <v>16</v>
      </c>
      <c r="J968">
        <v>20.88</v>
      </c>
      <c r="K968">
        <v>53.5</v>
      </c>
      <c r="O968" t="s">
        <v>1236</v>
      </c>
      <c r="P968" s="1" t="s">
        <v>696</v>
      </c>
      <c r="Q968" t="s">
        <v>76</v>
      </c>
      <c r="R968" t="s">
        <v>79</v>
      </c>
      <c r="S968">
        <v>24</v>
      </c>
      <c r="T968">
        <v>86.3</v>
      </c>
      <c r="U968">
        <v>73.7</v>
      </c>
      <c r="V968">
        <f t="shared" si="31"/>
        <v>1.1709633649932156</v>
      </c>
      <c r="W968">
        <v>23.5</v>
      </c>
      <c r="X968">
        <v>67.22</v>
      </c>
      <c r="Y968">
        <v>72.459999999999994</v>
      </c>
    </row>
    <row r="969" spans="1:25" x14ac:dyDescent="0.25">
      <c r="A969" s="2" t="s">
        <v>1237</v>
      </c>
      <c r="B969" s="1" t="s">
        <v>696</v>
      </c>
      <c r="C969" t="s">
        <v>76</v>
      </c>
      <c r="D969" t="s">
        <v>81</v>
      </c>
      <c r="E969">
        <v>0</v>
      </c>
      <c r="F969">
        <v>0</v>
      </c>
      <c r="G969">
        <v>0</v>
      </c>
      <c r="H969" t="e">
        <f t="shared" si="30"/>
        <v>#DIV/0!</v>
      </c>
      <c r="I969">
        <v>0</v>
      </c>
      <c r="J969">
        <v>0</v>
      </c>
      <c r="K969">
        <v>0</v>
      </c>
      <c r="O969" t="s">
        <v>1237</v>
      </c>
      <c r="P969" s="1" t="s">
        <v>696</v>
      </c>
      <c r="Q969" t="s">
        <v>76</v>
      </c>
      <c r="R969" t="s">
        <v>79</v>
      </c>
      <c r="S969">
        <v>0</v>
      </c>
      <c r="T969">
        <v>0</v>
      </c>
      <c r="U969">
        <v>0</v>
      </c>
      <c r="V969" t="e">
        <f t="shared" si="31"/>
        <v>#DIV/0!</v>
      </c>
      <c r="W969">
        <v>0</v>
      </c>
      <c r="X969">
        <v>0</v>
      </c>
      <c r="Y969">
        <v>0</v>
      </c>
    </row>
    <row r="970" spans="1:25" x14ac:dyDescent="0.25">
      <c r="A970" s="2" t="s">
        <v>1238</v>
      </c>
      <c r="B970" s="1" t="s">
        <v>696</v>
      </c>
      <c r="C970" t="s">
        <v>76</v>
      </c>
      <c r="D970" t="s">
        <v>81</v>
      </c>
      <c r="E970">
        <v>22</v>
      </c>
      <c r="F970">
        <v>58.28</v>
      </c>
      <c r="G970">
        <v>68.72</v>
      </c>
      <c r="H970">
        <f t="shared" si="30"/>
        <v>0.84807916181606524</v>
      </c>
      <c r="I970">
        <v>21.5</v>
      </c>
      <c r="J970">
        <v>37.9</v>
      </c>
      <c r="K970">
        <v>67.47</v>
      </c>
      <c r="O970" t="s">
        <v>1238</v>
      </c>
      <c r="P970" s="1" t="s">
        <v>696</v>
      </c>
      <c r="Q970" t="s">
        <v>76</v>
      </c>
      <c r="R970" t="s">
        <v>79</v>
      </c>
      <c r="S970">
        <v>24</v>
      </c>
      <c r="T970">
        <v>114.09</v>
      </c>
      <c r="U970">
        <v>73.7</v>
      </c>
      <c r="V970">
        <f t="shared" si="31"/>
        <v>1.5480325644504749</v>
      </c>
      <c r="W970">
        <v>22.5</v>
      </c>
      <c r="X970">
        <v>67.34</v>
      </c>
      <c r="Y970">
        <v>69.97</v>
      </c>
    </row>
    <row r="971" spans="1:25" x14ac:dyDescent="0.25">
      <c r="A971" t="s">
        <v>1239</v>
      </c>
      <c r="B971" s="1" t="s">
        <v>696</v>
      </c>
      <c r="C971" t="s">
        <v>76</v>
      </c>
      <c r="D971" t="s">
        <v>81</v>
      </c>
      <c r="E971">
        <v>17.5</v>
      </c>
      <c r="F971">
        <v>46.43</v>
      </c>
      <c r="G971">
        <v>57.36</v>
      </c>
      <c r="H971">
        <f t="shared" si="30"/>
        <v>0.80944909344490934</v>
      </c>
      <c r="I971">
        <v>17</v>
      </c>
      <c r="J971">
        <v>30.77</v>
      </c>
      <c r="K971">
        <v>56.08</v>
      </c>
      <c r="O971" t="s">
        <v>1239</v>
      </c>
      <c r="P971" s="1" t="s">
        <v>696</v>
      </c>
      <c r="Q971" t="s">
        <v>76</v>
      </c>
      <c r="R971" t="s">
        <v>79</v>
      </c>
      <c r="S971">
        <v>24</v>
      </c>
      <c r="T971">
        <v>94.05</v>
      </c>
      <c r="U971">
        <v>73.7</v>
      </c>
      <c r="V971">
        <f t="shared" si="31"/>
        <v>1.2761194029850746</v>
      </c>
      <c r="W971">
        <v>23</v>
      </c>
      <c r="X971">
        <v>52.34</v>
      </c>
      <c r="Y971">
        <v>71.22</v>
      </c>
    </row>
    <row r="972" spans="1:25" x14ac:dyDescent="0.25">
      <c r="A972" s="2" t="s">
        <v>1240</v>
      </c>
      <c r="B972" s="1" t="s">
        <v>696</v>
      </c>
      <c r="C972" t="s">
        <v>76</v>
      </c>
      <c r="D972" t="s">
        <v>81</v>
      </c>
      <c r="E972">
        <v>21.5</v>
      </c>
      <c r="F972">
        <v>50.39</v>
      </c>
      <c r="G972">
        <v>67.47</v>
      </c>
      <c r="H972">
        <f t="shared" si="30"/>
        <v>0.74685045205276424</v>
      </c>
      <c r="I972">
        <v>21</v>
      </c>
      <c r="J972">
        <v>42.91</v>
      </c>
      <c r="K972">
        <v>66.22</v>
      </c>
      <c r="O972" t="s">
        <v>1240</v>
      </c>
      <c r="P972" s="1" t="s">
        <v>696</v>
      </c>
      <c r="Q972" t="s">
        <v>76</v>
      </c>
      <c r="R972" t="s">
        <v>79</v>
      </c>
      <c r="S972">
        <v>24</v>
      </c>
      <c r="T972">
        <v>73.290000000000006</v>
      </c>
      <c r="U972">
        <v>73.7</v>
      </c>
      <c r="V972">
        <f t="shared" si="31"/>
        <v>0.99443690637720494</v>
      </c>
      <c r="W972">
        <v>23.5</v>
      </c>
      <c r="X972">
        <v>71.34</v>
      </c>
      <c r="Y972">
        <v>72.459999999999994</v>
      </c>
    </row>
    <row r="973" spans="1:25" x14ac:dyDescent="0.25">
      <c r="A973" s="2" t="s">
        <v>1241</v>
      </c>
      <c r="B973" s="1" t="s">
        <v>696</v>
      </c>
      <c r="C973" t="s">
        <v>76</v>
      </c>
      <c r="D973" t="s">
        <v>81</v>
      </c>
      <c r="E973">
        <v>24.5</v>
      </c>
      <c r="F973">
        <v>58.41</v>
      </c>
      <c r="G973">
        <v>74.930000000000007</v>
      </c>
      <c r="H973">
        <f t="shared" si="30"/>
        <v>0.77952755905511795</v>
      </c>
      <c r="I973">
        <v>24</v>
      </c>
      <c r="J973">
        <v>50.08</v>
      </c>
      <c r="K973">
        <v>73.7</v>
      </c>
      <c r="O973" t="s">
        <v>1241</v>
      </c>
      <c r="P973" s="1" t="s">
        <v>696</v>
      </c>
      <c r="Q973" t="s">
        <v>76</v>
      </c>
      <c r="R973" t="s">
        <v>79</v>
      </c>
      <c r="S973">
        <v>23.5</v>
      </c>
      <c r="T973">
        <v>119.69</v>
      </c>
      <c r="U973">
        <v>72.459999999999994</v>
      </c>
      <c r="V973">
        <f t="shared" si="31"/>
        <v>1.6518078940104886</v>
      </c>
      <c r="W973">
        <v>34.5</v>
      </c>
      <c r="X973">
        <v>109.34</v>
      </c>
      <c r="Y973">
        <v>99.24</v>
      </c>
    </row>
    <row r="974" spans="1:25" x14ac:dyDescent="0.25">
      <c r="A974" t="s">
        <v>1242</v>
      </c>
      <c r="B974" s="1" t="s">
        <v>696</v>
      </c>
      <c r="C974" t="s">
        <v>76</v>
      </c>
      <c r="D974" t="s">
        <v>81</v>
      </c>
      <c r="E974">
        <v>23</v>
      </c>
      <c r="F974">
        <v>63.29</v>
      </c>
      <c r="G974">
        <v>71.22</v>
      </c>
      <c r="H974">
        <f t="shared" si="30"/>
        <v>0.88865487222690254</v>
      </c>
      <c r="I974">
        <v>22.5</v>
      </c>
      <c r="J974">
        <v>56.77</v>
      </c>
      <c r="K974">
        <v>69.97</v>
      </c>
      <c r="O974" t="s">
        <v>1242</v>
      </c>
      <c r="P974" s="1" t="s">
        <v>696</v>
      </c>
      <c r="Q974" t="s">
        <v>76</v>
      </c>
      <c r="R974" t="s">
        <v>79</v>
      </c>
      <c r="S974">
        <v>24</v>
      </c>
      <c r="T974">
        <v>113.46</v>
      </c>
      <c r="U974">
        <v>73.7</v>
      </c>
      <c r="V974">
        <f t="shared" si="31"/>
        <v>1.539484396200814</v>
      </c>
      <c r="W974">
        <v>22.5</v>
      </c>
      <c r="X974">
        <v>59.68</v>
      </c>
      <c r="Y974">
        <v>69.97</v>
      </c>
    </row>
    <row r="975" spans="1:25" x14ac:dyDescent="0.25">
      <c r="A975" s="2" t="s">
        <v>1243</v>
      </c>
      <c r="B975" s="1" t="s">
        <v>696</v>
      </c>
      <c r="C975" t="s">
        <v>76</v>
      </c>
      <c r="D975" t="s">
        <v>81</v>
      </c>
      <c r="E975">
        <v>16.5</v>
      </c>
      <c r="F975">
        <v>32.51</v>
      </c>
      <c r="G975">
        <v>54.79</v>
      </c>
      <c r="H975">
        <f t="shared" si="30"/>
        <v>0.59335645190728237</v>
      </c>
      <c r="I975">
        <v>16</v>
      </c>
      <c r="J975">
        <v>18.77</v>
      </c>
      <c r="K975">
        <v>53.5</v>
      </c>
      <c r="O975" t="s">
        <v>1243</v>
      </c>
      <c r="P975" s="1" t="s">
        <v>696</v>
      </c>
      <c r="Q975" t="s">
        <v>76</v>
      </c>
      <c r="R975" t="s">
        <v>79</v>
      </c>
      <c r="S975">
        <v>24</v>
      </c>
      <c r="T975">
        <v>140.16</v>
      </c>
      <c r="U975">
        <v>73.7</v>
      </c>
      <c r="V975">
        <f t="shared" si="31"/>
        <v>1.9017639077340569</v>
      </c>
      <c r="W975">
        <v>35</v>
      </c>
      <c r="X975">
        <v>109.39</v>
      </c>
      <c r="Y975">
        <v>100.44</v>
      </c>
    </row>
    <row r="976" spans="1:25" x14ac:dyDescent="0.25">
      <c r="A976" t="s">
        <v>1244</v>
      </c>
      <c r="B976" s="1" t="s">
        <v>696</v>
      </c>
      <c r="C976" t="s">
        <v>76</v>
      </c>
      <c r="D976" t="s">
        <v>81</v>
      </c>
      <c r="E976">
        <v>18.5</v>
      </c>
      <c r="F976">
        <v>59.3</v>
      </c>
      <c r="G976">
        <v>59.91</v>
      </c>
      <c r="H976">
        <f t="shared" si="30"/>
        <v>0.98981806042396925</v>
      </c>
      <c r="I976">
        <v>18</v>
      </c>
      <c r="J976">
        <v>39.4</v>
      </c>
      <c r="K976">
        <v>58.64</v>
      </c>
      <c r="O976" t="s">
        <v>1244</v>
      </c>
      <c r="P976" s="1" t="s">
        <v>696</v>
      </c>
      <c r="Q976" t="s">
        <v>76</v>
      </c>
      <c r="R976" t="s">
        <v>79</v>
      </c>
      <c r="S976">
        <v>24</v>
      </c>
      <c r="T976">
        <v>112.29</v>
      </c>
      <c r="U976">
        <v>73.7</v>
      </c>
      <c r="V976">
        <f t="shared" si="31"/>
        <v>1.5236092265943013</v>
      </c>
      <c r="W976">
        <v>25.5</v>
      </c>
      <c r="X976">
        <v>79.040000000000006</v>
      </c>
      <c r="Y976">
        <v>77.400000000000006</v>
      </c>
    </row>
    <row r="977" spans="1:25" x14ac:dyDescent="0.25">
      <c r="A977" t="s">
        <v>1245</v>
      </c>
      <c r="B977" s="1" t="s">
        <v>696</v>
      </c>
      <c r="C977" t="s">
        <v>76</v>
      </c>
      <c r="D977" t="s">
        <v>81</v>
      </c>
      <c r="E977">
        <v>24</v>
      </c>
      <c r="F977">
        <v>68.88</v>
      </c>
      <c r="G977">
        <v>73.7</v>
      </c>
      <c r="H977">
        <f t="shared" si="30"/>
        <v>0.9345997286295793</v>
      </c>
      <c r="I977">
        <v>23.5</v>
      </c>
      <c r="J977">
        <v>58.53</v>
      </c>
      <c r="K977">
        <v>72.459999999999994</v>
      </c>
      <c r="O977" t="s">
        <v>1245</v>
      </c>
      <c r="P977" s="1" t="s">
        <v>696</v>
      </c>
      <c r="Q977" t="s">
        <v>76</v>
      </c>
      <c r="R977" t="s">
        <v>79</v>
      </c>
      <c r="S977">
        <v>24</v>
      </c>
      <c r="T977">
        <v>129.47</v>
      </c>
      <c r="U977">
        <v>73.7</v>
      </c>
      <c r="V977">
        <f t="shared" si="31"/>
        <v>1.7567164179104477</v>
      </c>
      <c r="W977">
        <v>23</v>
      </c>
      <c r="X977">
        <v>69.23</v>
      </c>
      <c r="Y977">
        <v>71.22</v>
      </c>
    </row>
    <row r="978" spans="1:25" x14ac:dyDescent="0.25">
      <c r="A978" t="s">
        <v>1246</v>
      </c>
      <c r="B978" s="1" t="s">
        <v>696</v>
      </c>
      <c r="C978" t="s">
        <v>77</v>
      </c>
      <c r="D978" t="s">
        <v>81</v>
      </c>
      <c r="E978">
        <v>23.5</v>
      </c>
      <c r="F978">
        <v>72.12</v>
      </c>
      <c r="G978">
        <v>72.459999999999994</v>
      </c>
      <c r="H978">
        <f t="shared" si="30"/>
        <v>0.99530775600331234</v>
      </c>
      <c r="I978">
        <v>23</v>
      </c>
      <c r="J978">
        <v>45.13</v>
      </c>
      <c r="K978">
        <v>71.22</v>
      </c>
      <c r="O978" t="s">
        <v>1246</v>
      </c>
      <c r="P978" s="1" t="s">
        <v>696</v>
      </c>
      <c r="Q978" t="s">
        <v>77</v>
      </c>
      <c r="R978" t="s">
        <v>79</v>
      </c>
      <c r="S978">
        <v>24</v>
      </c>
      <c r="T978">
        <v>111.97</v>
      </c>
      <c r="U978">
        <v>73.7</v>
      </c>
      <c r="V978">
        <f t="shared" si="31"/>
        <v>1.5192672998643146</v>
      </c>
      <c r="W978">
        <v>22</v>
      </c>
      <c r="X978">
        <v>56.07</v>
      </c>
      <c r="Y978">
        <v>68.72</v>
      </c>
    </row>
    <row r="979" spans="1:25" x14ac:dyDescent="0.25">
      <c r="A979" t="s">
        <v>1247</v>
      </c>
      <c r="B979" s="1" t="s">
        <v>696</v>
      </c>
      <c r="C979" t="s">
        <v>77</v>
      </c>
      <c r="D979" t="s">
        <v>81</v>
      </c>
      <c r="E979">
        <v>23</v>
      </c>
      <c r="F979">
        <v>87.92</v>
      </c>
      <c r="G979">
        <v>71.22</v>
      </c>
      <c r="H979">
        <f t="shared" si="30"/>
        <v>1.2344846953103061</v>
      </c>
      <c r="I979">
        <v>22.5</v>
      </c>
      <c r="J979">
        <v>50.56</v>
      </c>
      <c r="K979">
        <v>69.97</v>
      </c>
      <c r="O979" t="s">
        <v>1247</v>
      </c>
      <c r="P979" s="1" t="s">
        <v>696</v>
      </c>
      <c r="Q979" t="s">
        <v>77</v>
      </c>
      <c r="R979" t="s">
        <v>79</v>
      </c>
      <c r="S979">
        <v>23.5</v>
      </c>
      <c r="T979">
        <v>99.56</v>
      </c>
      <c r="U979">
        <v>72.459999999999994</v>
      </c>
      <c r="V979">
        <f t="shared" si="31"/>
        <v>1.3739994479712947</v>
      </c>
      <c r="W979">
        <v>23</v>
      </c>
      <c r="X979">
        <v>65.010000000000005</v>
      </c>
      <c r="Y979">
        <v>71.22</v>
      </c>
    </row>
    <row r="980" spans="1:25" x14ac:dyDescent="0.25">
      <c r="A980" t="s">
        <v>1248</v>
      </c>
      <c r="B980" s="1" t="s">
        <v>696</v>
      </c>
      <c r="C980" t="s">
        <v>77</v>
      </c>
      <c r="D980" t="s">
        <v>81</v>
      </c>
      <c r="E980">
        <v>24</v>
      </c>
      <c r="F980">
        <v>90.72</v>
      </c>
      <c r="G980">
        <v>73.7</v>
      </c>
      <c r="H980">
        <f t="shared" si="30"/>
        <v>1.2309362279511533</v>
      </c>
      <c r="I980">
        <v>23</v>
      </c>
      <c r="J980">
        <v>67.02</v>
      </c>
      <c r="K980">
        <v>71.22</v>
      </c>
      <c r="O980" t="s">
        <v>1248</v>
      </c>
      <c r="P980" s="1" t="s">
        <v>696</v>
      </c>
      <c r="Q980" t="s">
        <v>77</v>
      </c>
      <c r="R980" t="s">
        <v>79</v>
      </c>
      <c r="S980">
        <v>24</v>
      </c>
      <c r="T980">
        <v>127.51</v>
      </c>
      <c r="U980">
        <v>73.7</v>
      </c>
      <c r="V980">
        <f t="shared" si="31"/>
        <v>1.7301221166892808</v>
      </c>
      <c r="W980">
        <v>23</v>
      </c>
      <c r="X980">
        <v>66.56</v>
      </c>
      <c r="Y980">
        <v>71.22</v>
      </c>
    </row>
    <row r="981" spans="1:25" x14ac:dyDescent="0.25">
      <c r="A981" s="2" t="s">
        <v>1249</v>
      </c>
      <c r="B981" s="1" t="s">
        <v>696</v>
      </c>
      <c r="C981" t="s">
        <v>77</v>
      </c>
      <c r="D981" t="s">
        <v>81</v>
      </c>
      <c r="E981">
        <v>15.5</v>
      </c>
      <c r="F981">
        <v>33.19</v>
      </c>
      <c r="G981">
        <v>52.21</v>
      </c>
      <c r="H981">
        <f t="shared" si="30"/>
        <v>0.63570197280214513</v>
      </c>
      <c r="I981">
        <v>15</v>
      </c>
      <c r="J981">
        <v>22.1</v>
      </c>
      <c r="K981">
        <v>50.91</v>
      </c>
      <c r="O981" t="s">
        <v>1249</v>
      </c>
      <c r="P981" s="1" t="s">
        <v>696</v>
      </c>
      <c r="Q981" t="s">
        <v>77</v>
      </c>
      <c r="R981" t="s">
        <v>79</v>
      </c>
      <c r="S981">
        <v>23.5</v>
      </c>
      <c r="T981">
        <v>73.58</v>
      </c>
      <c r="U981">
        <v>72.459999999999994</v>
      </c>
      <c r="V981">
        <f t="shared" si="31"/>
        <v>1.0154568037537952</v>
      </c>
      <c r="W981">
        <v>23</v>
      </c>
      <c r="X981">
        <v>60.65</v>
      </c>
      <c r="Y981">
        <v>71.22</v>
      </c>
    </row>
    <row r="982" spans="1:25" x14ac:dyDescent="0.25">
      <c r="A982" s="2" t="s">
        <v>1250</v>
      </c>
      <c r="B982" s="1" t="s">
        <v>696</v>
      </c>
      <c r="C982" t="s">
        <v>77</v>
      </c>
      <c r="D982" t="s">
        <v>81</v>
      </c>
      <c r="E982">
        <v>19</v>
      </c>
      <c r="F982">
        <v>40</v>
      </c>
      <c r="G982">
        <v>61.18</v>
      </c>
      <c r="H982">
        <f t="shared" si="30"/>
        <v>0.6538084341288003</v>
      </c>
      <c r="I982">
        <v>18.5</v>
      </c>
      <c r="J982">
        <v>34.68</v>
      </c>
      <c r="K982">
        <v>59.91</v>
      </c>
      <c r="O982" t="s">
        <v>1250</v>
      </c>
      <c r="P982" s="1" t="s">
        <v>696</v>
      </c>
      <c r="Q982" t="s">
        <v>77</v>
      </c>
      <c r="R982" t="s">
        <v>79</v>
      </c>
      <c r="S982">
        <v>24</v>
      </c>
      <c r="T982">
        <v>139.21</v>
      </c>
      <c r="U982">
        <v>73.7</v>
      </c>
      <c r="V982">
        <f t="shared" si="31"/>
        <v>1.8888738127544098</v>
      </c>
      <c r="W982">
        <v>22.5</v>
      </c>
      <c r="X982">
        <v>65.45</v>
      </c>
      <c r="Y982">
        <v>69.97</v>
      </c>
    </row>
    <row r="983" spans="1:25" x14ac:dyDescent="0.25">
      <c r="A983" t="s">
        <v>1251</v>
      </c>
      <c r="B983" s="1" t="s">
        <v>696</v>
      </c>
      <c r="C983" t="s">
        <v>77</v>
      </c>
      <c r="D983" t="s">
        <v>81</v>
      </c>
      <c r="E983">
        <v>24</v>
      </c>
      <c r="F983">
        <v>64.489999999999995</v>
      </c>
      <c r="G983">
        <v>73.7</v>
      </c>
      <c r="H983">
        <f t="shared" si="30"/>
        <v>0.87503392130257796</v>
      </c>
      <c r="I983">
        <v>23.5</v>
      </c>
      <c r="J983">
        <v>50.54</v>
      </c>
      <c r="K983">
        <v>72.459999999999994</v>
      </c>
      <c r="O983" t="s">
        <v>1251</v>
      </c>
      <c r="P983" s="1" t="s">
        <v>696</v>
      </c>
      <c r="Q983" t="s">
        <v>77</v>
      </c>
      <c r="R983" t="s">
        <v>79</v>
      </c>
      <c r="S983">
        <v>25</v>
      </c>
      <c r="T983">
        <v>82.78</v>
      </c>
      <c r="U983">
        <v>76.17</v>
      </c>
      <c r="V983">
        <f t="shared" si="31"/>
        <v>1.0867795720099778</v>
      </c>
      <c r="W983">
        <v>26.5</v>
      </c>
      <c r="X983">
        <v>84.69</v>
      </c>
      <c r="Y983">
        <v>79.86</v>
      </c>
    </row>
    <row r="984" spans="1:25" x14ac:dyDescent="0.25">
      <c r="A984" t="s">
        <v>1252</v>
      </c>
      <c r="B984" s="1" t="s">
        <v>696</v>
      </c>
      <c r="C984" t="s">
        <v>77</v>
      </c>
      <c r="D984" t="s">
        <v>81</v>
      </c>
      <c r="E984">
        <v>16.5</v>
      </c>
      <c r="F984">
        <v>39.6</v>
      </c>
      <c r="G984">
        <v>54.79</v>
      </c>
      <c r="H984">
        <f t="shared" si="30"/>
        <v>0.7227596276692827</v>
      </c>
      <c r="I984">
        <v>16</v>
      </c>
      <c r="J984">
        <v>32.36</v>
      </c>
      <c r="K984">
        <v>53.5</v>
      </c>
      <c r="O984" t="s">
        <v>1252</v>
      </c>
      <c r="P984" s="1" t="s">
        <v>696</v>
      </c>
      <c r="Q984" t="s">
        <v>77</v>
      </c>
      <c r="R984" t="s">
        <v>79</v>
      </c>
      <c r="S984">
        <v>24</v>
      </c>
      <c r="T984">
        <v>82.69</v>
      </c>
      <c r="U984">
        <v>73.7</v>
      </c>
      <c r="V984">
        <f t="shared" si="31"/>
        <v>1.1219810040705562</v>
      </c>
      <c r="W984">
        <v>23.5</v>
      </c>
      <c r="X984">
        <v>65.510000000000005</v>
      </c>
      <c r="Y984">
        <v>72.459999999999994</v>
      </c>
    </row>
    <row r="985" spans="1:25" x14ac:dyDescent="0.25">
      <c r="A985" t="s">
        <v>1253</v>
      </c>
      <c r="B985" s="1" t="s">
        <v>696</v>
      </c>
      <c r="C985" t="s">
        <v>77</v>
      </c>
      <c r="D985" t="s">
        <v>81</v>
      </c>
      <c r="E985">
        <v>29.5</v>
      </c>
      <c r="F985">
        <v>83.37</v>
      </c>
      <c r="G985">
        <v>87.18</v>
      </c>
      <c r="H985">
        <f t="shared" si="30"/>
        <v>0.95629731589814171</v>
      </c>
      <c r="I985">
        <v>29</v>
      </c>
      <c r="J985">
        <v>43.7</v>
      </c>
      <c r="K985">
        <v>85.96</v>
      </c>
      <c r="O985" t="s">
        <v>1253</v>
      </c>
      <c r="P985" s="1" t="s">
        <v>696</v>
      </c>
      <c r="Q985" t="s">
        <v>77</v>
      </c>
      <c r="R985" t="s">
        <v>79</v>
      </c>
      <c r="S985">
        <v>24</v>
      </c>
      <c r="T985">
        <v>77.37</v>
      </c>
      <c r="U985">
        <v>73.7</v>
      </c>
      <c r="V985">
        <f t="shared" si="31"/>
        <v>1.0497964721845319</v>
      </c>
      <c r="W985">
        <v>23.5</v>
      </c>
      <c r="X985">
        <v>70.86</v>
      </c>
      <c r="Y985">
        <v>72.459999999999994</v>
      </c>
    </row>
    <row r="986" spans="1:25" x14ac:dyDescent="0.25">
      <c r="A986" t="s">
        <v>1254</v>
      </c>
      <c r="B986" s="1" t="s">
        <v>696</v>
      </c>
      <c r="C986" t="s">
        <v>77</v>
      </c>
      <c r="D986" t="s">
        <v>81</v>
      </c>
      <c r="E986">
        <v>24</v>
      </c>
      <c r="F986">
        <v>73.33</v>
      </c>
      <c r="G986">
        <v>73.7</v>
      </c>
      <c r="H986">
        <f t="shared" si="30"/>
        <v>0.99497964721845311</v>
      </c>
      <c r="I986">
        <v>23.5</v>
      </c>
      <c r="J986">
        <v>54.49</v>
      </c>
      <c r="K986">
        <v>72.459999999999994</v>
      </c>
      <c r="O986" t="s">
        <v>1254</v>
      </c>
      <c r="P986" s="1" t="s">
        <v>696</v>
      </c>
      <c r="Q986" t="s">
        <v>77</v>
      </c>
      <c r="R986" t="s">
        <v>79</v>
      </c>
      <c r="S986">
        <v>24</v>
      </c>
      <c r="T986">
        <v>90.39</v>
      </c>
      <c r="U986">
        <v>73.7</v>
      </c>
      <c r="V986">
        <f t="shared" si="31"/>
        <v>1.2264586160108548</v>
      </c>
      <c r="W986">
        <v>23</v>
      </c>
      <c r="X986">
        <v>56.78</v>
      </c>
      <c r="Y986">
        <v>71.22</v>
      </c>
    </row>
    <row r="987" spans="1:25" x14ac:dyDescent="0.25">
      <c r="A987" t="s">
        <v>1255</v>
      </c>
      <c r="B987" s="1" t="s">
        <v>696</v>
      </c>
      <c r="C987" t="s">
        <v>77</v>
      </c>
      <c r="D987" t="s">
        <v>81</v>
      </c>
      <c r="E987">
        <v>20</v>
      </c>
      <c r="F987">
        <v>46.28</v>
      </c>
      <c r="G987">
        <v>63.71</v>
      </c>
      <c r="H987">
        <f t="shared" si="30"/>
        <v>0.72641657510594881</v>
      </c>
      <c r="I987">
        <v>19.5</v>
      </c>
      <c r="J987">
        <v>30.43</v>
      </c>
      <c r="K987">
        <v>62.44</v>
      </c>
      <c r="O987" t="s">
        <v>1255</v>
      </c>
      <c r="P987" s="1" t="s">
        <v>696</v>
      </c>
      <c r="Q987" t="s">
        <v>77</v>
      </c>
      <c r="R987" t="s">
        <v>79</v>
      </c>
      <c r="S987">
        <v>32</v>
      </c>
      <c r="T987">
        <v>86.36</v>
      </c>
      <c r="U987">
        <v>93.23</v>
      </c>
      <c r="V987">
        <f t="shared" si="31"/>
        <v>0.92631127319532336</v>
      </c>
      <c r="W987">
        <v>31.5</v>
      </c>
      <c r="X987">
        <v>62.37</v>
      </c>
      <c r="Y987">
        <v>92.02</v>
      </c>
    </row>
    <row r="988" spans="1:25" x14ac:dyDescent="0.25">
      <c r="A988" t="s">
        <v>1256</v>
      </c>
      <c r="B988" s="1" t="s">
        <v>696</v>
      </c>
      <c r="C988" t="s">
        <v>77</v>
      </c>
      <c r="D988" t="s">
        <v>81</v>
      </c>
      <c r="E988">
        <v>16</v>
      </c>
      <c r="F988">
        <v>44.07</v>
      </c>
      <c r="G988">
        <v>53.5</v>
      </c>
      <c r="H988">
        <f t="shared" si="30"/>
        <v>0.82373831775700934</v>
      </c>
      <c r="I988">
        <v>15.5</v>
      </c>
      <c r="J988">
        <v>19.100000000000001</v>
      </c>
      <c r="K988">
        <v>52.21</v>
      </c>
      <c r="O988" t="s">
        <v>1256</v>
      </c>
      <c r="P988" s="1" t="s">
        <v>696</v>
      </c>
      <c r="Q988" t="s">
        <v>77</v>
      </c>
      <c r="R988" t="s">
        <v>79</v>
      </c>
      <c r="S988">
        <v>24</v>
      </c>
      <c r="T988">
        <v>109.25</v>
      </c>
      <c r="U988">
        <v>73.7</v>
      </c>
      <c r="V988">
        <f t="shared" si="31"/>
        <v>1.4823609226594301</v>
      </c>
      <c r="W988">
        <v>23</v>
      </c>
      <c r="X988">
        <v>63.94</v>
      </c>
      <c r="Y988">
        <v>71.22</v>
      </c>
    </row>
    <row r="989" spans="1:25" x14ac:dyDescent="0.25">
      <c r="A989" s="2" t="s">
        <v>1257</v>
      </c>
      <c r="B989" s="1" t="s">
        <v>696</v>
      </c>
      <c r="C989" t="s">
        <v>77</v>
      </c>
      <c r="D989" t="s">
        <v>81</v>
      </c>
      <c r="E989">
        <v>22.5</v>
      </c>
      <c r="F989">
        <v>59.56</v>
      </c>
      <c r="G989">
        <v>69.97</v>
      </c>
      <c r="H989">
        <f t="shared" si="30"/>
        <v>0.85122195226525654</v>
      </c>
      <c r="I989">
        <v>22</v>
      </c>
      <c r="J989">
        <v>50.68</v>
      </c>
      <c r="K989">
        <v>68.72</v>
      </c>
      <c r="O989" t="s">
        <v>1257</v>
      </c>
      <c r="P989" s="1" t="s">
        <v>696</v>
      </c>
      <c r="Q989" t="s">
        <v>77</v>
      </c>
      <c r="R989" t="s">
        <v>79</v>
      </c>
      <c r="S989">
        <v>24</v>
      </c>
      <c r="T989">
        <v>77.510000000000005</v>
      </c>
      <c r="U989">
        <v>73.7</v>
      </c>
      <c r="V989">
        <f t="shared" si="31"/>
        <v>1.0516960651289009</v>
      </c>
      <c r="W989">
        <v>23.5</v>
      </c>
      <c r="X989">
        <v>64.48</v>
      </c>
      <c r="Y989">
        <v>72.459999999999994</v>
      </c>
    </row>
    <row r="990" spans="1:25" x14ac:dyDescent="0.25">
      <c r="A990" t="s">
        <v>1258</v>
      </c>
      <c r="B990" s="1" t="s">
        <v>696</v>
      </c>
      <c r="C990" t="s">
        <v>77</v>
      </c>
      <c r="D990" t="s">
        <v>81</v>
      </c>
      <c r="E990">
        <v>17</v>
      </c>
      <c r="F990">
        <v>45.31</v>
      </c>
      <c r="G990">
        <v>56.08</v>
      </c>
      <c r="H990">
        <f t="shared" si="30"/>
        <v>0.80795292439372335</v>
      </c>
      <c r="I990">
        <v>16.5</v>
      </c>
      <c r="J990">
        <v>29.71</v>
      </c>
      <c r="K990">
        <v>54.79</v>
      </c>
      <c r="O990" t="s">
        <v>1258</v>
      </c>
      <c r="P990" s="1" t="s">
        <v>696</v>
      </c>
      <c r="Q990" t="s">
        <v>77</v>
      </c>
      <c r="R990" t="s">
        <v>79</v>
      </c>
      <c r="S990">
        <v>24</v>
      </c>
      <c r="T990">
        <v>87.87</v>
      </c>
      <c r="U990">
        <v>73.7</v>
      </c>
      <c r="V990">
        <f t="shared" si="31"/>
        <v>1.1922659430122118</v>
      </c>
      <c r="W990">
        <v>25.5</v>
      </c>
      <c r="X990">
        <v>82.3</v>
      </c>
      <c r="Y990">
        <v>77.400000000000006</v>
      </c>
    </row>
    <row r="991" spans="1:25" x14ac:dyDescent="0.25">
      <c r="A991" t="s">
        <v>1259</v>
      </c>
      <c r="B991" s="1" t="s">
        <v>696</v>
      </c>
      <c r="C991" t="s">
        <v>77</v>
      </c>
      <c r="D991" t="s">
        <v>81</v>
      </c>
      <c r="E991">
        <v>23.5</v>
      </c>
      <c r="F991">
        <v>75.7</v>
      </c>
      <c r="G991">
        <v>72.459999999999994</v>
      </c>
      <c r="H991">
        <f t="shared" si="30"/>
        <v>1.0447143251449076</v>
      </c>
      <c r="I991">
        <v>22.5</v>
      </c>
      <c r="J991">
        <v>52.16</v>
      </c>
      <c r="K991">
        <v>69.97</v>
      </c>
      <c r="O991" t="s">
        <v>1259</v>
      </c>
      <c r="P991" s="1" t="s">
        <v>696</v>
      </c>
      <c r="Q991" t="s">
        <v>77</v>
      </c>
      <c r="R991" t="s">
        <v>79</v>
      </c>
      <c r="S991">
        <v>24</v>
      </c>
      <c r="T991">
        <v>102.57</v>
      </c>
      <c r="U991">
        <v>73.7</v>
      </c>
      <c r="V991">
        <f t="shared" si="31"/>
        <v>1.3917232021709631</v>
      </c>
      <c r="W991">
        <v>22.5</v>
      </c>
      <c r="X991">
        <v>58.13</v>
      </c>
      <c r="Y991">
        <v>69.97</v>
      </c>
    </row>
    <row r="992" spans="1:25" x14ac:dyDescent="0.25">
      <c r="A992" s="2" t="s">
        <v>1260</v>
      </c>
      <c r="B992" s="1" t="s">
        <v>696</v>
      </c>
      <c r="C992" t="s">
        <v>77</v>
      </c>
      <c r="D992" t="s">
        <v>81</v>
      </c>
      <c r="E992">
        <v>18</v>
      </c>
      <c r="F992">
        <v>43.33</v>
      </c>
      <c r="G992">
        <v>58.64</v>
      </c>
      <c r="H992">
        <f t="shared" si="30"/>
        <v>0.73891541609822642</v>
      </c>
      <c r="I992">
        <v>17.5</v>
      </c>
      <c r="J992">
        <v>28.87</v>
      </c>
      <c r="K992">
        <v>57.36</v>
      </c>
      <c r="O992" t="s">
        <v>1260</v>
      </c>
      <c r="P992" s="1" t="s">
        <v>696</v>
      </c>
      <c r="Q992" t="s">
        <v>77</v>
      </c>
      <c r="R992" t="s">
        <v>79</v>
      </c>
      <c r="S992">
        <v>24</v>
      </c>
      <c r="T992">
        <v>83.46</v>
      </c>
      <c r="U992">
        <v>73.7</v>
      </c>
      <c r="V992">
        <f t="shared" si="31"/>
        <v>1.1324287652645861</v>
      </c>
      <c r="W992">
        <v>23.5</v>
      </c>
      <c r="X992">
        <v>66.81</v>
      </c>
      <c r="Y992">
        <v>72.459999999999994</v>
      </c>
    </row>
    <row r="993" spans="1:25" x14ac:dyDescent="0.25">
      <c r="A993" t="s">
        <v>1261</v>
      </c>
      <c r="B993" s="1" t="s">
        <v>696</v>
      </c>
      <c r="C993" t="s">
        <v>77</v>
      </c>
      <c r="D993" t="s">
        <v>81</v>
      </c>
      <c r="E993">
        <v>18.5</v>
      </c>
      <c r="F993">
        <v>35.99</v>
      </c>
      <c r="G993">
        <v>59.91</v>
      </c>
      <c r="H993">
        <f t="shared" si="30"/>
        <v>0.60073443498581214</v>
      </c>
      <c r="I993">
        <v>18</v>
      </c>
      <c r="J993">
        <v>22.69</v>
      </c>
      <c r="K993">
        <v>58.64</v>
      </c>
      <c r="O993" t="s">
        <v>1261</v>
      </c>
      <c r="P993" s="1" t="s">
        <v>696</v>
      </c>
      <c r="Q993" t="s">
        <v>77</v>
      </c>
      <c r="R993" t="s">
        <v>79</v>
      </c>
      <c r="S993">
        <v>24.5</v>
      </c>
      <c r="T993">
        <v>93.18</v>
      </c>
      <c r="U993">
        <v>74.930000000000007</v>
      </c>
      <c r="V993">
        <f t="shared" si="31"/>
        <v>1.2435606566128385</v>
      </c>
      <c r="W993">
        <v>23</v>
      </c>
      <c r="X993">
        <v>52.46</v>
      </c>
      <c r="Y993">
        <v>71.22</v>
      </c>
    </row>
    <row r="994" spans="1:25" x14ac:dyDescent="0.25">
      <c r="A994" s="2" t="s">
        <v>1262</v>
      </c>
      <c r="B994" s="1" t="s">
        <v>696</v>
      </c>
      <c r="C994" t="s">
        <v>76</v>
      </c>
      <c r="D994" t="s">
        <v>81</v>
      </c>
      <c r="E994">
        <v>16.5</v>
      </c>
      <c r="F994">
        <v>28.92</v>
      </c>
      <c r="G994">
        <v>54.79</v>
      </c>
      <c r="H994">
        <f t="shared" si="30"/>
        <v>0.52783354626756707</v>
      </c>
      <c r="I994">
        <v>16</v>
      </c>
      <c r="J994">
        <v>22.63</v>
      </c>
      <c r="K994">
        <v>53.5</v>
      </c>
      <c r="O994" t="s">
        <v>1262</v>
      </c>
      <c r="P994" s="1" t="s">
        <v>696</v>
      </c>
      <c r="Q994" t="s">
        <v>76</v>
      </c>
      <c r="R994" t="s">
        <v>79</v>
      </c>
      <c r="S994">
        <v>23.5</v>
      </c>
      <c r="T994">
        <v>78.069999999999993</v>
      </c>
      <c r="U994">
        <v>72.459999999999994</v>
      </c>
      <c r="V994">
        <f t="shared" si="31"/>
        <v>1.0774220259453491</v>
      </c>
      <c r="W994">
        <v>22.5</v>
      </c>
      <c r="X994">
        <v>56.29</v>
      </c>
      <c r="Y994">
        <v>69.97</v>
      </c>
    </row>
    <row r="995" spans="1:25" x14ac:dyDescent="0.25">
      <c r="A995" t="s">
        <v>1263</v>
      </c>
      <c r="B995" s="1" t="s">
        <v>696</v>
      </c>
      <c r="C995" t="s">
        <v>76</v>
      </c>
      <c r="D995" t="s">
        <v>81</v>
      </c>
      <c r="E995">
        <v>23.5</v>
      </c>
      <c r="F995">
        <v>73.87</v>
      </c>
      <c r="G995">
        <v>72.459999999999994</v>
      </c>
      <c r="H995">
        <f t="shared" si="30"/>
        <v>1.0194590118686173</v>
      </c>
      <c r="I995">
        <v>23</v>
      </c>
      <c r="J995">
        <v>65.66</v>
      </c>
      <c r="K995">
        <v>71.22</v>
      </c>
      <c r="O995" t="s">
        <v>1263</v>
      </c>
      <c r="P995" s="1" t="s">
        <v>696</v>
      </c>
      <c r="Q995" t="s">
        <v>76</v>
      </c>
      <c r="R995" t="s">
        <v>79</v>
      </c>
      <c r="S995">
        <v>24</v>
      </c>
      <c r="T995">
        <v>65.25</v>
      </c>
      <c r="U995">
        <v>73.7</v>
      </c>
      <c r="V995">
        <f t="shared" si="31"/>
        <v>0.88534599728629571</v>
      </c>
      <c r="W995">
        <v>23.5</v>
      </c>
      <c r="X995">
        <v>62.07</v>
      </c>
      <c r="Y995">
        <v>72.459999999999994</v>
      </c>
    </row>
    <row r="996" spans="1:25" x14ac:dyDescent="0.25">
      <c r="A996" s="2" t="s">
        <v>1264</v>
      </c>
      <c r="B996" s="1" t="s">
        <v>696</v>
      </c>
      <c r="C996" t="s">
        <v>76</v>
      </c>
      <c r="D996" t="s">
        <v>81</v>
      </c>
      <c r="E996">
        <v>21.5</v>
      </c>
      <c r="F996">
        <v>63.67</v>
      </c>
      <c r="G996">
        <v>67.47</v>
      </c>
      <c r="H996">
        <f t="shared" si="30"/>
        <v>0.94367867200237143</v>
      </c>
      <c r="I996">
        <v>21</v>
      </c>
      <c r="J996">
        <v>47.5</v>
      </c>
      <c r="K996">
        <v>66.22</v>
      </c>
      <c r="O996" t="s">
        <v>1264</v>
      </c>
      <c r="P996" s="1" t="s">
        <v>696</v>
      </c>
      <c r="Q996" t="s">
        <v>76</v>
      </c>
      <c r="R996" t="s">
        <v>79</v>
      </c>
      <c r="S996">
        <v>24</v>
      </c>
      <c r="T996">
        <v>139.53</v>
      </c>
      <c r="U996">
        <v>73.7</v>
      </c>
      <c r="V996">
        <f t="shared" si="31"/>
        <v>1.8932157394843963</v>
      </c>
      <c r="W996">
        <v>22.5</v>
      </c>
      <c r="X996">
        <v>59.02</v>
      </c>
      <c r="Y996">
        <v>69.97</v>
      </c>
    </row>
    <row r="997" spans="1:25" x14ac:dyDescent="0.25">
      <c r="A997" s="2" t="s">
        <v>1265</v>
      </c>
      <c r="B997" s="1" t="s">
        <v>696</v>
      </c>
      <c r="C997" t="s">
        <v>76</v>
      </c>
      <c r="D997" t="s">
        <v>81</v>
      </c>
      <c r="E997">
        <v>21</v>
      </c>
      <c r="F997">
        <v>39.229999999999997</v>
      </c>
      <c r="G997">
        <v>66.22</v>
      </c>
      <c r="H997">
        <f t="shared" si="30"/>
        <v>0.59241920869827847</v>
      </c>
      <c r="I997">
        <v>20.5</v>
      </c>
      <c r="J997">
        <v>35.020000000000003</v>
      </c>
      <c r="K997">
        <v>64.97</v>
      </c>
      <c r="O997" t="s">
        <v>1265</v>
      </c>
      <c r="P997" s="1" t="s">
        <v>696</v>
      </c>
      <c r="Q997" t="s">
        <v>76</v>
      </c>
      <c r="R997" t="s">
        <v>79</v>
      </c>
      <c r="S997">
        <v>23.5</v>
      </c>
      <c r="T997">
        <v>60.16</v>
      </c>
      <c r="U997">
        <v>72.459999999999994</v>
      </c>
      <c r="V997">
        <f t="shared" si="31"/>
        <v>0.83025117306099916</v>
      </c>
      <c r="W997">
        <v>23</v>
      </c>
      <c r="X997">
        <v>40.770000000000003</v>
      </c>
      <c r="Y997">
        <v>71.22</v>
      </c>
    </row>
    <row r="998" spans="1:25" x14ac:dyDescent="0.25">
      <c r="A998" t="s">
        <v>1266</v>
      </c>
      <c r="B998" s="1" t="s">
        <v>696</v>
      </c>
      <c r="C998" t="s">
        <v>76</v>
      </c>
      <c r="D998" t="s">
        <v>81</v>
      </c>
      <c r="E998">
        <v>23</v>
      </c>
      <c r="F998">
        <v>102.01</v>
      </c>
      <c r="G998">
        <v>71.22</v>
      </c>
      <c r="H998">
        <f t="shared" si="30"/>
        <v>1.4323223813535524</v>
      </c>
      <c r="I998">
        <v>21.5</v>
      </c>
      <c r="J998">
        <v>66.86</v>
      </c>
      <c r="K998">
        <v>67.47</v>
      </c>
      <c r="O998" t="s">
        <v>1266</v>
      </c>
      <c r="P998" s="1" t="s">
        <v>696</v>
      </c>
      <c r="Q998" t="s">
        <v>76</v>
      </c>
      <c r="R998" t="s">
        <v>79</v>
      </c>
      <c r="S998">
        <v>24</v>
      </c>
      <c r="T998">
        <v>136.25</v>
      </c>
      <c r="U998">
        <v>73.7</v>
      </c>
      <c r="V998">
        <f t="shared" si="31"/>
        <v>1.8487109905020351</v>
      </c>
      <c r="W998">
        <v>22.5</v>
      </c>
      <c r="X998">
        <v>58.66</v>
      </c>
      <c r="Y998">
        <v>69.97</v>
      </c>
    </row>
    <row r="999" spans="1:25" x14ac:dyDescent="0.25">
      <c r="A999" t="s">
        <v>1267</v>
      </c>
      <c r="B999" s="1" t="s">
        <v>696</v>
      </c>
      <c r="C999" t="s">
        <v>76</v>
      </c>
      <c r="D999" t="s">
        <v>81</v>
      </c>
      <c r="E999">
        <v>23.5</v>
      </c>
      <c r="F999">
        <v>86.49</v>
      </c>
      <c r="G999">
        <v>72.459999999999994</v>
      </c>
      <c r="H999">
        <f t="shared" si="30"/>
        <v>1.1936240684515596</v>
      </c>
      <c r="I999">
        <v>22.5</v>
      </c>
      <c r="J999">
        <v>68.180000000000007</v>
      </c>
      <c r="K999">
        <v>69.97</v>
      </c>
      <c r="O999" t="s">
        <v>1267</v>
      </c>
      <c r="P999" s="1" t="s">
        <v>696</v>
      </c>
      <c r="Q999" t="s">
        <v>76</v>
      </c>
      <c r="R999" t="s">
        <v>79</v>
      </c>
      <c r="S999">
        <v>24</v>
      </c>
      <c r="T999">
        <v>128.51</v>
      </c>
      <c r="U999">
        <v>73.7</v>
      </c>
      <c r="V999">
        <f t="shared" si="31"/>
        <v>1.7436906377204884</v>
      </c>
      <c r="W999">
        <v>22</v>
      </c>
      <c r="X999">
        <v>55.24</v>
      </c>
      <c r="Y999">
        <v>68.72</v>
      </c>
    </row>
    <row r="1000" spans="1:25" x14ac:dyDescent="0.25">
      <c r="A1000" s="2" t="s">
        <v>1268</v>
      </c>
      <c r="B1000" s="1" t="s">
        <v>696</v>
      </c>
      <c r="C1000" t="s">
        <v>76</v>
      </c>
      <c r="D1000" t="s">
        <v>81</v>
      </c>
      <c r="E1000">
        <v>33</v>
      </c>
      <c r="F1000">
        <v>80.22</v>
      </c>
      <c r="G1000">
        <v>95.64</v>
      </c>
      <c r="H1000">
        <f t="shared" si="30"/>
        <v>0.83877038895859468</v>
      </c>
      <c r="I1000">
        <v>32.5</v>
      </c>
      <c r="J1000">
        <v>73.209999999999994</v>
      </c>
      <c r="K1000">
        <v>94.43</v>
      </c>
      <c r="O1000" t="s">
        <v>1268</v>
      </c>
      <c r="P1000" s="1" t="s">
        <v>696</v>
      </c>
      <c r="Q1000" t="s">
        <v>76</v>
      </c>
      <c r="R1000" t="s">
        <v>79</v>
      </c>
      <c r="S1000">
        <v>23.5</v>
      </c>
      <c r="T1000">
        <v>130.62</v>
      </c>
      <c r="U1000">
        <v>72.459999999999994</v>
      </c>
      <c r="V1000">
        <f t="shared" si="31"/>
        <v>1.8026497377863651</v>
      </c>
      <c r="W1000">
        <v>22.5</v>
      </c>
      <c r="X1000">
        <v>62.67</v>
      </c>
      <c r="Y1000">
        <v>69.97</v>
      </c>
    </row>
    <row r="1001" spans="1:25" x14ac:dyDescent="0.25">
      <c r="A1001" s="2" t="s">
        <v>1269</v>
      </c>
      <c r="B1001" s="1" t="s">
        <v>696</v>
      </c>
      <c r="C1001" t="s">
        <v>76</v>
      </c>
      <c r="D1001" t="s">
        <v>81</v>
      </c>
      <c r="E1001">
        <v>18</v>
      </c>
      <c r="F1001">
        <v>53.18</v>
      </c>
      <c r="G1001">
        <v>58.64</v>
      </c>
      <c r="H1001">
        <f t="shared" si="30"/>
        <v>0.90688949522510232</v>
      </c>
      <c r="I1001">
        <v>17.5</v>
      </c>
      <c r="J1001">
        <v>35.61</v>
      </c>
      <c r="K1001">
        <v>57.36</v>
      </c>
      <c r="O1001" t="s">
        <v>1269</v>
      </c>
      <c r="P1001" s="1" t="s">
        <v>696</v>
      </c>
      <c r="Q1001" t="s">
        <v>76</v>
      </c>
      <c r="R1001" t="s">
        <v>79</v>
      </c>
      <c r="S1001">
        <v>23.5</v>
      </c>
      <c r="T1001">
        <v>99.81</v>
      </c>
      <c r="U1001">
        <v>72.459999999999994</v>
      </c>
      <c r="V1001">
        <f t="shared" si="31"/>
        <v>1.377449627380624</v>
      </c>
      <c r="W1001">
        <v>23</v>
      </c>
      <c r="X1001">
        <v>63.84</v>
      </c>
      <c r="Y1001">
        <v>71.22</v>
      </c>
    </row>
    <row r="1002" spans="1:25" x14ac:dyDescent="0.25">
      <c r="A1002" s="2" t="s">
        <v>1270</v>
      </c>
      <c r="B1002" s="1" t="s">
        <v>696</v>
      </c>
      <c r="C1002" t="s">
        <v>76</v>
      </c>
      <c r="D1002" t="s">
        <v>81</v>
      </c>
      <c r="E1002">
        <v>23.5</v>
      </c>
      <c r="F1002">
        <v>51.86</v>
      </c>
      <c r="G1002">
        <v>72.459999999999994</v>
      </c>
      <c r="H1002">
        <f t="shared" si="30"/>
        <v>0.71570521667126696</v>
      </c>
      <c r="I1002">
        <v>23</v>
      </c>
      <c r="J1002">
        <v>38.71</v>
      </c>
      <c r="K1002">
        <v>71.22</v>
      </c>
      <c r="O1002" t="s">
        <v>1270</v>
      </c>
      <c r="P1002" s="1" t="s">
        <v>696</v>
      </c>
      <c r="Q1002" t="s">
        <v>76</v>
      </c>
      <c r="R1002" t="s">
        <v>79</v>
      </c>
      <c r="S1002">
        <v>23.5</v>
      </c>
      <c r="T1002">
        <v>78.040000000000006</v>
      </c>
      <c r="U1002">
        <v>72.459999999999994</v>
      </c>
      <c r="V1002">
        <f t="shared" si="31"/>
        <v>1.0770080044162298</v>
      </c>
      <c r="W1002">
        <v>23</v>
      </c>
      <c r="X1002">
        <v>64.84</v>
      </c>
      <c r="Y1002">
        <v>71.22</v>
      </c>
    </row>
    <row r="1003" spans="1:25" x14ac:dyDescent="0.25">
      <c r="A1003" s="2" t="s">
        <v>1271</v>
      </c>
      <c r="B1003" s="1" t="s">
        <v>696</v>
      </c>
      <c r="C1003" t="s">
        <v>76</v>
      </c>
      <c r="D1003" t="s">
        <v>81</v>
      </c>
      <c r="E1003">
        <v>29</v>
      </c>
      <c r="F1003">
        <v>78.73</v>
      </c>
      <c r="G1003">
        <v>85.96</v>
      </c>
      <c r="H1003">
        <f t="shared" si="30"/>
        <v>0.91589111214518393</v>
      </c>
      <c r="I1003">
        <v>28.5</v>
      </c>
      <c r="J1003">
        <v>63.98</v>
      </c>
      <c r="K1003">
        <v>84.74</v>
      </c>
      <c r="O1003" t="s">
        <v>1271</v>
      </c>
      <c r="P1003" s="1" t="s">
        <v>696</v>
      </c>
      <c r="Q1003" t="s">
        <v>76</v>
      </c>
      <c r="R1003" t="s">
        <v>79</v>
      </c>
      <c r="S1003">
        <v>24</v>
      </c>
      <c r="T1003">
        <v>141.58000000000001</v>
      </c>
      <c r="U1003">
        <v>73.7</v>
      </c>
      <c r="V1003">
        <f t="shared" si="31"/>
        <v>1.921031207598372</v>
      </c>
      <c r="W1003">
        <v>22.5</v>
      </c>
      <c r="X1003">
        <v>61.82</v>
      </c>
      <c r="Y1003">
        <v>69.97</v>
      </c>
    </row>
    <row r="1004" spans="1:25" x14ac:dyDescent="0.25">
      <c r="A1004" t="s">
        <v>1272</v>
      </c>
      <c r="B1004" s="1" t="s">
        <v>696</v>
      </c>
      <c r="C1004" t="s">
        <v>76</v>
      </c>
      <c r="D1004" t="s">
        <v>81</v>
      </c>
      <c r="E1004">
        <v>24</v>
      </c>
      <c r="F1004">
        <v>64.92</v>
      </c>
      <c r="G1004">
        <v>73.7</v>
      </c>
      <c r="H1004">
        <f t="shared" si="30"/>
        <v>0.88086838534599732</v>
      </c>
      <c r="I1004">
        <v>23.5</v>
      </c>
      <c r="J1004">
        <v>63.41</v>
      </c>
      <c r="K1004">
        <v>72.459999999999994</v>
      </c>
      <c r="O1004" t="s">
        <v>1272</v>
      </c>
      <c r="P1004" s="1" t="s">
        <v>696</v>
      </c>
      <c r="Q1004" t="s">
        <v>76</v>
      </c>
      <c r="R1004" t="s">
        <v>79</v>
      </c>
      <c r="S1004">
        <v>24</v>
      </c>
      <c r="T1004">
        <v>84.46</v>
      </c>
      <c r="U1004">
        <v>73.7</v>
      </c>
      <c r="V1004">
        <f t="shared" si="31"/>
        <v>1.1459972862957937</v>
      </c>
      <c r="W1004">
        <v>23</v>
      </c>
      <c r="X1004">
        <v>59.29</v>
      </c>
      <c r="Y1004">
        <v>71.22</v>
      </c>
    </row>
    <row r="1005" spans="1:25" x14ac:dyDescent="0.25">
      <c r="A1005" s="2" t="s">
        <v>1273</v>
      </c>
      <c r="B1005" s="1" t="s">
        <v>696</v>
      </c>
      <c r="C1005" t="s">
        <v>76</v>
      </c>
      <c r="D1005" t="s">
        <v>81</v>
      </c>
      <c r="E1005">
        <v>18.5</v>
      </c>
      <c r="F1005">
        <v>42.87</v>
      </c>
      <c r="G1005">
        <v>59.91</v>
      </c>
      <c r="H1005">
        <f t="shared" si="30"/>
        <v>0.71557336004006011</v>
      </c>
      <c r="I1005">
        <v>18</v>
      </c>
      <c r="J1005">
        <v>34.71</v>
      </c>
      <c r="K1005">
        <v>58.64</v>
      </c>
      <c r="O1005" t="s">
        <v>1273</v>
      </c>
      <c r="P1005" s="1" t="s">
        <v>696</v>
      </c>
      <c r="Q1005" t="s">
        <v>76</v>
      </c>
      <c r="R1005" t="s">
        <v>79</v>
      </c>
      <c r="S1005">
        <v>24</v>
      </c>
      <c r="T1005">
        <v>129.37</v>
      </c>
      <c r="U1005">
        <v>73.7</v>
      </c>
      <c r="V1005">
        <f t="shared" si="31"/>
        <v>1.7553595658073271</v>
      </c>
      <c r="W1005">
        <v>22.5</v>
      </c>
      <c r="X1005">
        <v>43.42</v>
      </c>
      <c r="Y1005">
        <v>69.97</v>
      </c>
    </row>
    <row r="1006" spans="1:25" x14ac:dyDescent="0.25">
      <c r="A1006" t="s">
        <v>1274</v>
      </c>
      <c r="B1006" s="1" t="s">
        <v>696</v>
      </c>
      <c r="C1006" t="s">
        <v>76</v>
      </c>
      <c r="D1006" t="s">
        <v>81</v>
      </c>
      <c r="E1006">
        <v>18</v>
      </c>
      <c r="F1006">
        <v>61.31</v>
      </c>
      <c r="G1006">
        <v>58.64</v>
      </c>
      <c r="H1006">
        <f t="shared" si="30"/>
        <v>1.045532060027285</v>
      </c>
      <c r="I1006">
        <v>24.5</v>
      </c>
      <c r="J1006">
        <v>76</v>
      </c>
      <c r="K1006">
        <v>74.930000000000007</v>
      </c>
      <c r="O1006" t="s">
        <v>1274</v>
      </c>
      <c r="P1006" s="1" t="s">
        <v>696</v>
      </c>
      <c r="Q1006" t="s">
        <v>76</v>
      </c>
      <c r="R1006" t="s">
        <v>79</v>
      </c>
      <c r="S1006">
        <v>24</v>
      </c>
      <c r="T1006">
        <v>146.4</v>
      </c>
      <c r="U1006">
        <v>73.7</v>
      </c>
      <c r="V1006">
        <f t="shared" si="31"/>
        <v>1.9864314789687925</v>
      </c>
      <c r="W1006">
        <v>23</v>
      </c>
      <c r="X1006">
        <v>59.77</v>
      </c>
      <c r="Y1006">
        <v>71.22</v>
      </c>
    </row>
    <row r="1007" spans="1:25" x14ac:dyDescent="0.25">
      <c r="A1007" s="2" t="s">
        <v>1275</v>
      </c>
      <c r="B1007" s="1" t="s">
        <v>696</v>
      </c>
      <c r="C1007" t="s">
        <v>76</v>
      </c>
      <c r="D1007" t="s">
        <v>81</v>
      </c>
      <c r="E1007">
        <v>15</v>
      </c>
      <c r="F1007">
        <v>48.57</v>
      </c>
      <c r="G1007">
        <v>50.91</v>
      </c>
      <c r="H1007">
        <f t="shared" si="30"/>
        <v>0.95403653506187391</v>
      </c>
      <c r="I1007">
        <v>15</v>
      </c>
      <c r="J1007">
        <v>48.57</v>
      </c>
      <c r="K1007">
        <v>50.91</v>
      </c>
      <c r="O1007" t="s">
        <v>1275</v>
      </c>
      <c r="P1007" s="1" t="s">
        <v>696</v>
      </c>
      <c r="Q1007" t="s">
        <v>76</v>
      </c>
      <c r="R1007" t="s">
        <v>79</v>
      </c>
      <c r="S1007">
        <v>21</v>
      </c>
      <c r="T1007">
        <v>61.42</v>
      </c>
      <c r="U1007">
        <v>66.22</v>
      </c>
      <c r="V1007">
        <f t="shared" si="31"/>
        <v>0.9275143461189973</v>
      </c>
      <c r="W1007">
        <v>20.5</v>
      </c>
      <c r="X1007">
        <v>49.5</v>
      </c>
      <c r="Y1007">
        <v>64.97</v>
      </c>
    </row>
    <row r="1008" spans="1:25" x14ac:dyDescent="0.25">
      <c r="A1008" s="2" t="s">
        <v>1276</v>
      </c>
      <c r="B1008" s="1" t="s">
        <v>696</v>
      </c>
      <c r="C1008" t="s">
        <v>76</v>
      </c>
      <c r="D1008" t="s">
        <v>81</v>
      </c>
      <c r="E1008">
        <v>22</v>
      </c>
      <c r="F1008">
        <v>47.75</v>
      </c>
      <c r="G1008">
        <v>68.72</v>
      </c>
      <c r="H1008">
        <f t="shared" si="30"/>
        <v>0.69484866123399303</v>
      </c>
      <c r="I1008">
        <v>21.5</v>
      </c>
      <c r="J1008">
        <v>46.31</v>
      </c>
      <c r="K1008">
        <v>67.47</v>
      </c>
      <c r="O1008" t="s">
        <v>1276</v>
      </c>
      <c r="P1008" s="1" t="s">
        <v>696</v>
      </c>
      <c r="Q1008" t="s">
        <v>76</v>
      </c>
      <c r="R1008" t="s">
        <v>79</v>
      </c>
      <c r="S1008">
        <v>25.5</v>
      </c>
      <c r="T1008">
        <v>78.59</v>
      </c>
      <c r="U1008">
        <v>77.400000000000006</v>
      </c>
      <c r="V1008">
        <f t="shared" si="31"/>
        <v>1.015374677002584</v>
      </c>
      <c r="W1008">
        <v>25</v>
      </c>
      <c r="X1008">
        <v>69.75</v>
      </c>
      <c r="Y1008">
        <v>76.17</v>
      </c>
    </row>
    <row r="1009" spans="1:25" x14ac:dyDescent="0.25">
      <c r="A1009" s="2" t="s">
        <v>1277</v>
      </c>
      <c r="B1009" s="1" t="s">
        <v>696</v>
      </c>
      <c r="C1009" t="s">
        <v>76</v>
      </c>
      <c r="D1009" t="s">
        <v>81</v>
      </c>
      <c r="E1009">
        <v>23</v>
      </c>
      <c r="F1009">
        <v>85.33</v>
      </c>
      <c r="G1009">
        <v>71.22</v>
      </c>
      <c r="H1009">
        <f t="shared" si="30"/>
        <v>1.1981185060376298</v>
      </c>
      <c r="I1009">
        <v>22</v>
      </c>
      <c r="J1009">
        <v>67.900000000000006</v>
      </c>
      <c r="K1009">
        <v>68.72</v>
      </c>
      <c r="O1009" t="s">
        <v>1277</v>
      </c>
      <c r="P1009" s="1" t="s">
        <v>696</v>
      </c>
      <c r="Q1009" t="s">
        <v>76</v>
      </c>
      <c r="R1009" t="s">
        <v>79</v>
      </c>
      <c r="S1009">
        <v>24</v>
      </c>
      <c r="T1009">
        <v>139.16</v>
      </c>
      <c r="U1009">
        <v>73.7</v>
      </c>
      <c r="V1009">
        <f t="shared" si="31"/>
        <v>1.8881953867028494</v>
      </c>
      <c r="W1009">
        <v>23</v>
      </c>
      <c r="X1009">
        <v>71.16</v>
      </c>
      <c r="Y1009">
        <v>71.22</v>
      </c>
    </row>
    <row r="1010" spans="1:25" x14ac:dyDescent="0.25">
      <c r="A1010" t="s">
        <v>1278</v>
      </c>
      <c r="B1010" s="1" t="s">
        <v>696</v>
      </c>
      <c r="C1010" t="s">
        <v>77</v>
      </c>
      <c r="D1010" t="s">
        <v>81</v>
      </c>
      <c r="E1010">
        <v>19.5</v>
      </c>
      <c r="F1010">
        <v>59.42</v>
      </c>
      <c r="G1010">
        <v>62.44</v>
      </c>
      <c r="H1010">
        <f t="shared" si="30"/>
        <v>0.9516335682254965</v>
      </c>
      <c r="I1010">
        <v>19</v>
      </c>
      <c r="J1010">
        <v>46.67</v>
      </c>
      <c r="K1010">
        <v>61.18</v>
      </c>
      <c r="O1010" t="s">
        <v>1278</v>
      </c>
      <c r="P1010" s="1" t="s">
        <v>696</v>
      </c>
      <c r="Q1010" t="s">
        <v>77</v>
      </c>
      <c r="R1010" t="s">
        <v>79</v>
      </c>
      <c r="S1010">
        <v>24</v>
      </c>
      <c r="T1010">
        <v>124.41</v>
      </c>
      <c r="U1010">
        <v>73.7</v>
      </c>
      <c r="V1010">
        <f t="shared" si="31"/>
        <v>1.6880597014925371</v>
      </c>
      <c r="W1010">
        <v>23</v>
      </c>
      <c r="X1010">
        <v>61.45</v>
      </c>
      <c r="Y1010">
        <v>71.22</v>
      </c>
    </row>
    <row r="1011" spans="1:25" x14ac:dyDescent="0.25">
      <c r="A1011" t="s">
        <v>1279</v>
      </c>
      <c r="B1011" s="1" t="s">
        <v>696</v>
      </c>
      <c r="C1011" t="s">
        <v>77</v>
      </c>
      <c r="D1011" t="s">
        <v>81</v>
      </c>
      <c r="E1011">
        <v>25.5</v>
      </c>
      <c r="F1011">
        <v>76.17</v>
      </c>
      <c r="G1011">
        <v>77.400000000000006</v>
      </c>
      <c r="H1011">
        <f t="shared" si="30"/>
        <v>0.98410852713178287</v>
      </c>
      <c r="I1011">
        <v>25</v>
      </c>
      <c r="J1011">
        <v>60.99</v>
      </c>
      <c r="K1011">
        <v>76.17</v>
      </c>
      <c r="O1011" t="s">
        <v>1279</v>
      </c>
      <c r="P1011" s="1" t="s">
        <v>696</v>
      </c>
      <c r="Q1011" t="s">
        <v>77</v>
      </c>
      <c r="R1011" t="s">
        <v>79</v>
      </c>
      <c r="S1011">
        <v>16</v>
      </c>
      <c r="T1011">
        <v>43.57</v>
      </c>
      <c r="U1011">
        <v>53.5</v>
      </c>
      <c r="V1011">
        <f t="shared" si="31"/>
        <v>0.81439252336448598</v>
      </c>
      <c r="W1011">
        <v>15.5</v>
      </c>
      <c r="X1011">
        <v>25.92</v>
      </c>
      <c r="Y1011">
        <v>52.21</v>
      </c>
    </row>
    <row r="1012" spans="1:25" x14ac:dyDescent="0.25">
      <c r="A1012" s="2" t="s">
        <v>1280</v>
      </c>
      <c r="B1012" s="1" t="s">
        <v>696</v>
      </c>
      <c r="C1012" t="s">
        <v>77</v>
      </c>
      <c r="D1012" t="s">
        <v>81</v>
      </c>
      <c r="E1012">
        <v>0</v>
      </c>
      <c r="F1012">
        <v>0</v>
      </c>
      <c r="G1012">
        <v>0</v>
      </c>
      <c r="H1012" t="e">
        <f t="shared" si="30"/>
        <v>#DIV/0!</v>
      </c>
      <c r="I1012">
        <v>0</v>
      </c>
      <c r="J1012">
        <v>0</v>
      </c>
      <c r="K1012">
        <v>0</v>
      </c>
      <c r="O1012" t="s">
        <v>1280</v>
      </c>
      <c r="P1012" s="1" t="s">
        <v>696</v>
      </c>
      <c r="Q1012" t="s">
        <v>77</v>
      </c>
      <c r="R1012" t="s">
        <v>79</v>
      </c>
      <c r="S1012">
        <v>0</v>
      </c>
      <c r="T1012">
        <v>0</v>
      </c>
      <c r="U1012">
        <v>0</v>
      </c>
      <c r="V1012" t="e">
        <f t="shared" si="31"/>
        <v>#DIV/0!</v>
      </c>
      <c r="W1012">
        <v>0</v>
      </c>
      <c r="X1012">
        <v>0</v>
      </c>
      <c r="Y1012">
        <v>0</v>
      </c>
    </row>
    <row r="1013" spans="1:25" x14ac:dyDescent="0.25">
      <c r="A1013" t="s">
        <v>1281</v>
      </c>
      <c r="B1013" s="1" t="s">
        <v>696</v>
      </c>
      <c r="C1013" t="s">
        <v>77</v>
      </c>
      <c r="D1013" t="s">
        <v>81</v>
      </c>
      <c r="E1013">
        <v>24</v>
      </c>
      <c r="F1013">
        <v>121</v>
      </c>
      <c r="G1013">
        <v>73.7</v>
      </c>
      <c r="H1013">
        <f t="shared" si="30"/>
        <v>1.6417910447761193</v>
      </c>
      <c r="I1013">
        <v>21.5</v>
      </c>
      <c r="J1013">
        <v>58.16</v>
      </c>
      <c r="K1013">
        <v>67.47</v>
      </c>
      <c r="O1013" t="s">
        <v>1281</v>
      </c>
      <c r="P1013" s="1" t="s">
        <v>696</v>
      </c>
      <c r="Q1013" t="s">
        <v>77</v>
      </c>
      <c r="R1013" t="s">
        <v>79</v>
      </c>
      <c r="S1013">
        <v>24</v>
      </c>
      <c r="T1013">
        <v>153.88</v>
      </c>
      <c r="U1013">
        <v>73.7</v>
      </c>
      <c r="V1013">
        <f t="shared" si="31"/>
        <v>2.087924016282225</v>
      </c>
      <c r="W1013">
        <v>22.5</v>
      </c>
      <c r="X1013">
        <v>58.63</v>
      </c>
      <c r="Y1013">
        <v>69.97</v>
      </c>
    </row>
    <row r="1014" spans="1:25" x14ac:dyDescent="0.25">
      <c r="A1014" t="s">
        <v>1282</v>
      </c>
      <c r="B1014" s="1" t="s">
        <v>696</v>
      </c>
      <c r="C1014" t="s">
        <v>77</v>
      </c>
      <c r="D1014" t="s">
        <v>81</v>
      </c>
      <c r="E1014">
        <v>22</v>
      </c>
      <c r="F1014">
        <v>62.12</v>
      </c>
      <c r="G1014">
        <v>68.72</v>
      </c>
      <c r="H1014">
        <f t="shared" si="30"/>
        <v>0.90395809080325962</v>
      </c>
      <c r="I1014">
        <v>21.5</v>
      </c>
      <c r="J1014">
        <v>38.549999999999997</v>
      </c>
      <c r="K1014">
        <v>67.47</v>
      </c>
      <c r="O1014" t="s">
        <v>1282</v>
      </c>
      <c r="P1014" s="1" t="s">
        <v>696</v>
      </c>
      <c r="Q1014" t="s">
        <v>77</v>
      </c>
      <c r="R1014" t="s">
        <v>79</v>
      </c>
      <c r="S1014">
        <v>23.5</v>
      </c>
      <c r="T1014">
        <v>117.96</v>
      </c>
      <c r="U1014">
        <v>72.459999999999994</v>
      </c>
      <c r="V1014">
        <f t="shared" si="31"/>
        <v>1.6279326524979298</v>
      </c>
      <c r="W1014">
        <v>22.5</v>
      </c>
      <c r="X1014">
        <v>68.61</v>
      </c>
      <c r="Y1014">
        <v>69.97</v>
      </c>
    </row>
    <row r="1015" spans="1:25" x14ac:dyDescent="0.25">
      <c r="A1015" s="2" t="s">
        <v>1283</v>
      </c>
      <c r="B1015" s="1" t="s">
        <v>696</v>
      </c>
      <c r="C1015" t="s">
        <v>77</v>
      </c>
      <c r="D1015" t="s">
        <v>81</v>
      </c>
      <c r="E1015">
        <v>16.5</v>
      </c>
      <c r="F1015">
        <v>31.13</v>
      </c>
      <c r="G1015">
        <v>54.79</v>
      </c>
      <c r="H1015">
        <f t="shared" si="30"/>
        <v>0.56816937397335276</v>
      </c>
      <c r="I1015">
        <v>16</v>
      </c>
      <c r="J1015">
        <v>27.24</v>
      </c>
      <c r="K1015">
        <v>53.5</v>
      </c>
      <c r="O1015" t="s">
        <v>1283</v>
      </c>
      <c r="P1015" s="1" t="s">
        <v>696</v>
      </c>
      <c r="Q1015" t="s">
        <v>77</v>
      </c>
      <c r="R1015" t="s">
        <v>79</v>
      </c>
      <c r="S1015">
        <v>24</v>
      </c>
      <c r="T1015">
        <v>105.09</v>
      </c>
      <c r="U1015">
        <v>73.7</v>
      </c>
      <c r="V1015">
        <f t="shared" si="31"/>
        <v>1.4259158751696066</v>
      </c>
      <c r="W1015">
        <v>22.5</v>
      </c>
      <c r="X1015">
        <v>57.05</v>
      </c>
      <c r="Y1015">
        <v>69.97</v>
      </c>
    </row>
    <row r="1016" spans="1:25" x14ac:dyDescent="0.25">
      <c r="A1016" t="s">
        <v>1284</v>
      </c>
      <c r="B1016" s="1" t="s">
        <v>696</v>
      </c>
      <c r="C1016" t="s">
        <v>77</v>
      </c>
      <c r="D1016" t="s">
        <v>81</v>
      </c>
      <c r="E1016">
        <v>18</v>
      </c>
      <c r="F1016">
        <v>61.45</v>
      </c>
      <c r="G1016">
        <v>58.64</v>
      </c>
      <c r="H1016">
        <f t="shared" si="30"/>
        <v>1.0479195088676672</v>
      </c>
      <c r="I1016">
        <v>17.5</v>
      </c>
      <c r="J1016">
        <v>30.4</v>
      </c>
      <c r="K1016">
        <v>57.36</v>
      </c>
      <c r="O1016" t="s">
        <v>1284</v>
      </c>
      <c r="P1016" s="1" t="s">
        <v>696</v>
      </c>
      <c r="Q1016" t="s">
        <v>77</v>
      </c>
      <c r="R1016" t="s">
        <v>79</v>
      </c>
      <c r="S1016">
        <v>23</v>
      </c>
      <c r="T1016">
        <v>77.08</v>
      </c>
      <c r="U1016">
        <v>71.22</v>
      </c>
      <c r="V1016">
        <f t="shared" si="31"/>
        <v>1.0822802583543949</v>
      </c>
      <c r="W1016">
        <v>24</v>
      </c>
      <c r="X1016">
        <v>74.790000000000006</v>
      </c>
      <c r="Y1016">
        <v>73.7</v>
      </c>
    </row>
    <row r="1017" spans="1:25" x14ac:dyDescent="0.25">
      <c r="A1017" t="s">
        <v>1285</v>
      </c>
      <c r="B1017" s="1" t="s">
        <v>696</v>
      </c>
      <c r="C1017" t="s">
        <v>77</v>
      </c>
      <c r="D1017" t="s">
        <v>81</v>
      </c>
      <c r="E1017">
        <v>22.5</v>
      </c>
      <c r="F1017">
        <v>59.35</v>
      </c>
      <c r="G1017">
        <v>69.97</v>
      </c>
      <c r="H1017">
        <f t="shared" si="30"/>
        <v>0.84822066599971424</v>
      </c>
      <c r="I1017">
        <v>22</v>
      </c>
      <c r="J1017">
        <v>46.12</v>
      </c>
      <c r="K1017">
        <v>68.72</v>
      </c>
      <c r="O1017" t="s">
        <v>1285</v>
      </c>
      <c r="P1017" s="1" t="s">
        <v>696</v>
      </c>
      <c r="Q1017" t="s">
        <v>77</v>
      </c>
      <c r="R1017" t="s">
        <v>79</v>
      </c>
      <c r="S1017">
        <v>24.5</v>
      </c>
      <c r="T1017">
        <v>85.6</v>
      </c>
      <c r="U1017">
        <v>74.930000000000007</v>
      </c>
      <c r="V1017">
        <f t="shared" si="31"/>
        <v>1.1423995729347389</v>
      </c>
      <c r="W1017">
        <v>23.5</v>
      </c>
      <c r="X1017">
        <v>57.06</v>
      </c>
      <c r="Y1017">
        <v>72.459999999999994</v>
      </c>
    </row>
    <row r="1018" spans="1:25" x14ac:dyDescent="0.25">
      <c r="A1018" t="s">
        <v>1286</v>
      </c>
      <c r="B1018" s="1" t="s">
        <v>696</v>
      </c>
      <c r="C1018" t="s">
        <v>77</v>
      </c>
      <c r="D1018" t="s">
        <v>81</v>
      </c>
      <c r="E1018">
        <v>21.5</v>
      </c>
      <c r="F1018">
        <v>55.51</v>
      </c>
      <c r="G1018">
        <v>67.47</v>
      </c>
      <c r="H1018">
        <f t="shared" si="30"/>
        <v>0.82273603082851632</v>
      </c>
      <c r="I1018">
        <v>21</v>
      </c>
      <c r="J1018">
        <v>29.77</v>
      </c>
      <c r="K1018">
        <v>66.22</v>
      </c>
      <c r="O1018" t="s">
        <v>1286</v>
      </c>
      <c r="P1018" s="1" t="s">
        <v>696</v>
      </c>
      <c r="Q1018" t="s">
        <v>77</v>
      </c>
      <c r="R1018" t="s">
        <v>79</v>
      </c>
      <c r="S1018">
        <v>24</v>
      </c>
      <c r="T1018">
        <v>79.819999999999993</v>
      </c>
      <c r="U1018">
        <v>73.7</v>
      </c>
      <c r="V1018">
        <f t="shared" si="31"/>
        <v>1.0830393487109904</v>
      </c>
      <c r="W1018">
        <v>23.5</v>
      </c>
      <c r="X1018">
        <v>70.13</v>
      </c>
      <c r="Y1018">
        <v>72.459999999999994</v>
      </c>
    </row>
    <row r="1019" spans="1:25" x14ac:dyDescent="0.25">
      <c r="A1019" t="s">
        <v>1287</v>
      </c>
      <c r="B1019" s="1" t="s">
        <v>696</v>
      </c>
      <c r="C1019" t="s">
        <v>77</v>
      </c>
      <c r="D1019" t="s">
        <v>81</v>
      </c>
      <c r="E1019">
        <v>25.5</v>
      </c>
      <c r="F1019">
        <v>84.29</v>
      </c>
      <c r="G1019">
        <v>77.400000000000006</v>
      </c>
      <c r="H1019">
        <f t="shared" si="30"/>
        <v>1.0890180878552971</v>
      </c>
      <c r="I1019">
        <v>24</v>
      </c>
      <c r="J1019">
        <v>74.489999999999995</v>
      </c>
      <c r="K1019">
        <v>73.7</v>
      </c>
      <c r="O1019" t="s">
        <v>1287</v>
      </c>
      <c r="P1019" s="1" t="s">
        <v>696</v>
      </c>
      <c r="Q1019" t="s">
        <v>77</v>
      </c>
      <c r="R1019" t="s">
        <v>79</v>
      </c>
      <c r="S1019">
        <v>23</v>
      </c>
      <c r="T1019">
        <v>77.44</v>
      </c>
      <c r="U1019">
        <v>71.22</v>
      </c>
      <c r="V1019">
        <f t="shared" si="31"/>
        <v>1.0873350182532997</v>
      </c>
      <c r="W1019">
        <v>22</v>
      </c>
      <c r="X1019">
        <v>62.27</v>
      </c>
      <c r="Y1019">
        <v>68.72</v>
      </c>
    </row>
    <row r="1020" spans="1:25" x14ac:dyDescent="0.25">
      <c r="A1020" t="s">
        <v>1288</v>
      </c>
      <c r="B1020" s="1" t="s">
        <v>696</v>
      </c>
      <c r="C1020" t="s">
        <v>77</v>
      </c>
      <c r="D1020" t="s">
        <v>81</v>
      </c>
      <c r="E1020">
        <v>23</v>
      </c>
      <c r="F1020">
        <v>121.45</v>
      </c>
      <c r="G1020">
        <v>71.22</v>
      </c>
      <c r="H1020">
        <f t="shared" si="30"/>
        <v>1.7052794158944118</v>
      </c>
      <c r="I1020">
        <v>21</v>
      </c>
      <c r="J1020">
        <v>32.86</v>
      </c>
      <c r="K1020">
        <v>66.22</v>
      </c>
      <c r="O1020" t="s">
        <v>1288</v>
      </c>
      <c r="P1020" s="1" t="s">
        <v>696</v>
      </c>
      <c r="Q1020" t="s">
        <v>77</v>
      </c>
      <c r="R1020" t="s">
        <v>79</v>
      </c>
      <c r="S1020">
        <v>24</v>
      </c>
      <c r="T1020">
        <v>120.15</v>
      </c>
      <c r="U1020">
        <v>73.7</v>
      </c>
      <c r="V1020">
        <f t="shared" si="31"/>
        <v>1.630257801899593</v>
      </c>
      <c r="W1020">
        <v>22.5</v>
      </c>
      <c r="X1020">
        <v>48.5</v>
      </c>
      <c r="Y1020">
        <v>69.97</v>
      </c>
    </row>
    <row r="1021" spans="1:25" x14ac:dyDescent="0.25">
      <c r="A1021" s="2" t="s">
        <v>1289</v>
      </c>
      <c r="B1021" s="1" t="s">
        <v>696</v>
      </c>
      <c r="C1021" t="s">
        <v>77</v>
      </c>
      <c r="D1021" t="s">
        <v>81</v>
      </c>
      <c r="E1021">
        <v>23</v>
      </c>
      <c r="F1021">
        <v>53.17</v>
      </c>
      <c r="G1021">
        <v>71.22</v>
      </c>
      <c r="H1021">
        <f t="shared" si="30"/>
        <v>0.74655995506880091</v>
      </c>
      <c r="I1021">
        <v>22.5</v>
      </c>
      <c r="J1021">
        <v>45.81</v>
      </c>
      <c r="K1021">
        <v>69.97</v>
      </c>
      <c r="O1021" t="s">
        <v>1289</v>
      </c>
      <c r="P1021" s="1" t="s">
        <v>696</v>
      </c>
      <c r="Q1021" t="s">
        <v>77</v>
      </c>
      <c r="R1021" t="s">
        <v>79</v>
      </c>
      <c r="S1021">
        <v>24</v>
      </c>
      <c r="T1021">
        <v>80.58</v>
      </c>
      <c r="U1021">
        <v>73.7</v>
      </c>
      <c r="V1021">
        <f t="shared" si="31"/>
        <v>1.0933514246947083</v>
      </c>
      <c r="W1021">
        <v>22.5</v>
      </c>
      <c r="X1021">
        <v>42.94</v>
      </c>
      <c r="Y1021">
        <v>69.97</v>
      </c>
    </row>
    <row r="1022" spans="1:25" x14ac:dyDescent="0.25">
      <c r="A1022" s="2" t="s">
        <v>1290</v>
      </c>
      <c r="B1022" s="1" t="s">
        <v>696</v>
      </c>
      <c r="C1022" t="s">
        <v>77</v>
      </c>
      <c r="D1022" t="s">
        <v>81</v>
      </c>
      <c r="E1022">
        <v>0</v>
      </c>
      <c r="F1022">
        <v>0</v>
      </c>
      <c r="G1022">
        <v>0</v>
      </c>
      <c r="H1022" t="e">
        <f t="shared" si="30"/>
        <v>#DIV/0!</v>
      </c>
      <c r="I1022">
        <v>0</v>
      </c>
      <c r="J1022">
        <v>0</v>
      </c>
      <c r="K1022">
        <v>0</v>
      </c>
      <c r="O1022" t="s">
        <v>1290</v>
      </c>
      <c r="P1022" s="1" t="s">
        <v>696</v>
      </c>
      <c r="Q1022" t="s">
        <v>77</v>
      </c>
      <c r="R1022" t="s">
        <v>79</v>
      </c>
      <c r="S1022">
        <v>0</v>
      </c>
      <c r="T1022">
        <v>0</v>
      </c>
      <c r="U1022">
        <v>0</v>
      </c>
      <c r="V1022" t="e">
        <f t="shared" si="31"/>
        <v>#DIV/0!</v>
      </c>
      <c r="W1022">
        <v>0</v>
      </c>
      <c r="X1022">
        <v>0</v>
      </c>
      <c r="Y1022">
        <v>0</v>
      </c>
    </row>
    <row r="1023" spans="1:25" x14ac:dyDescent="0.25">
      <c r="A1023" s="2" t="s">
        <v>1291</v>
      </c>
      <c r="B1023" s="1" t="s">
        <v>696</v>
      </c>
      <c r="C1023" t="s">
        <v>77</v>
      </c>
      <c r="D1023" t="s">
        <v>81</v>
      </c>
      <c r="E1023">
        <v>18.5</v>
      </c>
      <c r="F1023">
        <v>39.47</v>
      </c>
      <c r="G1023">
        <v>59.91</v>
      </c>
      <c r="H1023">
        <f t="shared" si="30"/>
        <v>0.65882156568185612</v>
      </c>
      <c r="I1023">
        <v>18</v>
      </c>
      <c r="J1023">
        <v>17.16</v>
      </c>
      <c r="K1023">
        <v>58.64</v>
      </c>
      <c r="O1023" t="s">
        <v>1291</v>
      </c>
      <c r="P1023" s="1" t="s">
        <v>696</v>
      </c>
      <c r="Q1023" t="s">
        <v>77</v>
      </c>
      <c r="R1023" t="s">
        <v>79</v>
      </c>
      <c r="S1023">
        <v>24.5</v>
      </c>
      <c r="T1023">
        <v>77.33</v>
      </c>
      <c r="U1023">
        <v>74.930000000000007</v>
      </c>
      <c r="V1023">
        <f t="shared" si="31"/>
        <v>1.0320298945682636</v>
      </c>
      <c r="W1023">
        <v>24</v>
      </c>
      <c r="X1023">
        <v>69.819999999999993</v>
      </c>
      <c r="Y1023">
        <v>73.7</v>
      </c>
    </row>
    <row r="1024" spans="1:25" x14ac:dyDescent="0.25">
      <c r="A1024" t="s">
        <v>1292</v>
      </c>
      <c r="B1024" s="1" t="s">
        <v>696</v>
      </c>
      <c r="C1024" t="s">
        <v>77</v>
      </c>
      <c r="D1024" t="s">
        <v>81</v>
      </c>
      <c r="E1024">
        <v>25.5</v>
      </c>
      <c r="F1024">
        <v>70.010000000000005</v>
      </c>
      <c r="G1024">
        <v>77.400000000000006</v>
      </c>
      <c r="H1024">
        <f t="shared" si="30"/>
        <v>0.9045219638242894</v>
      </c>
      <c r="I1024">
        <v>25</v>
      </c>
      <c r="J1024">
        <v>55.81</v>
      </c>
      <c r="K1024">
        <v>76.17</v>
      </c>
      <c r="O1024" t="s">
        <v>1292</v>
      </c>
      <c r="P1024" s="1" t="s">
        <v>696</v>
      </c>
      <c r="Q1024" t="s">
        <v>77</v>
      </c>
      <c r="R1024" t="s">
        <v>79</v>
      </c>
      <c r="S1024">
        <v>23.5</v>
      </c>
      <c r="T1024">
        <v>86.09</v>
      </c>
      <c r="U1024">
        <v>72.459999999999994</v>
      </c>
      <c r="V1024">
        <f t="shared" si="31"/>
        <v>1.1881037813966329</v>
      </c>
      <c r="W1024">
        <v>22.5</v>
      </c>
      <c r="X1024">
        <v>54.47</v>
      </c>
      <c r="Y1024">
        <v>69.97</v>
      </c>
    </row>
    <row r="1025" spans="1:25" x14ac:dyDescent="0.25">
      <c r="A1025" t="s">
        <v>1293</v>
      </c>
      <c r="B1025" s="1" t="s">
        <v>696</v>
      </c>
      <c r="C1025" t="s">
        <v>77</v>
      </c>
      <c r="D1025" t="s">
        <v>81</v>
      </c>
      <c r="E1025">
        <v>28</v>
      </c>
      <c r="F1025">
        <v>67.569999999999993</v>
      </c>
      <c r="G1025">
        <v>83.53</v>
      </c>
      <c r="H1025">
        <f t="shared" si="30"/>
        <v>0.8089309230216688</v>
      </c>
      <c r="I1025">
        <v>27.5</v>
      </c>
      <c r="J1025">
        <v>57.37</v>
      </c>
      <c r="K1025">
        <v>82.3</v>
      </c>
      <c r="O1025" t="s">
        <v>1293</v>
      </c>
      <c r="P1025" s="1" t="s">
        <v>696</v>
      </c>
      <c r="Q1025" t="s">
        <v>77</v>
      </c>
      <c r="R1025" t="s">
        <v>79</v>
      </c>
      <c r="S1025">
        <v>24</v>
      </c>
      <c r="T1025">
        <v>105.15</v>
      </c>
      <c r="U1025">
        <v>73.7</v>
      </c>
      <c r="V1025">
        <f t="shared" si="31"/>
        <v>1.4267299864314791</v>
      </c>
      <c r="W1025">
        <v>22.5</v>
      </c>
      <c r="X1025">
        <v>66.48</v>
      </c>
      <c r="Y1025">
        <v>69.97</v>
      </c>
    </row>
    <row r="1026" spans="1:25" x14ac:dyDescent="0.25">
      <c r="A1026" t="s">
        <v>1424</v>
      </c>
      <c r="B1026" s="1" t="s">
        <v>1423</v>
      </c>
      <c r="C1026" t="s">
        <v>76</v>
      </c>
      <c r="D1026" t="s">
        <v>565</v>
      </c>
      <c r="E1026">
        <v>0</v>
      </c>
      <c r="F1026">
        <v>0</v>
      </c>
      <c r="G1026">
        <v>0</v>
      </c>
      <c r="H1026" t="e">
        <f t="shared" si="30"/>
        <v>#DIV/0!</v>
      </c>
      <c r="I1026">
        <v>0</v>
      </c>
      <c r="J1026">
        <v>0</v>
      </c>
      <c r="K1026">
        <v>0</v>
      </c>
      <c r="O1026" t="s">
        <v>1456</v>
      </c>
      <c r="P1026" s="1" t="s">
        <v>1423</v>
      </c>
      <c r="Q1026" t="s">
        <v>76</v>
      </c>
      <c r="R1026" t="s">
        <v>563</v>
      </c>
      <c r="S1026">
        <v>0</v>
      </c>
      <c r="T1026">
        <v>0</v>
      </c>
      <c r="U1026">
        <v>0</v>
      </c>
      <c r="V1026" t="e">
        <f t="shared" si="31"/>
        <v>#DIV/0!</v>
      </c>
      <c r="W1026">
        <v>0</v>
      </c>
      <c r="X1026">
        <v>0</v>
      </c>
      <c r="Y1026">
        <v>0</v>
      </c>
    </row>
    <row r="1027" spans="1:25" x14ac:dyDescent="0.25">
      <c r="A1027" t="s">
        <v>1425</v>
      </c>
      <c r="B1027" s="1" t="s">
        <v>1423</v>
      </c>
      <c r="C1027" t="s">
        <v>76</v>
      </c>
      <c r="D1027" t="s">
        <v>565</v>
      </c>
      <c r="E1027">
        <v>22.5</v>
      </c>
      <c r="F1027">
        <v>96.5</v>
      </c>
      <c r="G1027">
        <v>69.97</v>
      </c>
      <c r="H1027">
        <f t="shared" ref="H1027:H1090" si="32">F1027/G1027</f>
        <v>1.37916249821352</v>
      </c>
      <c r="I1027">
        <v>21.5</v>
      </c>
      <c r="J1027">
        <v>62.73</v>
      </c>
      <c r="K1027">
        <v>67.47</v>
      </c>
      <c r="O1027" t="s">
        <v>1457</v>
      </c>
      <c r="P1027" s="1" t="s">
        <v>1423</v>
      </c>
      <c r="Q1027" t="s">
        <v>76</v>
      </c>
      <c r="R1027" t="s">
        <v>563</v>
      </c>
      <c r="S1027">
        <v>24</v>
      </c>
      <c r="T1027">
        <v>150.77000000000001</v>
      </c>
      <c r="U1027">
        <v>73.7</v>
      </c>
      <c r="V1027">
        <f t="shared" ref="V1027:V1090" si="33">T1027/U1027</f>
        <v>2.0457259158751695</v>
      </c>
      <c r="W1027">
        <v>18</v>
      </c>
      <c r="X1027">
        <v>62.53</v>
      </c>
      <c r="Y1027">
        <v>58.64</v>
      </c>
    </row>
    <row r="1028" spans="1:25" x14ac:dyDescent="0.25">
      <c r="A1028" t="s">
        <v>1426</v>
      </c>
      <c r="B1028" s="1" t="s">
        <v>1423</v>
      </c>
      <c r="C1028" t="s">
        <v>76</v>
      </c>
      <c r="D1028" t="s">
        <v>565</v>
      </c>
      <c r="E1028">
        <v>24</v>
      </c>
      <c r="F1028">
        <v>72.569999999999993</v>
      </c>
      <c r="G1028">
        <v>73.7</v>
      </c>
      <c r="H1028">
        <f t="shared" si="32"/>
        <v>0.98466757123473525</v>
      </c>
      <c r="I1028">
        <v>23.5</v>
      </c>
      <c r="J1028">
        <v>63.93</v>
      </c>
      <c r="K1028">
        <v>72.459999999999994</v>
      </c>
      <c r="O1028" t="s">
        <v>1458</v>
      </c>
      <c r="P1028" s="1" t="s">
        <v>1423</v>
      </c>
      <c r="Q1028" t="s">
        <v>76</v>
      </c>
      <c r="R1028" t="s">
        <v>563</v>
      </c>
      <c r="S1028">
        <v>24</v>
      </c>
      <c r="T1028">
        <v>164.37</v>
      </c>
      <c r="U1028">
        <v>73.7</v>
      </c>
      <c r="V1028">
        <f t="shared" si="33"/>
        <v>2.2302578018995929</v>
      </c>
      <c r="W1028">
        <v>18</v>
      </c>
      <c r="X1028">
        <v>62.72</v>
      </c>
      <c r="Y1028">
        <v>58.64</v>
      </c>
    </row>
    <row r="1029" spans="1:25" x14ac:dyDescent="0.25">
      <c r="A1029" t="s">
        <v>1427</v>
      </c>
      <c r="B1029" s="1" t="s">
        <v>1423</v>
      </c>
      <c r="C1029" t="s">
        <v>76</v>
      </c>
      <c r="D1029" t="s">
        <v>565</v>
      </c>
      <c r="E1029">
        <v>22</v>
      </c>
      <c r="F1029">
        <v>87.84</v>
      </c>
      <c r="G1029">
        <v>68.72</v>
      </c>
      <c r="H1029">
        <f t="shared" si="32"/>
        <v>1.2782305005820722</v>
      </c>
      <c r="I1029">
        <v>21.5</v>
      </c>
      <c r="J1029">
        <v>55.14</v>
      </c>
      <c r="K1029">
        <v>67.47</v>
      </c>
      <c r="O1029" t="s">
        <v>1459</v>
      </c>
      <c r="P1029" s="1" t="s">
        <v>1423</v>
      </c>
      <c r="Q1029" t="s">
        <v>76</v>
      </c>
      <c r="R1029" t="s">
        <v>563</v>
      </c>
      <c r="S1029">
        <v>24</v>
      </c>
      <c r="T1029">
        <v>122.48</v>
      </c>
      <c r="U1029">
        <v>73.7</v>
      </c>
      <c r="V1029">
        <f t="shared" si="33"/>
        <v>1.6618724559023066</v>
      </c>
      <c r="W1029">
        <v>18</v>
      </c>
      <c r="X1029">
        <v>73.94</v>
      </c>
      <c r="Y1029">
        <v>58.64</v>
      </c>
    </row>
    <row r="1030" spans="1:25" x14ac:dyDescent="0.25">
      <c r="A1030" t="s">
        <v>1428</v>
      </c>
      <c r="B1030" s="1" t="s">
        <v>1423</v>
      </c>
      <c r="C1030" t="s">
        <v>76</v>
      </c>
      <c r="D1030" t="s">
        <v>565</v>
      </c>
      <c r="E1030">
        <v>23.5</v>
      </c>
      <c r="F1030">
        <v>76.7</v>
      </c>
      <c r="G1030">
        <v>72.459999999999994</v>
      </c>
      <c r="H1030">
        <f t="shared" si="32"/>
        <v>1.0585150427822247</v>
      </c>
      <c r="I1030">
        <v>23</v>
      </c>
      <c r="J1030">
        <v>70.38</v>
      </c>
      <c r="K1030">
        <v>71.22</v>
      </c>
      <c r="O1030" t="s">
        <v>1460</v>
      </c>
      <c r="P1030" s="1" t="s">
        <v>1423</v>
      </c>
      <c r="Q1030" t="s">
        <v>76</v>
      </c>
      <c r="R1030" t="s">
        <v>563</v>
      </c>
      <c r="S1030">
        <v>24</v>
      </c>
      <c r="T1030">
        <v>133.63999999999999</v>
      </c>
      <c r="U1030">
        <v>73.7</v>
      </c>
      <c r="V1030">
        <f t="shared" si="33"/>
        <v>1.8132971506105833</v>
      </c>
      <c r="W1030">
        <v>16</v>
      </c>
      <c r="X1030">
        <v>54.93</v>
      </c>
      <c r="Y1030">
        <v>53.5</v>
      </c>
    </row>
    <row r="1031" spans="1:25" x14ac:dyDescent="0.25">
      <c r="A1031" t="s">
        <v>1429</v>
      </c>
      <c r="B1031" s="1" t="s">
        <v>1423</v>
      </c>
      <c r="C1031" t="s">
        <v>76</v>
      </c>
      <c r="D1031" t="s">
        <v>565</v>
      </c>
      <c r="E1031">
        <v>23.5</v>
      </c>
      <c r="F1031">
        <v>122.77</v>
      </c>
      <c r="G1031">
        <v>72.459999999999994</v>
      </c>
      <c r="H1031">
        <f t="shared" si="32"/>
        <v>1.6943141043334253</v>
      </c>
      <c r="I1031">
        <v>22.5</v>
      </c>
      <c r="J1031">
        <v>64.900000000000006</v>
      </c>
      <c r="K1031">
        <v>69.97</v>
      </c>
      <c r="O1031" t="s">
        <v>1461</v>
      </c>
      <c r="P1031" s="1" t="s">
        <v>1423</v>
      </c>
      <c r="Q1031" t="s">
        <v>76</v>
      </c>
      <c r="R1031" t="s">
        <v>563</v>
      </c>
      <c r="S1031">
        <v>24</v>
      </c>
      <c r="T1031">
        <v>158.44</v>
      </c>
      <c r="U1031">
        <v>73.7</v>
      </c>
      <c r="V1031">
        <f t="shared" si="33"/>
        <v>2.1497964721845317</v>
      </c>
      <c r="W1031">
        <v>23</v>
      </c>
      <c r="X1031">
        <v>69.349999999999994</v>
      </c>
      <c r="Y1031">
        <v>71.22</v>
      </c>
    </row>
    <row r="1032" spans="1:25" x14ac:dyDescent="0.25">
      <c r="A1032" t="s">
        <v>1430</v>
      </c>
      <c r="B1032" s="1" t="s">
        <v>1423</v>
      </c>
      <c r="C1032" t="s">
        <v>76</v>
      </c>
      <c r="D1032" t="s">
        <v>565</v>
      </c>
      <c r="E1032">
        <v>22.5</v>
      </c>
      <c r="F1032">
        <v>76.02</v>
      </c>
      <c r="G1032">
        <v>69.97</v>
      </c>
      <c r="H1032">
        <f t="shared" si="32"/>
        <v>1.0864656281263398</v>
      </c>
      <c r="I1032">
        <v>21.5</v>
      </c>
      <c r="J1032">
        <v>57.96</v>
      </c>
      <c r="K1032">
        <v>67.47</v>
      </c>
      <c r="O1032" t="s">
        <v>1462</v>
      </c>
      <c r="P1032" s="1" t="s">
        <v>1423</v>
      </c>
      <c r="Q1032" t="s">
        <v>76</v>
      </c>
      <c r="R1032" t="s">
        <v>563</v>
      </c>
      <c r="S1032">
        <v>24</v>
      </c>
      <c r="T1032">
        <v>104.19</v>
      </c>
      <c r="U1032">
        <v>73.7</v>
      </c>
      <c r="V1032">
        <f t="shared" si="33"/>
        <v>1.4137042062415195</v>
      </c>
      <c r="W1032">
        <v>16</v>
      </c>
      <c r="X1032">
        <v>71</v>
      </c>
      <c r="Y1032">
        <v>53.5</v>
      </c>
    </row>
    <row r="1033" spans="1:25" x14ac:dyDescent="0.25">
      <c r="A1033" t="s">
        <v>1431</v>
      </c>
      <c r="B1033" s="1" t="s">
        <v>1423</v>
      </c>
      <c r="C1033" t="s">
        <v>76</v>
      </c>
      <c r="D1033" t="s">
        <v>565</v>
      </c>
      <c r="E1033">
        <v>22.5</v>
      </c>
      <c r="F1033">
        <v>77.19</v>
      </c>
      <c r="G1033">
        <v>69.97</v>
      </c>
      <c r="H1033">
        <f t="shared" si="32"/>
        <v>1.1031870801772188</v>
      </c>
      <c r="I1033">
        <v>22</v>
      </c>
      <c r="J1033">
        <v>59.96</v>
      </c>
      <c r="K1033">
        <v>68.72</v>
      </c>
      <c r="O1033" t="s">
        <v>1463</v>
      </c>
      <c r="P1033" s="1" t="s">
        <v>1423</v>
      </c>
      <c r="Q1033" t="s">
        <v>76</v>
      </c>
      <c r="R1033" t="s">
        <v>563</v>
      </c>
      <c r="S1033">
        <v>24</v>
      </c>
      <c r="T1033">
        <v>115.74</v>
      </c>
      <c r="U1033">
        <v>73.7</v>
      </c>
      <c r="V1033">
        <f t="shared" si="33"/>
        <v>1.5704206241519674</v>
      </c>
      <c r="W1033">
        <v>23.5</v>
      </c>
      <c r="X1033">
        <v>66.95</v>
      </c>
      <c r="Y1033">
        <v>72.459999999999994</v>
      </c>
    </row>
    <row r="1034" spans="1:25" x14ac:dyDescent="0.25">
      <c r="A1034" t="s">
        <v>1432</v>
      </c>
      <c r="B1034" s="1" t="s">
        <v>1423</v>
      </c>
      <c r="C1034" t="s">
        <v>76</v>
      </c>
      <c r="D1034" t="s">
        <v>565</v>
      </c>
      <c r="E1034">
        <v>22.5</v>
      </c>
      <c r="F1034">
        <v>63.14</v>
      </c>
      <c r="G1034">
        <v>69.97</v>
      </c>
      <c r="H1034">
        <f t="shared" si="32"/>
        <v>0.90238673717307416</v>
      </c>
      <c r="I1034">
        <v>22</v>
      </c>
      <c r="J1034">
        <v>53.32</v>
      </c>
      <c r="K1034">
        <v>68.72</v>
      </c>
      <c r="O1034" t="s">
        <v>1464</v>
      </c>
      <c r="P1034" s="1" t="s">
        <v>1423</v>
      </c>
      <c r="Q1034" t="s">
        <v>76</v>
      </c>
      <c r="R1034" t="s">
        <v>563</v>
      </c>
      <c r="S1034">
        <v>24</v>
      </c>
      <c r="T1034">
        <v>130.71</v>
      </c>
      <c r="U1034">
        <v>73.7</v>
      </c>
      <c r="V1034">
        <f t="shared" si="33"/>
        <v>1.7735413839891452</v>
      </c>
      <c r="W1034">
        <v>27</v>
      </c>
      <c r="X1034">
        <v>84.42</v>
      </c>
      <c r="Y1034">
        <v>81.08</v>
      </c>
    </row>
    <row r="1035" spans="1:25" x14ac:dyDescent="0.25">
      <c r="A1035" t="s">
        <v>1433</v>
      </c>
      <c r="B1035" s="1" t="s">
        <v>1423</v>
      </c>
      <c r="C1035" t="s">
        <v>76</v>
      </c>
      <c r="D1035" t="s">
        <v>565</v>
      </c>
      <c r="E1035">
        <v>28</v>
      </c>
      <c r="F1035">
        <v>76.87</v>
      </c>
      <c r="G1035">
        <v>83.53</v>
      </c>
      <c r="H1035">
        <f t="shared" si="32"/>
        <v>0.92026816712558368</v>
      </c>
      <c r="I1035">
        <v>27.5</v>
      </c>
      <c r="J1035">
        <v>66.790000000000006</v>
      </c>
      <c r="K1035">
        <v>82.3</v>
      </c>
      <c r="O1035" t="s">
        <v>1465</v>
      </c>
      <c r="P1035" s="1" t="s">
        <v>1423</v>
      </c>
      <c r="Q1035" t="s">
        <v>76</v>
      </c>
      <c r="R1035" t="s">
        <v>563</v>
      </c>
      <c r="S1035">
        <v>23.5</v>
      </c>
      <c r="T1035">
        <v>94.52</v>
      </c>
      <c r="U1035">
        <v>72.459999999999994</v>
      </c>
      <c r="V1035">
        <f t="shared" si="33"/>
        <v>1.3044438310792161</v>
      </c>
      <c r="W1035">
        <v>22.5</v>
      </c>
      <c r="X1035">
        <v>61.29</v>
      </c>
      <c r="Y1035">
        <v>69.97</v>
      </c>
    </row>
    <row r="1036" spans="1:25" x14ac:dyDescent="0.25">
      <c r="A1036" t="s">
        <v>1434</v>
      </c>
      <c r="B1036" s="1" t="s">
        <v>1423</v>
      </c>
      <c r="C1036" t="s">
        <v>76</v>
      </c>
      <c r="D1036" t="s">
        <v>565</v>
      </c>
      <c r="E1036">
        <v>24.5</v>
      </c>
      <c r="F1036">
        <v>75.27</v>
      </c>
      <c r="G1036">
        <v>74.930000000000007</v>
      </c>
      <c r="H1036">
        <f t="shared" si="32"/>
        <v>1.0045375683971705</v>
      </c>
      <c r="I1036">
        <v>24</v>
      </c>
      <c r="J1036">
        <v>63.84</v>
      </c>
      <c r="K1036">
        <v>73.7</v>
      </c>
      <c r="O1036" t="s">
        <v>1466</v>
      </c>
      <c r="P1036" s="1" t="s">
        <v>1423</v>
      </c>
      <c r="Q1036" t="s">
        <v>76</v>
      </c>
      <c r="R1036" t="s">
        <v>563</v>
      </c>
      <c r="S1036">
        <v>24</v>
      </c>
      <c r="T1036">
        <v>132.93</v>
      </c>
      <c r="U1036">
        <v>73.7</v>
      </c>
      <c r="V1036">
        <f t="shared" si="33"/>
        <v>1.8036635006784261</v>
      </c>
      <c r="W1036">
        <v>22.5</v>
      </c>
      <c r="X1036">
        <v>60.15</v>
      </c>
      <c r="Y1036">
        <v>69.97</v>
      </c>
    </row>
    <row r="1037" spans="1:25" x14ac:dyDescent="0.25">
      <c r="A1037" t="s">
        <v>1435</v>
      </c>
      <c r="B1037" s="1" t="s">
        <v>1423</v>
      </c>
      <c r="C1037" t="s">
        <v>76</v>
      </c>
      <c r="D1037" t="s">
        <v>565</v>
      </c>
      <c r="E1037">
        <v>22</v>
      </c>
      <c r="F1037">
        <v>69.489999999999995</v>
      </c>
      <c r="G1037">
        <v>68.72</v>
      </c>
      <c r="H1037">
        <f t="shared" si="32"/>
        <v>1.0112048894062864</v>
      </c>
      <c r="I1037">
        <v>21.5</v>
      </c>
      <c r="J1037">
        <v>60.54</v>
      </c>
      <c r="K1037">
        <v>67.47</v>
      </c>
      <c r="O1037" t="s">
        <v>1467</v>
      </c>
      <c r="P1037" s="1" t="s">
        <v>1423</v>
      </c>
      <c r="Q1037" t="s">
        <v>76</v>
      </c>
      <c r="R1037" t="s">
        <v>563</v>
      </c>
      <c r="S1037">
        <v>24</v>
      </c>
      <c r="T1037">
        <v>102.91</v>
      </c>
      <c r="U1037">
        <v>73.7</v>
      </c>
      <c r="V1037">
        <f t="shared" si="33"/>
        <v>1.3963364993215739</v>
      </c>
      <c r="W1037">
        <v>23.5</v>
      </c>
      <c r="X1037">
        <v>71.290000000000006</v>
      </c>
      <c r="Y1037">
        <v>72.459999999999994</v>
      </c>
    </row>
    <row r="1038" spans="1:25" x14ac:dyDescent="0.25">
      <c r="A1038" t="s">
        <v>1436</v>
      </c>
      <c r="B1038" s="1" t="s">
        <v>1423</v>
      </c>
      <c r="C1038" t="s">
        <v>76</v>
      </c>
      <c r="D1038" t="s">
        <v>565</v>
      </c>
      <c r="E1038">
        <v>20.5</v>
      </c>
      <c r="F1038">
        <v>58.66</v>
      </c>
      <c r="G1038">
        <v>64.97</v>
      </c>
      <c r="H1038">
        <f t="shared" si="32"/>
        <v>0.90287825150069256</v>
      </c>
      <c r="I1038">
        <v>20</v>
      </c>
      <c r="J1038">
        <v>36.51</v>
      </c>
      <c r="K1038">
        <v>63.71</v>
      </c>
      <c r="O1038" t="s">
        <v>1468</v>
      </c>
      <c r="P1038" s="1" t="s">
        <v>1423</v>
      </c>
      <c r="Q1038" t="s">
        <v>76</v>
      </c>
      <c r="R1038" t="s">
        <v>563</v>
      </c>
      <c r="S1038">
        <v>31</v>
      </c>
      <c r="T1038">
        <v>108.05</v>
      </c>
      <c r="U1038">
        <v>90.81</v>
      </c>
      <c r="V1038">
        <f t="shared" si="33"/>
        <v>1.1898469331571413</v>
      </c>
      <c r="W1038">
        <v>24</v>
      </c>
      <c r="X1038">
        <v>83.62</v>
      </c>
      <c r="Y1038">
        <v>73.7</v>
      </c>
    </row>
    <row r="1039" spans="1:25" x14ac:dyDescent="0.25">
      <c r="A1039" t="s">
        <v>1437</v>
      </c>
      <c r="B1039" s="1" t="s">
        <v>1423</v>
      </c>
      <c r="C1039" t="s">
        <v>76</v>
      </c>
      <c r="D1039" t="s">
        <v>565</v>
      </c>
      <c r="E1039">
        <v>23</v>
      </c>
      <c r="F1039">
        <v>98.75</v>
      </c>
      <c r="G1039">
        <v>71.22</v>
      </c>
      <c r="H1039">
        <f t="shared" si="32"/>
        <v>1.3865487222690256</v>
      </c>
      <c r="I1039">
        <v>21.5</v>
      </c>
      <c r="J1039">
        <v>64.08</v>
      </c>
      <c r="K1039">
        <v>67.47</v>
      </c>
      <c r="O1039" t="s">
        <v>1469</v>
      </c>
      <c r="P1039" s="1" t="s">
        <v>1423</v>
      </c>
      <c r="Q1039" t="s">
        <v>76</v>
      </c>
      <c r="R1039" t="s">
        <v>563</v>
      </c>
      <c r="S1039">
        <v>24</v>
      </c>
      <c r="T1039">
        <v>150.69</v>
      </c>
      <c r="U1039">
        <v>73.7</v>
      </c>
      <c r="V1039">
        <f t="shared" si="33"/>
        <v>2.0446404341926727</v>
      </c>
      <c r="W1039">
        <v>23.5</v>
      </c>
      <c r="X1039">
        <v>65.099999999999994</v>
      </c>
      <c r="Y1039">
        <v>72.459999999999994</v>
      </c>
    </row>
    <row r="1040" spans="1:25" x14ac:dyDescent="0.25">
      <c r="A1040" t="s">
        <v>1438</v>
      </c>
      <c r="B1040" s="1" t="s">
        <v>1423</v>
      </c>
      <c r="C1040" t="s">
        <v>76</v>
      </c>
      <c r="D1040" t="s">
        <v>565</v>
      </c>
      <c r="E1040">
        <v>23</v>
      </c>
      <c r="F1040">
        <v>97.61</v>
      </c>
      <c r="G1040">
        <v>71.22</v>
      </c>
      <c r="H1040">
        <f t="shared" si="32"/>
        <v>1.3705419825891603</v>
      </c>
      <c r="I1040">
        <v>22</v>
      </c>
      <c r="J1040">
        <v>68.290000000000006</v>
      </c>
      <c r="K1040">
        <v>68.72</v>
      </c>
      <c r="O1040" t="s">
        <v>1470</v>
      </c>
      <c r="P1040" s="1" t="s">
        <v>1423</v>
      </c>
      <c r="Q1040" t="s">
        <v>76</v>
      </c>
      <c r="R1040" t="s">
        <v>563</v>
      </c>
      <c r="S1040">
        <v>24</v>
      </c>
      <c r="T1040">
        <v>111.38</v>
      </c>
      <c r="U1040">
        <v>73.7</v>
      </c>
      <c r="V1040">
        <f t="shared" si="33"/>
        <v>1.5112618724559022</v>
      </c>
      <c r="W1040">
        <v>23.5</v>
      </c>
      <c r="X1040">
        <v>64.62</v>
      </c>
      <c r="Y1040">
        <v>72.459999999999994</v>
      </c>
    </row>
    <row r="1041" spans="1:25" x14ac:dyDescent="0.25">
      <c r="A1041" t="s">
        <v>1439</v>
      </c>
      <c r="B1041" s="1" t="s">
        <v>1423</v>
      </c>
      <c r="C1041" t="s">
        <v>76</v>
      </c>
      <c r="D1041" t="s">
        <v>565</v>
      </c>
      <c r="E1041">
        <v>23</v>
      </c>
      <c r="F1041">
        <v>87.02</v>
      </c>
      <c r="G1041">
        <v>71.22</v>
      </c>
      <c r="H1041">
        <f t="shared" si="32"/>
        <v>1.221847795563044</v>
      </c>
      <c r="I1041">
        <v>22</v>
      </c>
      <c r="J1041">
        <v>68.23</v>
      </c>
      <c r="K1041">
        <v>68.72</v>
      </c>
      <c r="O1041" t="s">
        <v>1471</v>
      </c>
      <c r="P1041" s="1" t="s">
        <v>1423</v>
      </c>
      <c r="Q1041" t="s">
        <v>76</v>
      </c>
      <c r="R1041" t="s">
        <v>563</v>
      </c>
      <c r="S1041">
        <v>24</v>
      </c>
      <c r="T1041">
        <v>121.72</v>
      </c>
      <c r="U1041">
        <v>73.7</v>
      </c>
      <c r="V1041">
        <f t="shared" si="33"/>
        <v>1.6515603799185887</v>
      </c>
      <c r="W1041">
        <v>23.5</v>
      </c>
      <c r="X1041">
        <v>63.3</v>
      </c>
      <c r="Y1041">
        <v>72.459999999999994</v>
      </c>
    </row>
    <row r="1042" spans="1:25" x14ac:dyDescent="0.25">
      <c r="A1042" t="s">
        <v>1440</v>
      </c>
      <c r="B1042" s="1" t="s">
        <v>1423</v>
      </c>
      <c r="C1042" t="s">
        <v>77</v>
      </c>
      <c r="D1042" t="s">
        <v>565</v>
      </c>
      <c r="E1042">
        <v>23</v>
      </c>
      <c r="F1042">
        <v>113.13</v>
      </c>
      <c r="G1042">
        <v>71.22</v>
      </c>
      <c r="H1042">
        <f t="shared" si="32"/>
        <v>1.588458298230834</v>
      </c>
      <c r="I1042">
        <v>22</v>
      </c>
      <c r="J1042">
        <v>68.41</v>
      </c>
      <c r="K1042">
        <v>68.72</v>
      </c>
      <c r="O1042" t="s">
        <v>1472</v>
      </c>
      <c r="P1042" s="1" t="s">
        <v>1423</v>
      </c>
      <c r="Q1042" t="s">
        <v>77</v>
      </c>
      <c r="R1042" t="s">
        <v>563</v>
      </c>
      <c r="S1042">
        <v>24</v>
      </c>
      <c r="T1042">
        <v>114.4</v>
      </c>
      <c r="U1042">
        <v>73.7</v>
      </c>
      <c r="V1042">
        <f t="shared" si="33"/>
        <v>1.5522388059701493</v>
      </c>
      <c r="W1042">
        <v>23</v>
      </c>
      <c r="X1042">
        <v>58.02</v>
      </c>
      <c r="Y1042">
        <v>71.22</v>
      </c>
    </row>
    <row r="1043" spans="1:25" x14ac:dyDescent="0.25">
      <c r="A1043" t="s">
        <v>1441</v>
      </c>
      <c r="B1043" s="1" t="s">
        <v>1423</v>
      </c>
      <c r="C1043" t="s">
        <v>77</v>
      </c>
      <c r="D1043" t="s">
        <v>565</v>
      </c>
      <c r="E1043">
        <v>23</v>
      </c>
      <c r="F1043">
        <v>95.55</v>
      </c>
      <c r="G1043">
        <v>71.22</v>
      </c>
      <c r="H1043">
        <f t="shared" si="32"/>
        <v>1.3416175231676495</v>
      </c>
      <c r="I1043">
        <v>22</v>
      </c>
      <c r="J1043">
        <v>50.8</v>
      </c>
      <c r="K1043">
        <v>68.72</v>
      </c>
      <c r="O1043" t="s">
        <v>1473</v>
      </c>
      <c r="P1043" s="1" t="s">
        <v>1423</v>
      </c>
      <c r="Q1043" t="s">
        <v>77</v>
      </c>
      <c r="R1043" t="s">
        <v>563</v>
      </c>
      <c r="S1043">
        <v>24</v>
      </c>
      <c r="T1043">
        <v>89.42</v>
      </c>
      <c r="U1043">
        <v>73.7</v>
      </c>
      <c r="V1043">
        <f t="shared" si="33"/>
        <v>1.2132971506105834</v>
      </c>
      <c r="W1043">
        <v>30.5</v>
      </c>
      <c r="X1043">
        <v>92.46</v>
      </c>
      <c r="Y1043">
        <v>89.6</v>
      </c>
    </row>
    <row r="1044" spans="1:25" x14ac:dyDescent="0.25">
      <c r="A1044" t="s">
        <v>1442</v>
      </c>
      <c r="B1044" s="1" t="s">
        <v>1423</v>
      </c>
      <c r="C1044" t="s">
        <v>77</v>
      </c>
      <c r="D1044" t="s">
        <v>565</v>
      </c>
      <c r="E1044">
        <v>16</v>
      </c>
      <c r="F1044">
        <v>43.74</v>
      </c>
      <c r="G1044">
        <v>53.5</v>
      </c>
      <c r="H1044">
        <f t="shared" si="32"/>
        <v>0.81757009345794396</v>
      </c>
      <c r="I1044">
        <v>15.5</v>
      </c>
      <c r="J1044">
        <v>24.72</v>
      </c>
      <c r="K1044">
        <v>52.21</v>
      </c>
      <c r="O1044" t="s">
        <v>1474</v>
      </c>
      <c r="P1044" s="1" t="s">
        <v>1423</v>
      </c>
      <c r="Q1044" t="s">
        <v>77</v>
      </c>
      <c r="R1044" t="s">
        <v>563</v>
      </c>
      <c r="S1044">
        <v>24</v>
      </c>
      <c r="T1044">
        <v>92.57</v>
      </c>
      <c r="U1044">
        <v>73.7</v>
      </c>
      <c r="V1044">
        <f t="shared" si="33"/>
        <v>1.2560379918588873</v>
      </c>
      <c r="W1044">
        <v>25</v>
      </c>
      <c r="X1044">
        <v>89.91</v>
      </c>
      <c r="Y1044">
        <v>76.17</v>
      </c>
    </row>
    <row r="1045" spans="1:25" x14ac:dyDescent="0.25">
      <c r="A1045" t="s">
        <v>1443</v>
      </c>
      <c r="B1045" s="1" t="s">
        <v>1423</v>
      </c>
      <c r="C1045" t="s">
        <v>77</v>
      </c>
      <c r="D1045" t="s">
        <v>565</v>
      </c>
      <c r="E1045">
        <v>23</v>
      </c>
      <c r="F1045">
        <v>73.37</v>
      </c>
      <c r="G1045">
        <v>71.22</v>
      </c>
      <c r="H1045">
        <f t="shared" si="32"/>
        <v>1.030188149396237</v>
      </c>
      <c r="I1045">
        <v>22.5</v>
      </c>
      <c r="J1045">
        <v>64.099999999999994</v>
      </c>
      <c r="K1045">
        <v>69.97</v>
      </c>
      <c r="O1045" t="s">
        <v>1475</v>
      </c>
      <c r="P1045" s="1" t="s">
        <v>1423</v>
      </c>
      <c r="Q1045" t="s">
        <v>77</v>
      </c>
      <c r="R1045" t="s">
        <v>563</v>
      </c>
      <c r="S1045">
        <v>27</v>
      </c>
      <c r="T1045">
        <v>73.53</v>
      </c>
      <c r="U1045">
        <v>81.08</v>
      </c>
      <c r="V1045">
        <f t="shared" si="33"/>
        <v>0.90688209176122347</v>
      </c>
      <c r="W1045">
        <v>26.5</v>
      </c>
      <c r="X1045">
        <v>55.6</v>
      </c>
      <c r="Y1045">
        <v>79.86</v>
      </c>
    </row>
    <row r="1046" spans="1:25" x14ac:dyDescent="0.25">
      <c r="A1046" t="s">
        <v>1444</v>
      </c>
      <c r="B1046" s="1" t="s">
        <v>1423</v>
      </c>
      <c r="C1046" t="s">
        <v>77</v>
      </c>
      <c r="D1046" t="s">
        <v>565</v>
      </c>
      <c r="E1046">
        <v>19</v>
      </c>
      <c r="F1046">
        <v>63.51</v>
      </c>
      <c r="G1046">
        <v>61.18</v>
      </c>
      <c r="H1046">
        <f t="shared" si="32"/>
        <v>1.0380843412880025</v>
      </c>
      <c r="I1046">
        <v>18.5</v>
      </c>
      <c r="J1046">
        <v>44.58</v>
      </c>
      <c r="K1046">
        <v>59.91</v>
      </c>
      <c r="O1046" t="s">
        <v>1476</v>
      </c>
      <c r="P1046" s="1" t="s">
        <v>1423</v>
      </c>
      <c r="Q1046" t="s">
        <v>77</v>
      </c>
      <c r="R1046" t="s">
        <v>563</v>
      </c>
      <c r="S1046">
        <v>24</v>
      </c>
      <c r="T1046">
        <v>85.66</v>
      </c>
      <c r="U1046">
        <v>73.7</v>
      </c>
      <c r="V1046">
        <f t="shared" si="33"/>
        <v>1.1622795115332427</v>
      </c>
      <c r="W1046">
        <v>23</v>
      </c>
      <c r="X1046">
        <v>70.69</v>
      </c>
      <c r="Y1046">
        <v>71.22</v>
      </c>
    </row>
    <row r="1047" spans="1:25" x14ac:dyDescent="0.25">
      <c r="A1047" t="s">
        <v>1445</v>
      </c>
      <c r="B1047" s="1" t="s">
        <v>1423</v>
      </c>
      <c r="C1047" t="s">
        <v>77</v>
      </c>
      <c r="D1047" t="s">
        <v>565</v>
      </c>
      <c r="E1047">
        <v>23</v>
      </c>
      <c r="F1047">
        <v>74.59</v>
      </c>
      <c r="G1047">
        <v>71.22</v>
      </c>
      <c r="H1047">
        <f t="shared" si="32"/>
        <v>1.0473181690536366</v>
      </c>
      <c r="I1047">
        <v>22.5</v>
      </c>
      <c r="J1047">
        <v>59.59</v>
      </c>
      <c r="K1047">
        <v>69.97</v>
      </c>
      <c r="O1047" t="s">
        <v>1477</v>
      </c>
      <c r="P1047" s="1" t="s">
        <v>1423</v>
      </c>
      <c r="Q1047" t="s">
        <v>77</v>
      </c>
      <c r="R1047" t="s">
        <v>563</v>
      </c>
      <c r="S1047">
        <v>24</v>
      </c>
      <c r="T1047">
        <v>94.44</v>
      </c>
      <c r="U1047">
        <v>73.7</v>
      </c>
      <c r="V1047">
        <f t="shared" si="33"/>
        <v>1.2814111261872456</v>
      </c>
      <c r="W1047">
        <v>22.5</v>
      </c>
      <c r="X1047">
        <v>38.880000000000003</v>
      </c>
      <c r="Y1047">
        <v>69.97</v>
      </c>
    </row>
    <row r="1048" spans="1:25" x14ac:dyDescent="0.25">
      <c r="A1048" t="s">
        <v>1446</v>
      </c>
      <c r="B1048" s="1" t="s">
        <v>1423</v>
      </c>
      <c r="C1048" t="s">
        <v>77</v>
      </c>
      <c r="D1048" t="s">
        <v>565</v>
      </c>
      <c r="E1048">
        <v>23.5</v>
      </c>
      <c r="F1048">
        <v>80.87</v>
      </c>
      <c r="G1048">
        <v>72.459999999999994</v>
      </c>
      <c r="H1048">
        <f t="shared" si="32"/>
        <v>1.1160640353298372</v>
      </c>
      <c r="I1048">
        <v>22.5</v>
      </c>
      <c r="J1048">
        <v>53.6</v>
      </c>
      <c r="K1048">
        <v>69.97</v>
      </c>
      <c r="O1048" t="s">
        <v>1478</v>
      </c>
      <c r="P1048" s="1" t="s">
        <v>1423</v>
      </c>
      <c r="Q1048" t="s">
        <v>77</v>
      </c>
      <c r="R1048" t="s">
        <v>563</v>
      </c>
      <c r="S1048">
        <v>24</v>
      </c>
      <c r="T1048">
        <v>96.55</v>
      </c>
      <c r="U1048">
        <v>73.7</v>
      </c>
      <c r="V1048">
        <f t="shared" si="33"/>
        <v>1.3100407055630936</v>
      </c>
      <c r="W1048">
        <v>18</v>
      </c>
      <c r="X1048">
        <v>60.93</v>
      </c>
      <c r="Y1048">
        <v>58.64</v>
      </c>
    </row>
    <row r="1049" spans="1:25" x14ac:dyDescent="0.25">
      <c r="A1049" t="s">
        <v>1447</v>
      </c>
      <c r="B1049" s="1" t="s">
        <v>1423</v>
      </c>
      <c r="C1049" t="s">
        <v>77</v>
      </c>
      <c r="D1049" t="s">
        <v>565</v>
      </c>
      <c r="E1049">
        <v>22.5</v>
      </c>
      <c r="F1049">
        <v>91.75</v>
      </c>
      <c r="G1049">
        <v>69.97</v>
      </c>
      <c r="H1049">
        <f t="shared" si="32"/>
        <v>1.3112762612548234</v>
      </c>
      <c r="I1049">
        <v>21</v>
      </c>
      <c r="J1049">
        <v>67.27</v>
      </c>
      <c r="K1049">
        <v>66.22</v>
      </c>
      <c r="O1049" t="s">
        <v>1479</v>
      </c>
      <c r="P1049" s="1" t="s">
        <v>1423</v>
      </c>
      <c r="Q1049" t="s">
        <v>77</v>
      </c>
      <c r="R1049" t="s">
        <v>563</v>
      </c>
      <c r="S1049">
        <v>23</v>
      </c>
      <c r="T1049">
        <v>83.92</v>
      </c>
      <c r="U1049">
        <v>71.22</v>
      </c>
      <c r="V1049">
        <f t="shared" si="33"/>
        <v>1.1783206964335862</v>
      </c>
      <c r="W1049">
        <v>24</v>
      </c>
      <c r="X1049">
        <v>86.18</v>
      </c>
      <c r="Y1049">
        <v>73.7</v>
      </c>
    </row>
    <row r="1050" spans="1:25" x14ac:dyDescent="0.25">
      <c r="A1050" t="s">
        <v>1448</v>
      </c>
      <c r="B1050" s="1" t="s">
        <v>1423</v>
      </c>
      <c r="C1050" t="s">
        <v>77</v>
      </c>
      <c r="D1050" t="s">
        <v>565</v>
      </c>
      <c r="E1050">
        <v>25.5</v>
      </c>
      <c r="F1050">
        <v>69.180000000000007</v>
      </c>
      <c r="G1050">
        <v>77.400000000000006</v>
      </c>
      <c r="H1050">
        <f t="shared" si="32"/>
        <v>0.89379844961240318</v>
      </c>
      <c r="I1050">
        <v>25</v>
      </c>
      <c r="J1050">
        <v>52.84</v>
      </c>
      <c r="K1050">
        <v>76.17</v>
      </c>
      <c r="O1050" t="s">
        <v>1480</v>
      </c>
      <c r="P1050" s="1" t="s">
        <v>1423</v>
      </c>
      <c r="Q1050" t="s">
        <v>77</v>
      </c>
      <c r="R1050" t="s">
        <v>563</v>
      </c>
      <c r="S1050">
        <v>24</v>
      </c>
      <c r="T1050">
        <v>135.83000000000001</v>
      </c>
      <c r="U1050">
        <v>73.7</v>
      </c>
      <c r="V1050">
        <f t="shared" si="33"/>
        <v>1.8430122116689283</v>
      </c>
      <c r="W1050">
        <v>23</v>
      </c>
      <c r="X1050">
        <v>67.7</v>
      </c>
      <c r="Y1050">
        <v>71.22</v>
      </c>
    </row>
    <row r="1051" spans="1:25" x14ac:dyDescent="0.25">
      <c r="A1051" t="s">
        <v>1449</v>
      </c>
      <c r="B1051" s="1" t="s">
        <v>1423</v>
      </c>
      <c r="C1051" t="s">
        <v>77</v>
      </c>
      <c r="D1051" t="s">
        <v>565</v>
      </c>
      <c r="E1051">
        <v>35</v>
      </c>
      <c r="F1051">
        <v>96.4</v>
      </c>
      <c r="G1051">
        <v>100.44</v>
      </c>
      <c r="H1051">
        <f t="shared" si="32"/>
        <v>0.95977698128235767</v>
      </c>
      <c r="I1051">
        <v>34.5</v>
      </c>
      <c r="J1051">
        <v>65.05</v>
      </c>
      <c r="K1051">
        <v>99.24</v>
      </c>
      <c r="O1051" t="s">
        <v>1481</v>
      </c>
      <c r="P1051" s="1" t="s">
        <v>1423</v>
      </c>
      <c r="Q1051" t="s">
        <v>77</v>
      </c>
      <c r="R1051" t="s">
        <v>563</v>
      </c>
      <c r="S1051">
        <v>24</v>
      </c>
      <c r="T1051">
        <v>109.2</v>
      </c>
      <c r="U1051">
        <v>73.7</v>
      </c>
      <c r="V1051">
        <f t="shared" si="33"/>
        <v>1.4816824966078697</v>
      </c>
      <c r="W1051">
        <v>23.5</v>
      </c>
      <c r="X1051">
        <v>61.32</v>
      </c>
      <c r="Y1051">
        <v>72.459999999999994</v>
      </c>
    </row>
    <row r="1052" spans="1:25" x14ac:dyDescent="0.25">
      <c r="A1052" t="s">
        <v>1450</v>
      </c>
      <c r="B1052" s="1" t="s">
        <v>1423</v>
      </c>
      <c r="C1052" t="s">
        <v>77</v>
      </c>
      <c r="D1052" t="s">
        <v>565</v>
      </c>
      <c r="E1052">
        <v>22.5</v>
      </c>
      <c r="F1052">
        <v>87.32</v>
      </c>
      <c r="G1052">
        <v>69.97</v>
      </c>
      <c r="H1052">
        <f t="shared" si="32"/>
        <v>1.2479634128912391</v>
      </c>
      <c r="I1052">
        <v>21.5</v>
      </c>
      <c r="J1052">
        <v>59.58</v>
      </c>
      <c r="K1052">
        <v>67.47</v>
      </c>
      <c r="O1052" t="s">
        <v>1482</v>
      </c>
      <c r="P1052" s="1" t="s">
        <v>1423</v>
      </c>
      <c r="Q1052" t="s">
        <v>77</v>
      </c>
      <c r="R1052" t="s">
        <v>563</v>
      </c>
      <c r="S1052">
        <v>24</v>
      </c>
      <c r="T1052">
        <v>113.5</v>
      </c>
      <c r="U1052">
        <v>73.7</v>
      </c>
      <c r="V1052">
        <f t="shared" si="33"/>
        <v>1.5400271370420624</v>
      </c>
      <c r="W1052">
        <v>23</v>
      </c>
      <c r="X1052">
        <v>61.66</v>
      </c>
      <c r="Y1052">
        <v>71.22</v>
      </c>
    </row>
    <row r="1053" spans="1:25" x14ac:dyDescent="0.25">
      <c r="A1053" t="s">
        <v>1451</v>
      </c>
      <c r="B1053" s="1" t="s">
        <v>1423</v>
      </c>
      <c r="C1053" t="s">
        <v>77</v>
      </c>
      <c r="D1053" t="s">
        <v>565</v>
      </c>
      <c r="E1053">
        <v>23</v>
      </c>
      <c r="F1053">
        <v>88.09</v>
      </c>
      <c r="G1053">
        <v>71.22</v>
      </c>
      <c r="H1053">
        <f t="shared" si="32"/>
        <v>1.2368716652625669</v>
      </c>
      <c r="I1053">
        <v>24.5</v>
      </c>
      <c r="J1053">
        <v>75.150000000000006</v>
      </c>
      <c r="K1053">
        <v>74.930000000000007</v>
      </c>
      <c r="O1053" t="s">
        <v>1483</v>
      </c>
      <c r="P1053" s="1" t="s">
        <v>1423</v>
      </c>
      <c r="Q1053" t="s">
        <v>77</v>
      </c>
      <c r="R1053" t="s">
        <v>563</v>
      </c>
      <c r="S1053">
        <v>24</v>
      </c>
      <c r="T1053">
        <v>128.5</v>
      </c>
      <c r="U1053">
        <v>73.7</v>
      </c>
      <c r="V1053">
        <f t="shared" si="33"/>
        <v>1.7435549525101763</v>
      </c>
      <c r="W1053">
        <v>23</v>
      </c>
      <c r="X1053">
        <v>62.69</v>
      </c>
      <c r="Y1053">
        <v>71.22</v>
      </c>
    </row>
    <row r="1054" spans="1:25" x14ac:dyDescent="0.25">
      <c r="A1054" t="s">
        <v>1452</v>
      </c>
      <c r="B1054" s="1" t="s">
        <v>1423</v>
      </c>
      <c r="C1054" t="s">
        <v>77</v>
      </c>
      <c r="D1054" t="s">
        <v>565</v>
      </c>
      <c r="E1054">
        <v>22.5</v>
      </c>
      <c r="F1054">
        <v>91.4</v>
      </c>
      <c r="G1054">
        <v>69.97</v>
      </c>
      <c r="H1054">
        <f t="shared" si="32"/>
        <v>1.3062741174789196</v>
      </c>
      <c r="I1054">
        <v>22</v>
      </c>
      <c r="J1054">
        <v>68.150000000000006</v>
      </c>
      <c r="K1054">
        <v>68.72</v>
      </c>
      <c r="O1054" t="s">
        <v>1484</v>
      </c>
      <c r="P1054" s="1" t="s">
        <v>1423</v>
      </c>
      <c r="Q1054" t="s">
        <v>77</v>
      </c>
      <c r="R1054" t="s">
        <v>563</v>
      </c>
      <c r="S1054">
        <v>24</v>
      </c>
      <c r="T1054">
        <v>78.13</v>
      </c>
      <c r="U1054">
        <v>73.7</v>
      </c>
      <c r="V1054">
        <f t="shared" si="33"/>
        <v>1.0601085481682495</v>
      </c>
      <c r="W1054">
        <v>23.5</v>
      </c>
      <c r="X1054">
        <v>54.53</v>
      </c>
      <c r="Y1054">
        <v>72.459999999999994</v>
      </c>
    </row>
    <row r="1055" spans="1:25" x14ac:dyDescent="0.25">
      <c r="A1055" t="s">
        <v>1453</v>
      </c>
      <c r="B1055" s="1" t="s">
        <v>1423</v>
      </c>
      <c r="C1055" t="s">
        <v>77</v>
      </c>
      <c r="D1055" t="s">
        <v>565</v>
      </c>
      <c r="E1055">
        <v>25</v>
      </c>
      <c r="F1055">
        <v>78.33</v>
      </c>
      <c r="G1055">
        <v>76.17</v>
      </c>
      <c r="H1055">
        <f t="shared" si="32"/>
        <v>1.0283576211106735</v>
      </c>
      <c r="I1055">
        <v>24.5</v>
      </c>
      <c r="J1055">
        <v>43.01</v>
      </c>
      <c r="K1055">
        <v>74.930000000000007</v>
      </c>
      <c r="O1055" t="s">
        <v>1485</v>
      </c>
      <c r="P1055" s="1" t="s">
        <v>1423</v>
      </c>
      <c r="Q1055" t="s">
        <v>77</v>
      </c>
      <c r="R1055" t="s">
        <v>563</v>
      </c>
      <c r="S1055">
        <v>24</v>
      </c>
      <c r="T1055">
        <v>116.75</v>
      </c>
      <c r="U1055">
        <v>73.7</v>
      </c>
      <c r="V1055">
        <f t="shared" si="33"/>
        <v>1.5841248303934869</v>
      </c>
      <c r="W1055">
        <v>16</v>
      </c>
      <c r="X1055">
        <v>64.3</v>
      </c>
      <c r="Y1055">
        <v>53.5</v>
      </c>
    </row>
    <row r="1056" spans="1:25" x14ac:dyDescent="0.25">
      <c r="A1056" t="s">
        <v>1454</v>
      </c>
      <c r="B1056" s="1" t="s">
        <v>1423</v>
      </c>
      <c r="C1056" t="s">
        <v>77</v>
      </c>
      <c r="D1056" t="s">
        <v>565</v>
      </c>
      <c r="E1056">
        <v>23.5</v>
      </c>
      <c r="F1056">
        <v>75.88</v>
      </c>
      <c r="G1056">
        <v>72.459999999999994</v>
      </c>
      <c r="H1056">
        <f t="shared" si="32"/>
        <v>1.0471984543196247</v>
      </c>
      <c r="I1056">
        <v>23</v>
      </c>
      <c r="J1056">
        <v>61.78</v>
      </c>
      <c r="K1056">
        <v>71.22</v>
      </c>
      <c r="O1056" t="s">
        <v>1486</v>
      </c>
      <c r="P1056" s="1" t="s">
        <v>1423</v>
      </c>
      <c r="Q1056" t="s">
        <v>77</v>
      </c>
      <c r="R1056" t="s">
        <v>563</v>
      </c>
      <c r="S1056">
        <v>24</v>
      </c>
      <c r="T1056">
        <v>110.64</v>
      </c>
      <c r="U1056">
        <v>73.7</v>
      </c>
      <c r="V1056">
        <f t="shared" si="33"/>
        <v>1.5012211668928086</v>
      </c>
      <c r="W1056">
        <v>26</v>
      </c>
      <c r="X1056">
        <v>87.61</v>
      </c>
      <c r="Y1056">
        <v>78.63</v>
      </c>
    </row>
    <row r="1057" spans="1:25" x14ac:dyDescent="0.25">
      <c r="A1057" t="s">
        <v>1455</v>
      </c>
      <c r="B1057" s="1" t="s">
        <v>1423</v>
      </c>
      <c r="C1057" t="s">
        <v>77</v>
      </c>
      <c r="D1057" t="s">
        <v>565</v>
      </c>
      <c r="E1057">
        <v>23</v>
      </c>
      <c r="F1057">
        <v>62.28</v>
      </c>
      <c r="G1057">
        <v>71.22</v>
      </c>
      <c r="H1057">
        <f t="shared" si="32"/>
        <v>0.87447346251053082</v>
      </c>
      <c r="I1057">
        <v>22.5</v>
      </c>
      <c r="J1057">
        <v>54.09</v>
      </c>
      <c r="K1057">
        <v>69.97</v>
      </c>
      <c r="O1057" t="s">
        <v>1487</v>
      </c>
      <c r="P1057" s="1" t="s">
        <v>1423</v>
      </c>
      <c r="Q1057" t="s">
        <v>77</v>
      </c>
      <c r="R1057" t="s">
        <v>563</v>
      </c>
      <c r="S1057">
        <v>25</v>
      </c>
      <c r="T1057">
        <v>75.75</v>
      </c>
      <c r="U1057">
        <v>76.17</v>
      </c>
      <c r="V1057">
        <f t="shared" si="33"/>
        <v>0.99448601811736903</v>
      </c>
      <c r="W1057">
        <v>24.5</v>
      </c>
      <c r="X1057">
        <v>52.85</v>
      </c>
      <c r="Y1057">
        <v>74.930000000000007</v>
      </c>
    </row>
    <row r="1058" spans="1:25" x14ac:dyDescent="0.25">
      <c r="A1058" t="s">
        <v>1488</v>
      </c>
      <c r="B1058" s="1" t="s">
        <v>1423</v>
      </c>
      <c r="C1058" t="s">
        <v>76</v>
      </c>
      <c r="D1058" t="s">
        <v>81</v>
      </c>
      <c r="E1058">
        <v>0</v>
      </c>
      <c r="F1058">
        <v>0</v>
      </c>
      <c r="G1058">
        <v>0</v>
      </c>
      <c r="H1058" t="e">
        <f t="shared" si="32"/>
        <v>#DIV/0!</v>
      </c>
      <c r="I1058">
        <v>0</v>
      </c>
      <c r="J1058">
        <v>0</v>
      </c>
      <c r="K1058">
        <v>0</v>
      </c>
      <c r="O1058" t="s">
        <v>1488</v>
      </c>
      <c r="P1058" s="1" t="s">
        <v>1423</v>
      </c>
      <c r="Q1058" t="s">
        <v>76</v>
      </c>
      <c r="R1058" t="s">
        <v>79</v>
      </c>
      <c r="S1058">
        <v>32.5</v>
      </c>
      <c r="T1058">
        <v>291.11</v>
      </c>
      <c r="U1058">
        <v>94.43</v>
      </c>
      <c r="V1058">
        <f t="shared" si="33"/>
        <v>3.0828126654664829</v>
      </c>
      <c r="W1058">
        <v>30</v>
      </c>
      <c r="X1058">
        <v>81.31</v>
      </c>
      <c r="Y1058">
        <v>88.39</v>
      </c>
    </row>
    <row r="1059" spans="1:25" x14ac:dyDescent="0.25">
      <c r="A1059" t="s">
        <v>1489</v>
      </c>
      <c r="B1059" s="1" t="s">
        <v>1423</v>
      </c>
      <c r="C1059" t="s">
        <v>76</v>
      </c>
      <c r="D1059" t="s">
        <v>81</v>
      </c>
      <c r="E1059">
        <v>23.5</v>
      </c>
      <c r="F1059">
        <v>118.74</v>
      </c>
      <c r="G1059">
        <v>72.459999999999994</v>
      </c>
      <c r="H1059">
        <f t="shared" si="32"/>
        <v>1.6386972122550374</v>
      </c>
      <c r="I1059">
        <v>22.5</v>
      </c>
      <c r="J1059">
        <v>65.77</v>
      </c>
      <c r="K1059">
        <v>69.97</v>
      </c>
      <c r="O1059" t="s">
        <v>1489</v>
      </c>
      <c r="P1059" s="1" t="s">
        <v>1423</v>
      </c>
      <c r="Q1059" t="s">
        <v>76</v>
      </c>
      <c r="R1059" t="s">
        <v>79</v>
      </c>
      <c r="S1059">
        <v>24</v>
      </c>
      <c r="T1059">
        <v>163.95</v>
      </c>
      <c r="U1059">
        <v>73.7</v>
      </c>
      <c r="V1059">
        <f t="shared" si="33"/>
        <v>2.2245590230664853</v>
      </c>
      <c r="W1059">
        <v>22.5</v>
      </c>
      <c r="X1059">
        <v>61.44</v>
      </c>
      <c r="Y1059">
        <v>69.97</v>
      </c>
    </row>
    <row r="1060" spans="1:25" x14ac:dyDescent="0.25">
      <c r="A1060" t="s">
        <v>1490</v>
      </c>
      <c r="B1060" s="1" t="s">
        <v>1423</v>
      </c>
      <c r="C1060" t="s">
        <v>76</v>
      </c>
      <c r="D1060" t="s">
        <v>81</v>
      </c>
      <c r="E1060">
        <v>24</v>
      </c>
      <c r="F1060">
        <v>122.43</v>
      </c>
      <c r="G1060">
        <v>73.7</v>
      </c>
      <c r="H1060">
        <f t="shared" si="32"/>
        <v>1.6611940298507464</v>
      </c>
      <c r="I1060">
        <v>21.5</v>
      </c>
      <c r="J1060">
        <v>39.97</v>
      </c>
      <c r="K1060">
        <v>67.47</v>
      </c>
      <c r="O1060" t="s">
        <v>1490</v>
      </c>
      <c r="P1060" s="1" t="s">
        <v>1423</v>
      </c>
      <c r="Q1060" t="s">
        <v>76</v>
      </c>
      <c r="R1060" t="s">
        <v>79</v>
      </c>
      <c r="S1060">
        <v>24</v>
      </c>
      <c r="T1060">
        <v>104</v>
      </c>
      <c r="U1060">
        <v>73.7</v>
      </c>
      <c r="V1060">
        <f t="shared" si="33"/>
        <v>1.4111261872455902</v>
      </c>
      <c r="W1060">
        <v>23</v>
      </c>
      <c r="X1060">
        <v>51.5</v>
      </c>
      <c r="Y1060">
        <v>71.22</v>
      </c>
    </row>
    <row r="1061" spans="1:25" x14ac:dyDescent="0.25">
      <c r="A1061" t="s">
        <v>1491</v>
      </c>
      <c r="B1061" s="1" t="s">
        <v>1423</v>
      </c>
      <c r="C1061" t="s">
        <v>76</v>
      </c>
      <c r="D1061" t="s">
        <v>81</v>
      </c>
      <c r="E1061">
        <v>24.5</v>
      </c>
      <c r="F1061">
        <v>77.62</v>
      </c>
      <c r="G1061">
        <v>74.930000000000007</v>
      </c>
      <c r="H1061">
        <f t="shared" si="32"/>
        <v>1.0359001734952622</v>
      </c>
      <c r="I1061">
        <v>24</v>
      </c>
      <c r="J1061">
        <v>58.7</v>
      </c>
      <c r="K1061">
        <v>73.7</v>
      </c>
      <c r="O1061" t="s">
        <v>1491</v>
      </c>
      <c r="P1061" s="1" t="s">
        <v>1423</v>
      </c>
      <c r="Q1061" t="s">
        <v>76</v>
      </c>
      <c r="R1061" t="s">
        <v>79</v>
      </c>
      <c r="S1061">
        <v>23.5</v>
      </c>
      <c r="T1061">
        <v>112.72</v>
      </c>
      <c r="U1061">
        <v>72.459999999999994</v>
      </c>
      <c r="V1061">
        <f t="shared" si="33"/>
        <v>1.5556168920783882</v>
      </c>
      <c r="W1061">
        <v>22</v>
      </c>
      <c r="X1061">
        <v>59.35</v>
      </c>
      <c r="Y1061">
        <v>68.72</v>
      </c>
    </row>
    <row r="1062" spans="1:25" x14ac:dyDescent="0.25">
      <c r="A1062" t="s">
        <v>1492</v>
      </c>
      <c r="B1062" s="1" t="s">
        <v>1423</v>
      </c>
      <c r="C1062" t="s">
        <v>76</v>
      </c>
      <c r="D1062" t="s">
        <v>81</v>
      </c>
      <c r="E1062">
        <v>24</v>
      </c>
      <c r="F1062">
        <v>137.13</v>
      </c>
      <c r="G1062">
        <v>73.7</v>
      </c>
      <c r="H1062">
        <f t="shared" si="32"/>
        <v>1.8606512890094977</v>
      </c>
      <c r="I1062">
        <v>22</v>
      </c>
      <c r="J1062">
        <v>55.32</v>
      </c>
      <c r="K1062">
        <v>68.72</v>
      </c>
      <c r="O1062" t="s">
        <v>1492</v>
      </c>
      <c r="P1062" s="1" t="s">
        <v>1423</v>
      </c>
      <c r="Q1062" t="s">
        <v>76</v>
      </c>
      <c r="R1062" t="s">
        <v>79</v>
      </c>
      <c r="S1062">
        <v>24</v>
      </c>
      <c r="T1062">
        <v>113.16</v>
      </c>
      <c r="U1062">
        <v>73.7</v>
      </c>
      <c r="V1062">
        <f t="shared" si="33"/>
        <v>1.5354138398914516</v>
      </c>
      <c r="W1062">
        <v>22.5</v>
      </c>
      <c r="X1062">
        <v>52.32</v>
      </c>
      <c r="Y1062">
        <v>69.97</v>
      </c>
    </row>
    <row r="1063" spans="1:25" x14ac:dyDescent="0.25">
      <c r="A1063" t="s">
        <v>1493</v>
      </c>
      <c r="B1063" s="1" t="s">
        <v>1423</v>
      </c>
      <c r="C1063" t="s">
        <v>76</v>
      </c>
      <c r="D1063" t="s">
        <v>81</v>
      </c>
      <c r="E1063">
        <v>23</v>
      </c>
      <c r="F1063">
        <v>114.56</v>
      </c>
      <c r="G1063">
        <v>71.22</v>
      </c>
      <c r="H1063">
        <f t="shared" si="32"/>
        <v>1.6085369278292616</v>
      </c>
      <c r="I1063">
        <v>22</v>
      </c>
      <c r="J1063">
        <v>55.89</v>
      </c>
      <c r="K1063">
        <v>68.72</v>
      </c>
      <c r="O1063" t="s">
        <v>1493</v>
      </c>
      <c r="P1063" s="1" t="s">
        <v>1423</v>
      </c>
      <c r="Q1063" t="s">
        <v>76</v>
      </c>
      <c r="R1063" t="s">
        <v>79</v>
      </c>
      <c r="S1063">
        <v>24</v>
      </c>
      <c r="T1063">
        <v>88.23</v>
      </c>
      <c r="U1063">
        <v>73.7</v>
      </c>
      <c r="V1063">
        <f t="shared" si="33"/>
        <v>1.1971506105834464</v>
      </c>
      <c r="W1063">
        <v>22.5</v>
      </c>
      <c r="X1063">
        <v>61.19</v>
      </c>
      <c r="Y1063">
        <v>69.97</v>
      </c>
    </row>
    <row r="1064" spans="1:25" x14ac:dyDescent="0.25">
      <c r="A1064" t="s">
        <v>1494</v>
      </c>
      <c r="B1064" s="1" t="s">
        <v>1423</v>
      </c>
      <c r="C1064" t="s">
        <v>76</v>
      </c>
      <c r="D1064" t="s">
        <v>81</v>
      </c>
      <c r="E1064">
        <v>23.5</v>
      </c>
      <c r="F1064">
        <v>121.82</v>
      </c>
      <c r="G1064">
        <v>72.459999999999994</v>
      </c>
      <c r="H1064">
        <f t="shared" si="32"/>
        <v>1.6812034225779742</v>
      </c>
      <c r="I1064">
        <v>22.5</v>
      </c>
      <c r="J1064">
        <v>63.54</v>
      </c>
      <c r="K1064">
        <v>69.97</v>
      </c>
      <c r="O1064" t="s">
        <v>1494</v>
      </c>
      <c r="P1064" s="1" t="s">
        <v>1423</v>
      </c>
      <c r="Q1064" t="s">
        <v>76</v>
      </c>
      <c r="R1064" t="s">
        <v>79</v>
      </c>
      <c r="S1064">
        <v>24</v>
      </c>
      <c r="T1064">
        <v>110.8</v>
      </c>
      <c r="U1064">
        <v>73.7</v>
      </c>
      <c r="V1064">
        <f t="shared" si="33"/>
        <v>1.5033921302578017</v>
      </c>
      <c r="W1064">
        <v>22.5</v>
      </c>
      <c r="X1064">
        <v>58.4</v>
      </c>
      <c r="Y1064">
        <v>69.97</v>
      </c>
    </row>
    <row r="1065" spans="1:25" x14ac:dyDescent="0.25">
      <c r="A1065" t="s">
        <v>1495</v>
      </c>
      <c r="B1065" s="1" t="s">
        <v>1423</v>
      </c>
      <c r="C1065" t="s">
        <v>76</v>
      </c>
      <c r="D1065" t="s">
        <v>81</v>
      </c>
      <c r="E1065">
        <v>23.5</v>
      </c>
      <c r="F1065">
        <v>127.59</v>
      </c>
      <c r="G1065">
        <v>72.459999999999994</v>
      </c>
      <c r="H1065">
        <f t="shared" si="32"/>
        <v>1.7608335633452941</v>
      </c>
      <c r="I1065">
        <v>22.5</v>
      </c>
      <c r="J1065">
        <v>67.7</v>
      </c>
      <c r="K1065">
        <v>69.97</v>
      </c>
      <c r="O1065" t="s">
        <v>1495</v>
      </c>
      <c r="P1065" s="1" t="s">
        <v>1423</v>
      </c>
      <c r="Q1065" t="s">
        <v>76</v>
      </c>
      <c r="R1065" t="s">
        <v>79</v>
      </c>
      <c r="S1065">
        <v>24</v>
      </c>
      <c r="T1065">
        <v>137.51</v>
      </c>
      <c r="U1065">
        <v>73.7</v>
      </c>
      <c r="V1065">
        <f t="shared" si="33"/>
        <v>1.8658073270013567</v>
      </c>
      <c r="W1065">
        <v>22.5</v>
      </c>
      <c r="X1065">
        <v>61.73</v>
      </c>
      <c r="Y1065">
        <v>69.97</v>
      </c>
    </row>
    <row r="1066" spans="1:25" x14ac:dyDescent="0.25">
      <c r="A1066" t="s">
        <v>1496</v>
      </c>
      <c r="B1066" s="1" t="s">
        <v>1423</v>
      </c>
      <c r="C1066" t="s">
        <v>76</v>
      </c>
      <c r="D1066" t="s">
        <v>81</v>
      </c>
      <c r="E1066">
        <v>23.5</v>
      </c>
      <c r="F1066">
        <v>178.03</v>
      </c>
      <c r="G1066">
        <v>72.459999999999994</v>
      </c>
      <c r="H1066">
        <f t="shared" si="32"/>
        <v>2.4569417609715707</v>
      </c>
      <c r="I1066">
        <v>21.5</v>
      </c>
      <c r="J1066">
        <v>61.9</v>
      </c>
      <c r="K1066">
        <v>67.47</v>
      </c>
      <c r="O1066" t="s">
        <v>1496</v>
      </c>
      <c r="P1066" s="1" t="s">
        <v>1423</v>
      </c>
      <c r="Q1066" t="s">
        <v>76</v>
      </c>
      <c r="R1066" t="s">
        <v>79</v>
      </c>
      <c r="S1066">
        <v>24</v>
      </c>
      <c r="T1066">
        <v>142.62</v>
      </c>
      <c r="U1066">
        <v>73.7</v>
      </c>
      <c r="V1066">
        <f t="shared" si="33"/>
        <v>1.9351424694708277</v>
      </c>
      <c r="W1066">
        <v>22.5</v>
      </c>
      <c r="X1066">
        <v>57.54</v>
      </c>
      <c r="Y1066">
        <v>69.97</v>
      </c>
    </row>
    <row r="1067" spans="1:25" x14ac:dyDescent="0.25">
      <c r="A1067" t="s">
        <v>1497</v>
      </c>
      <c r="B1067" s="1" t="s">
        <v>1423</v>
      </c>
      <c r="C1067" t="s">
        <v>76</v>
      </c>
      <c r="D1067" t="s">
        <v>81</v>
      </c>
      <c r="E1067">
        <v>24</v>
      </c>
      <c r="F1067">
        <v>61.97</v>
      </c>
      <c r="G1067">
        <v>73.7</v>
      </c>
      <c r="H1067">
        <f t="shared" si="32"/>
        <v>0.84084124830393481</v>
      </c>
      <c r="I1067">
        <v>23.5</v>
      </c>
      <c r="J1067">
        <v>60.08</v>
      </c>
      <c r="K1067">
        <v>72.459999999999994</v>
      </c>
      <c r="O1067" t="s">
        <v>1497</v>
      </c>
      <c r="P1067" s="1" t="s">
        <v>1423</v>
      </c>
      <c r="Q1067" t="s">
        <v>76</v>
      </c>
      <c r="R1067" t="s">
        <v>79</v>
      </c>
      <c r="S1067">
        <v>24</v>
      </c>
      <c r="T1067">
        <v>92.04</v>
      </c>
      <c r="U1067">
        <v>73.7</v>
      </c>
      <c r="V1067">
        <f t="shared" si="33"/>
        <v>1.2488466757123473</v>
      </c>
      <c r="W1067">
        <v>23</v>
      </c>
      <c r="X1067">
        <v>46.81</v>
      </c>
      <c r="Y1067">
        <v>71.22</v>
      </c>
    </row>
    <row r="1068" spans="1:25" x14ac:dyDescent="0.25">
      <c r="A1068" t="s">
        <v>1498</v>
      </c>
      <c r="B1068" s="1" t="s">
        <v>1423</v>
      </c>
      <c r="C1068" t="s">
        <v>76</v>
      </c>
      <c r="D1068" t="s">
        <v>81</v>
      </c>
      <c r="E1068">
        <v>23</v>
      </c>
      <c r="F1068">
        <v>152.06</v>
      </c>
      <c r="G1068">
        <v>71.22</v>
      </c>
      <c r="H1068">
        <f t="shared" si="32"/>
        <v>2.1350744172985117</v>
      </c>
      <c r="I1068">
        <v>21</v>
      </c>
      <c r="J1068">
        <v>47.66</v>
      </c>
      <c r="K1068">
        <v>66.22</v>
      </c>
      <c r="O1068" t="s">
        <v>1498</v>
      </c>
      <c r="P1068" s="1" t="s">
        <v>1423</v>
      </c>
      <c r="Q1068" t="s">
        <v>76</v>
      </c>
      <c r="R1068" t="s">
        <v>79</v>
      </c>
      <c r="S1068">
        <v>24</v>
      </c>
      <c r="T1068">
        <v>136.18</v>
      </c>
      <c r="U1068">
        <v>73.7</v>
      </c>
      <c r="V1068">
        <f t="shared" si="33"/>
        <v>1.8477611940298508</v>
      </c>
      <c r="W1068">
        <v>22.5</v>
      </c>
      <c r="X1068">
        <v>43.38</v>
      </c>
      <c r="Y1068">
        <v>69.97</v>
      </c>
    </row>
    <row r="1069" spans="1:25" x14ac:dyDescent="0.25">
      <c r="A1069" t="s">
        <v>1499</v>
      </c>
      <c r="B1069" s="1" t="s">
        <v>1423</v>
      </c>
      <c r="C1069" t="s">
        <v>76</v>
      </c>
      <c r="D1069" t="s">
        <v>81</v>
      </c>
      <c r="E1069">
        <v>24</v>
      </c>
      <c r="F1069">
        <v>201.97</v>
      </c>
      <c r="G1069">
        <v>73.7</v>
      </c>
      <c r="H1069">
        <f t="shared" si="32"/>
        <v>2.7404341926729985</v>
      </c>
      <c r="I1069">
        <v>22</v>
      </c>
      <c r="J1069">
        <v>42.82</v>
      </c>
      <c r="K1069">
        <v>68.72</v>
      </c>
      <c r="O1069" t="s">
        <v>1499</v>
      </c>
      <c r="P1069" s="1" t="s">
        <v>1423</v>
      </c>
      <c r="Q1069" t="s">
        <v>76</v>
      </c>
      <c r="R1069" t="s">
        <v>79</v>
      </c>
      <c r="S1069">
        <v>24</v>
      </c>
      <c r="T1069">
        <v>98.31</v>
      </c>
      <c r="U1069">
        <v>73.7</v>
      </c>
      <c r="V1069">
        <f t="shared" si="33"/>
        <v>1.333921302578019</v>
      </c>
      <c r="W1069">
        <v>23</v>
      </c>
      <c r="X1069">
        <v>58.37</v>
      </c>
      <c r="Y1069">
        <v>71.22</v>
      </c>
    </row>
    <row r="1070" spans="1:25" x14ac:dyDescent="0.25">
      <c r="A1070" t="s">
        <v>1500</v>
      </c>
      <c r="B1070" s="1" t="s">
        <v>1423</v>
      </c>
      <c r="C1070" t="s">
        <v>76</v>
      </c>
      <c r="D1070" t="s">
        <v>81</v>
      </c>
      <c r="E1070">
        <v>24</v>
      </c>
      <c r="F1070">
        <v>115.02</v>
      </c>
      <c r="G1070">
        <v>73.7</v>
      </c>
      <c r="H1070">
        <f t="shared" si="32"/>
        <v>1.5606512890094979</v>
      </c>
      <c r="I1070">
        <v>22.5</v>
      </c>
      <c r="J1070">
        <v>69.790000000000006</v>
      </c>
      <c r="K1070">
        <v>69.97</v>
      </c>
      <c r="O1070" t="s">
        <v>1500</v>
      </c>
      <c r="P1070" s="1" t="s">
        <v>1423</v>
      </c>
      <c r="Q1070" t="s">
        <v>76</v>
      </c>
      <c r="R1070" t="s">
        <v>79</v>
      </c>
      <c r="S1070">
        <v>22.5</v>
      </c>
      <c r="T1070">
        <v>68.36</v>
      </c>
      <c r="U1070">
        <v>69.97</v>
      </c>
      <c r="V1070">
        <f t="shared" si="33"/>
        <v>0.97699013863084183</v>
      </c>
      <c r="W1070">
        <v>22</v>
      </c>
      <c r="X1070">
        <v>40.31</v>
      </c>
      <c r="Y1070">
        <v>68.72</v>
      </c>
    </row>
    <row r="1071" spans="1:25" x14ac:dyDescent="0.25">
      <c r="A1071" t="s">
        <v>1501</v>
      </c>
      <c r="B1071" s="1" t="s">
        <v>1423</v>
      </c>
      <c r="C1071" t="s">
        <v>76</v>
      </c>
      <c r="D1071" t="s">
        <v>81</v>
      </c>
      <c r="E1071">
        <v>24</v>
      </c>
      <c r="F1071">
        <v>180.01</v>
      </c>
      <c r="G1071">
        <v>73.7</v>
      </c>
      <c r="H1071">
        <f t="shared" si="32"/>
        <v>2.4424694708276795</v>
      </c>
      <c r="I1071">
        <v>22</v>
      </c>
      <c r="J1071">
        <v>63.32</v>
      </c>
      <c r="K1071">
        <v>68.72</v>
      </c>
      <c r="O1071" t="s">
        <v>1501</v>
      </c>
      <c r="P1071" s="1" t="s">
        <v>1423</v>
      </c>
      <c r="Q1071" t="s">
        <v>76</v>
      </c>
      <c r="R1071" t="s">
        <v>79</v>
      </c>
      <c r="S1071">
        <v>24</v>
      </c>
      <c r="T1071">
        <v>157.47999999999999</v>
      </c>
      <c r="U1071">
        <v>73.7</v>
      </c>
      <c r="V1071">
        <f t="shared" si="33"/>
        <v>2.1367706919945726</v>
      </c>
      <c r="W1071">
        <v>22.5</v>
      </c>
      <c r="X1071">
        <v>62.25</v>
      </c>
      <c r="Y1071">
        <v>69.97</v>
      </c>
    </row>
    <row r="1072" spans="1:25" x14ac:dyDescent="0.25">
      <c r="A1072" t="s">
        <v>1502</v>
      </c>
      <c r="B1072" s="1" t="s">
        <v>1423</v>
      </c>
      <c r="C1072" t="s">
        <v>76</v>
      </c>
      <c r="D1072" t="s">
        <v>81</v>
      </c>
      <c r="E1072">
        <v>0</v>
      </c>
      <c r="F1072">
        <v>0</v>
      </c>
      <c r="G1072">
        <v>0</v>
      </c>
      <c r="H1072" t="e">
        <f t="shared" si="32"/>
        <v>#DIV/0!</v>
      </c>
      <c r="I1072">
        <v>0</v>
      </c>
      <c r="J1072">
        <v>0</v>
      </c>
      <c r="K1072">
        <v>0</v>
      </c>
      <c r="O1072" t="s">
        <v>1502</v>
      </c>
      <c r="P1072" s="1" t="s">
        <v>1423</v>
      </c>
      <c r="Q1072" t="s">
        <v>76</v>
      </c>
      <c r="R1072" t="s">
        <v>79</v>
      </c>
      <c r="S1072">
        <v>24.5</v>
      </c>
      <c r="T1072">
        <v>68.09</v>
      </c>
      <c r="U1072">
        <v>74.930000000000007</v>
      </c>
      <c r="V1072">
        <f t="shared" si="33"/>
        <v>0.90871480048044839</v>
      </c>
      <c r="W1072">
        <v>24</v>
      </c>
      <c r="X1072">
        <v>63.7</v>
      </c>
      <c r="Y1072">
        <v>73.7</v>
      </c>
    </row>
    <row r="1073" spans="1:25" x14ac:dyDescent="0.25">
      <c r="A1073" t="s">
        <v>1503</v>
      </c>
      <c r="B1073" s="1" t="s">
        <v>1423</v>
      </c>
      <c r="C1073" t="s">
        <v>76</v>
      </c>
      <c r="D1073" t="s">
        <v>81</v>
      </c>
      <c r="E1073">
        <v>24</v>
      </c>
      <c r="F1073">
        <v>117.77</v>
      </c>
      <c r="G1073">
        <v>73.7</v>
      </c>
      <c r="H1073">
        <f t="shared" si="32"/>
        <v>1.5979647218453188</v>
      </c>
      <c r="I1073">
        <v>22.5</v>
      </c>
      <c r="J1073">
        <v>69.790000000000006</v>
      </c>
      <c r="K1073">
        <v>69.97</v>
      </c>
      <c r="O1073" t="s">
        <v>1503</v>
      </c>
      <c r="P1073" s="1" t="s">
        <v>1423</v>
      </c>
      <c r="Q1073" t="s">
        <v>76</v>
      </c>
      <c r="R1073" t="s">
        <v>79</v>
      </c>
      <c r="S1073">
        <v>24</v>
      </c>
      <c r="T1073">
        <v>109.86</v>
      </c>
      <c r="U1073">
        <v>73.7</v>
      </c>
      <c r="V1073">
        <f t="shared" si="33"/>
        <v>1.4906377204884667</v>
      </c>
      <c r="W1073">
        <v>23</v>
      </c>
      <c r="X1073">
        <v>55.94</v>
      </c>
      <c r="Y1073">
        <v>71.22</v>
      </c>
    </row>
    <row r="1074" spans="1:25" x14ac:dyDescent="0.25">
      <c r="A1074" t="s">
        <v>1504</v>
      </c>
      <c r="B1074" s="1" t="s">
        <v>1423</v>
      </c>
      <c r="C1074" t="s">
        <v>77</v>
      </c>
      <c r="D1074" t="s">
        <v>81</v>
      </c>
      <c r="E1074">
        <v>24.5</v>
      </c>
      <c r="F1074">
        <v>118.32</v>
      </c>
      <c r="G1074">
        <v>74.930000000000007</v>
      </c>
      <c r="H1074">
        <f t="shared" si="32"/>
        <v>1.5790738022154007</v>
      </c>
      <c r="I1074">
        <v>22.5</v>
      </c>
      <c r="J1074">
        <v>52.73</v>
      </c>
      <c r="K1074">
        <v>69.97</v>
      </c>
      <c r="O1074" t="s">
        <v>1504</v>
      </c>
      <c r="P1074" s="1" t="s">
        <v>1423</v>
      </c>
      <c r="Q1074" t="s">
        <v>77</v>
      </c>
      <c r="R1074" t="s">
        <v>79</v>
      </c>
      <c r="S1074">
        <v>24</v>
      </c>
      <c r="T1074">
        <v>101.78</v>
      </c>
      <c r="U1074">
        <v>73.7</v>
      </c>
      <c r="V1074">
        <f t="shared" si="33"/>
        <v>1.3810040705563094</v>
      </c>
      <c r="W1074">
        <v>22.5</v>
      </c>
      <c r="X1074">
        <v>64.42</v>
      </c>
      <c r="Y1074">
        <v>69.97</v>
      </c>
    </row>
    <row r="1075" spans="1:25" x14ac:dyDescent="0.25">
      <c r="A1075" t="s">
        <v>1505</v>
      </c>
      <c r="B1075" s="1" t="s">
        <v>1423</v>
      </c>
      <c r="C1075" t="s">
        <v>77</v>
      </c>
      <c r="D1075" t="s">
        <v>81</v>
      </c>
      <c r="E1075">
        <v>24</v>
      </c>
      <c r="F1075">
        <v>124.7</v>
      </c>
      <c r="G1075">
        <v>73.7</v>
      </c>
      <c r="H1075">
        <f t="shared" si="32"/>
        <v>1.6919945725915875</v>
      </c>
      <c r="I1075">
        <v>22.5</v>
      </c>
      <c r="J1075">
        <v>69.400000000000006</v>
      </c>
      <c r="K1075">
        <v>69.97</v>
      </c>
      <c r="O1075" t="s">
        <v>1505</v>
      </c>
      <c r="P1075" s="1" t="s">
        <v>1423</v>
      </c>
      <c r="Q1075" t="s">
        <v>77</v>
      </c>
      <c r="R1075" t="s">
        <v>79</v>
      </c>
      <c r="S1075">
        <v>24</v>
      </c>
      <c r="T1075">
        <v>143.38999999999999</v>
      </c>
      <c r="U1075">
        <v>73.7</v>
      </c>
      <c r="V1075">
        <f t="shared" si="33"/>
        <v>1.9455902306648574</v>
      </c>
      <c r="W1075">
        <v>21.5</v>
      </c>
      <c r="X1075">
        <v>51.1</v>
      </c>
      <c r="Y1075">
        <v>67.47</v>
      </c>
    </row>
    <row r="1076" spans="1:25" x14ac:dyDescent="0.25">
      <c r="A1076" t="s">
        <v>1506</v>
      </c>
      <c r="B1076" s="1" t="s">
        <v>1423</v>
      </c>
      <c r="C1076" t="s">
        <v>77</v>
      </c>
      <c r="D1076" t="s">
        <v>81</v>
      </c>
      <c r="E1076">
        <v>24</v>
      </c>
      <c r="F1076">
        <v>80.08</v>
      </c>
      <c r="G1076">
        <v>73.7</v>
      </c>
      <c r="H1076">
        <f t="shared" si="32"/>
        <v>1.0865671641791044</v>
      </c>
      <c r="I1076">
        <v>23.5</v>
      </c>
      <c r="J1076">
        <v>68.62</v>
      </c>
      <c r="K1076">
        <v>72.459999999999994</v>
      </c>
      <c r="O1076" t="s">
        <v>1506</v>
      </c>
      <c r="P1076" s="1" t="s">
        <v>1423</v>
      </c>
      <c r="Q1076" t="s">
        <v>77</v>
      </c>
      <c r="R1076" t="s">
        <v>79</v>
      </c>
      <c r="S1076">
        <v>24</v>
      </c>
      <c r="T1076">
        <v>96.34</v>
      </c>
      <c r="U1076">
        <v>73.7</v>
      </c>
      <c r="V1076">
        <f t="shared" si="33"/>
        <v>1.30719131614654</v>
      </c>
      <c r="W1076">
        <v>22.5</v>
      </c>
      <c r="X1076">
        <v>58.88</v>
      </c>
      <c r="Y1076">
        <v>69.97</v>
      </c>
    </row>
    <row r="1077" spans="1:25" x14ac:dyDescent="0.25">
      <c r="A1077" t="s">
        <v>1507</v>
      </c>
      <c r="B1077" s="1" t="s">
        <v>1423</v>
      </c>
      <c r="C1077" t="s">
        <v>77</v>
      </c>
      <c r="D1077" t="s">
        <v>81</v>
      </c>
      <c r="E1077">
        <v>25</v>
      </c>
      <c r="F1077">
        <v>94.38</v>
      </c>
      <c r="G1077">
        <v>76.17</v>
      </c>
      <c r="H1077">
        <f t="shared" si="32"/>
        <v>1.2390705001969278</v>
      </c>
      <c r="I1077">
        <v>24</v>
      </c>
      <c r="J1077">
        <v>69.87</v>
      </c>
      <c r="K1077">
        <v>73.7</v>
      </c>
      <c r="O1077" t="s">
        <v>1507</v>
      </c>
      <c r="P1077" s="1" t="s">
        <v>1423</v>
      </c>
      <c r="Q1077" t="s">
        <v>77</v>
      </c>
      <c r="R1077" t="s">
        <v>79</v>
      </c>
      <c r="S1077">
        <v>24</v>
      </c>
      <c r="T1077">
        <v>110.43</v>
      </c>
      <c r="U1077">
        <v>73.7</v>
      </c>
      <c r="V1077">
        <f t="shared" si="33"/>
        <v>1.4983717774762551</v>
      </c>
      <c r="W1077">
        <v>23</v>
      </c>
      <c r="X1077">
        <v>56.42</v>
      </c>
      <c r="Y1077">
        <v>71.22</v>
      </c>
    </row>
    <row r="1078" spans="1:25" x14ac:dyDescent="0.25">
      <c r="A1078" t="s">
        <v>1508</v>
      </c>
      <c r="B1078" s="1" t="s">
        <v>1423</v>
      </c>
      <c r="C1078" t="s">
        <v>77</v>
      </c>
      <c r="D1078" t="s">
        <v>81</v>
      </c>
      <c r="E1078">
        <v>15</v>
      </c>
      <c r="F1078">
        <v>32.869999999999997</v>
      </c>
      <c r="G1078">
        <v>50.91</v>
      </c>
      <c r="H1078">
        <f t="shared" si="32"/>
        <v>0.6456491848359851</v>
      </c>
      <c r="I1078">
        <v>15</v>
      </c>
      <c r="J1078">
        <v>32.869999999999997</v>
      </c>
      <c r="K1078">
        <v>50.91</v>
      </c>
      <c r="O1078" t="s">
        <v>1508</v>
      </c>
      <c r="P1078" s="1" t="s">
        <v>1423</v>
      </c>
      <c r="Q1078" t="s">
        <v>77</v>
      </c>
      <c r="R1078" t="s">
        <v>79</v>
      </c>
      <c r="S1078">
        <v>24.5</v>
      </c>
      <c r="T1078">
        <v>72.42</v>
      </c>
      <c r="U1078">
        <v>74.930000000000007</v>
      </c>
      <c r="V1078">
        <f t="shared" si="33"/>
        <v>0.96650206859735743</v>
      </c>
      <c r="W1078">
        <v>24</v>
      </c>
      <c r="X1078">
        <v>61.41</v>
      </c>
      <c r="Y1078">
        <v>73.7</v>
      </c>
    </row>
    <row r="1079" spans="1:25" x14ac:dyDescent="0.25">
      <c r="A1079" t="s">
        <v>1509</v>
      </c>
      <c r="B1079" s="1" t="s">
        <v>1423</v>
      </c>
      <c r="C1079" t="s">
        <v>77</v>
      </c>
      <c r="D1079" t="s">
        <v>81</v>
      </c>
      <c r="E1079">
        <v>19</v>
      </c>
      <c r="F1079">
        <v>67.02</v>
      </c>
      <c r="G1079">
        <v>61.18</v>
      </c>
      <c r="H1079">
        <f t="shared" si="32"/>
        <v>1.0954560313828048</v>
      </c>
      <c r="I1079">
        <v>22.5</v>
      </c>
      <c r="J1079">
        <v>72.78</v>
      </c>
      <c r="K1079">
        <v>69.97</v>
      </c>
      <c r="O1079" t="s">
        <v>1509</v>
      </c>
      <c r="P1079" s="1" t="s">
        <v>1423</v>
      </c>
      <c r="Q1079" t="s">
        <v>77</v>
      </c>
      <c r="R1079" t="s">
        <v>79</v>
      </c>
      <c r="S1079">
        <v>23.5</v>
      </c>
      <c r="T1079">
        <v>97.05</v>
      </c>
      <c r="U1079">
        <v>72.459999999999994</v>
      </c>
      <c r="V1079">
        <f t="shared" si="33"/>
        <v>1.3393596467016287</v>
      </c>
      <c r="W1079">
        <v>22.5</v>
      </c>
      <c r="X1079">
        <v>77.430000000000007</v>
      </c>
      <c r="Y1079">
        <v>69.97</v>
      </c>
    </row>
    <row r="1080" spans="1:25" x14ac:dyDescent="0.25">
      <c r="A1080" t="s">
        <v>1510</v>
      </c>
      <c r="B1080" s="1" t="s">
        <v>1423</v>
      </c>
      <c r="C1080" t="s">
        <v>77</v>
      </c>
      <c r="D1080" t="s">
        <v>81</v>
      </c>
      <c r="E1080">
        <v>35</v>
      </c>
      <c r="F1080">
        <v>101.84</v>
      </c>
      <c r="G1080">
        <v>100.44</v>
      </c>
      <c r="H1080">
        <f t="shared" si="32"/>
        <v>1.0139386698526485</v>
      </c>
      <c r="I1080">
        <v>24</v>
      </c>
      <c r="J1080">
        <v>74.760000000000005</v>
      </c>
      <c r="K1080">
        <v>73.7</v>
      </c>
      <c r="O1080" t="s">
        <v>1510</v>
      </c>
      <c r="P1080" s="1" t="s">
        <v>1423</v>
      </c>
      <c r="Q1080" t="s">
        <v>77</v>
      </c>
      <c r="R1080" t="s">
        <v>79</v>
      </c>
      <c r="S1080">
        <v>24</v>
      </c>
      <c r="T1080">
        <v>98.54</v>
      </c>
      <c r="U1080">
        <v>73.7</v>
      </c>
      <c r="V1080">
        <f t="shared" si="33"/>
        <v>1.3370420624151969</v>
      </c>
      <c r="W1080">
        <v>16.5</v>
      </c>
      <c r="X1080">
        <v>64.849999999999994</v>
      </c>
      <c r="Y1080">
        <v>54.79</v>
      </c>
    </row>
    <row r="1081" spans="1:25" x14ac:dyDescent="0.25">
      <c r="A1081" t="s">
        <v>1511</v>
      </c>
      <c r="B1081" s="1" t="s">
        <v>1423</v>
      </c>
      <c r="C1081" t="s">
        <v>77</v>
      </c>
      <c r="D1081" t="s">
        <v>81</v>
      </c>
      <c r="E1081">
        <v>23</v>
      </c>
      <c r="F1081">
        <v>113.6</v>
      </c>
      <c r="G1081">
        <v>71.22</v>
      </c>
      <c r="H1081">
        <f t="shared" si="32"/>
        <v>1.5950575680988486</v>
      </c>
      <c r="I1081">
        <v>21.5</v>
      </c>
      <c r="J1081">
        <v>48.07</v>
      </c>
      <c r="K1081">
        <v>67.47</v>
      </c>
      <c r="O1081" t="s">
        <v>1511</v>
      </c>
      <c r="P1081" s="1" t="s">
        <v>1423</v>
      </c>
      <c r="Q1081" t="s">
        <v>77</v>
      </c>
      <c r="R1081" t="s">
        <v>79</v>
      </c>
      <c r="S1081">
        <v>24</v>
      </c>
      <c r="T1081">
        <v>86.45</v>
      </c>
      <c r="U1081">
        <v>73.7</v>
      </c>
      <c r="V1081">
        <f t="shared" si="33"/>
        <v>1.1729986431478969</v>
      </c>
      <c r="W1081">
        <v>22.5</v>
      </c>
      <c r="X1081">
        <v>49.96</v>
      </c>
      <c r="Y1081">
        <v>69.97</v>
      </c>
    </row>
    <row r="1082" spans="1:25" x14ac:dyDescent="0.25">
      <c r="A1082" t="s">
        <v>1512</v>
      </c>
      <c r="B1082" s="1" t="s">
        <v>1423</v>
      </c>
      <c r="C1082" t="s">
        <v>77</v>
      </c>
      <c r="D1082" t="s">
        <v>81</v>
      </c>
      <c r="E1082">
        <v>24.5</v>
      </c>
      <c r="F1082">
        <v>95.96</v>
      </c>
      <c r="G1082">
        <v>74.930000000000007</v>
      </c>
      <c r="H1082">
        <f t="shared" si="32"/>
        <v>1.2806619511544106</v>
      </c>
      <c r="I1082">
        <v>23</v>
      </c>
      <c r="J1082">
        <v>62.39</v>
      </c>
      <c r="K1082">
        <v>71.22</v>
      </c>
      <c r="O1082" t="s">
        <v>1512</v>
      </c>
      <c r="P1082" s="1" t="s">
        <v>1423</v>
      </c>
      <c r="Q1082" t="s">
        <v>77</v>
      </c>
      <c r="R1082" t="s">
        <v>79</v>
      </c>
      <c r="S1082">
        <v>24</v>
      </c>
      <c r="T1082">
        <v>98.07</v>
      </c>
      <c r="U1082">
        <v>73.7</v>
      </c>
      <c r="V1082">
        <f t="shared" si="33"/>
        <v>1.3306648575305291</v>
      </c>
      <c r="W1082">
        <v>23</v>
      </c>
      <c r="X1082">
        <v>61.37</v>
      </c>
      <c r="Y1082">
        <v>71.22</v>
      </c>
    </row>
    <row r="1083" spans="1:25" x14ac:dyDescent="0.25">
      <c r="A1083" t="s">
        <v>1513</v>
      </c>
      <c r="B1083" s="1" t="s">
        <v>1423</v>
      </c>
      <c r="C1083" t="s">
        <v>77</v>
      </c>
      <c r="D1083" t="s">
        <v>81</v>
      </c>
      <c r="E1083">
        <v>24</v>
      </c>
      <c r="F1083">
        <v>92.6</v>
      </c>
      <c r="G1083">
        <v>73.7</v>
      </c>
      <c r="H1083">
        <f t="shared" si="32"/>
        <v>1.2564450474898234</v>
      </c>
      <c r="I1083">
        <v>22.5</v>
      </c>
      <c r="J1083">
        <v>56.8</v>
      </c>
      <c r="K1083">
        <v>69.97</v>
      </c>
      <c r="O1083" t="s">
        <v>1513</v>
      </c>
      <c r="P1083" s="1" t="s">
        <v>1423</v>
      </c>
      <c r="Q1083" t="s">
        <v>77</v>
      </c>
      <c r="R1083" t="s">
        <v>79</v>
      </c>
      <c r="S1083">
        <v>32.5</v>
      </c>
      <c r="T1083">
        <v>92.37</v>
      </c>
      <c r="U1083">
        <v>94.43</v>
      </c>
      <c r="V1083">
        <f t="shared" si="33"/>
        <v>0.97818489886688553</v>
      </c>
      <c r="W1083">
        <v>32</v>
      </c>
      <c r="X1083">
        <v>74.180000000000007</v>
      </c>
      <c r="Y1083">
        <v>93.23</v>
      </c>
    </row>
    <row r="1084" spans="1:25" x14ac:dyDescent="0.25">
      <c r="A1084" t="s">
        <v>1514</v>
      </c>
      <c r="B1084" s="1" t="s">
        <v>1423</v>
      </c>
      <c r="C1084" t="s">
        <v>77</v>
      </c>
      <c r="D1084" t="s">
        <v>81</v>
      </c>
      <c r="E1084">
        <v>24</v>
      </c>
      <c r="F1084">
        <v>89.08</v>
      </c>
      <c r="G1084">
        <v>73.7</v>
      </c>
      <c r="H1084">
        <f t="shared" si="32"/>
        <v>1.2086838534599729</v>
      </c>
      <c r="I1084">
        <v>25</v>
      </c>
      <c r="J1084">
        <v>82.67</v>
      </c>
      <c r="K1084">
        <v>76.17</v>
      </c>
      <c r="O1084" t="s">
        <v>1514</v>
      </c>
      <c r="P1084" s="1" t="s">
        <v>1423</v>
      </c>
      <c r="Q1084" t="s">
        <v>77</v>
      </c>
      <c r="R1084" t="s">
        <v>79</v>
      </c>
      <c r="S1084">
        <v>24.5</v>
      </c>
      <c r="T1084">
        <v>92.2</v>
      </c>
      <c r="U1084">
        <v>74.930000000000007</v>
      </c>
      <c r="V1084">
        <f t="shared" si="33"/>
        <v>1.2304817829974641</v>
      </c>
      <c r="W1084">
        <v>23</v>
      </c>
      <c r="X1084">
        <v>63.31</v>
      </c>
      <c r="Y1084">
        <v>71.22</v>
      </c>
    </row>
    <row r="1085" spans="1:25" x14ac:dyDescent="0.25">
      <c r="A1085" t="s">
        <v>1515</v>
      </c>
      <c r="B1085" s="1" t="s">
        <v>1423</v>
      </c>
      <c r="C1085" t="s">
        <v>77</v>
      </c>
      <c r="D1085" t="s">
        <v>81</v>
      </c>
      <c r="E1085">
        <v>34.5</v>
      </c>
      <c r="F1085">
        <v>101.95</v>
      </c>
      <c r="G1085">
        <v>99.24</v>
      </c>
      <c r="H1085">
        <f t="shared" si="32"/>
        <v>1.0273075372833536</v>
      </c>
      <c r="I1085">
        <v>34</v>
      </c>
      <c r="J1085">
        <v>74.150000000000006</v>
      </c>
      <c r="K1085">
        <v>98.04</v>
      </c>
      <c r="O1085" t="s">
        <v>1515</v>
      </c>
      <c r="P1085" s="1" t="s">
        <v>1423</v>
      </c>
      <c r="Q1085" t="s">
        <v>77</v>
      </c>
      <c r="R1085" t="s">
        <v>79</v>
      </c>
      <c r="S1085">
        <v>24</v>
      </c>
      <c r="T1085">
        <v>76.959999999999994</v>
      </c>
      <c r="U1085">
        <v>73.7</v>
      </c>
      <c r="V1085">
        <f t="shared" si="33"/>
        <v>1.0442333785617366</v>
      </c>
      <c r="W1085">
        <v>23.5</v>
      </c>
      <c r="X1085">
        <v>67.48</v>
      </c>
      <c r="Y1085">
        <v>72.459999999999994</v>
      </c>
    </row>
    <row r="1086" spans="1:25" x14ac:dyDescent="0.25">
      <c r="A1086" t="s">
        <v>1516</v>
      </c>
      <c r="B1086" s="1" t="s">
        <v>1423</v>
      </c>
      <c r="C1086" t="s">
        <v>77</v>
      </c>
      <c r="D1086" t="s">
        <v>81</v>
      </c>
      <c r="E1086">
        <v>24</v>
      </c>
      <c r="F1086">
        <v>82.01</v>
      </c>
      <c r="G1086">
        <v>73.7</v>
      </c>
      <c r="H1086">
        <f t="shared" si="32"/>
        <v>1.1127544097693352</v>
      </c>
      <c r="I1086">
        <v>23.5</v>
      </c>
      <c r="J1086">
        <v>64.8</v>
      </c>
      <c r="K1086">
        <v>72.459999999999994</v>
      </c>
      <c r="O1086" t="s">
        <v>1516</v>
      </c>
      <c r="P1086" s="1" t="s">
        <v>1423</v>
      </c>
      <c r="Q1086" t="s">
        <v>77</v>
      </c>
      <c r="R1086" t="s">
        <v>79</v>
      </c>
      <c r="S1086">
        <v>24.5</v>
      </c>
      <c r="T1086">
        <v>82.25</v>
      </c>
      <c r="U1086">
        <v>74.930000000000007</v>
      </c>
      <c r="V1086">
        <f t="shared" si="33"/>
        <v>1.0976911784332042</v>
      </c>
      <c r="W1086">
        <v>24</v>
      </c>
      <c r="X1086">
        <v>58.68</v>
      </c>
      <c r="Y1086">
        <v>73.7</v>
      </c>
    </row>
    <row r="1087" spans="1:25" x14ac:dyDescent="0.25">
      <c r="A1087" t="s">
        <v>1517</v>
      </c>
      <c r="B1087" s="1" t="s">
        <v>1423</v>
      </c>
      <c r="C1087" t="s">
        <v>77</v>
      </c>
      <c r="D1087" t="s">
        <v>81</v>
      </c>
      <c r="E1087">
        <v>27</v>
      </c>
      <c r="F1087">
        <v>66.87</v>
      </c>
      <c r="G1087">
        <v>81.08</v>
      </c>
      <c r="H1087">
        <f t="shared" si="32"/>
        <v>0.8247409965466207</v>
      </c>
      <c r="I1087">
        <v>26.5</v>
      </c>
      <c r="J1087">
        <v>63.7</v>
      </c>
      <c r="K1087">
        <v>79.86</v>
      </c>
      <c r="O1087" t="s">
        <v>1517</v>
      </c>
      <c r="P1087" s="1" t="s">
        <v>1423</v>
      </c>
      <c r="Q1087" t="s">
        <v>77</v>
      </c>
      <c r="R1087" t="s">
        <v>79</v>
      </c>
      <c r="S1087">
        <v>24.5</v>
      </c>
      <c r="T1087">
        <v>78.040000000000006</v>
      </c>
      <c r="U1087">
        <v>74.930000000000007</v>
      </c>
      <c r="V1087">
        <f t="shared" si="33"/>
        <v>1.0415054050447083</v>
      </c>
      <c r="W1087">
        <v>23.5</v>
      </c>
      <c r="X1087">
        <v>52.76</v>
      </c>
      <c r="Y1087">
        <v>72.459999999999994</v>
      </c>
    </row>
    <row r="1088" spans="1:25" x14ac:dyDescent="0.25">
      <c r="A1088" t="s">
        <v>1518</v>
      </c>
      <c r="B1088" s="1" t="s">
        <v>1423</v>
      </c>
      <c r="C1088" t="s">
        <v>77</v>
      </c>
      <c r="D1088" t="s">
        <v>81</v>
      </c>
      <c r="E1088">
        <v>24</v>
      </c>
      <c r="F1088">
        <v>78.88</v>
      </c>
      <c r="G1088">
        <v>73.7</v>
      </c>
      <c r="H1088">
        <f t="shared" si="32"/>
        <v>1.0702849389416553</v>
      </c>
      <c r="I1088">
        <v>26</v>
      </c>
      <c r="J1088">
        <v>81.47</v>
      </c>
      <c r="K1088">
        <v>78.63</v>
      </c>
      <c r="O1088" t="s">
        <v>1518</v>
      </c>
      <c r="P1088" s="1" t="s">
        <v>1423</v>
      </c>
      <c r="Q1088" t="s">
        <v>77</v>
      </c>
      <c r="R1088" t="s">
        <v>79</v>
      </c>
      <c r="S1088">
        <v>24.5</v>
      </c>
      <c r="T1088">
        <v>90.88</v>
      </c>
      <c r="U1088">
        <v>74.930000000000007</v>
      </c>
      <c r="V1088">
        <f t="shared" si="33"/>
        <v>1.212865340984919</v>
      </c>
      <c r="W1088">
        <v>26.5</v>
      </c>
      <c r="X1088">
        <v>80.2</v>
      </c>
      <c r="Y1088">
        <v>79.86</v>
      </c>
    </row>
    <row r="1089" spans="1:25" x14ac:dyDescent="0.25">
      <c r="A1089" t="s">
        <v>1519</v>
      </c>
      <c r="B1089" s="1" t="s">
        <v>1423</v>
      </c>
      <c r="C1089" t="s">
        <v>77</v>
      </c>
      <c r="D1089" t="s">
        <v>81</v>
      </c>
      <c r="E1089">
        <v>17</v>
      </c>
      <c r="F1089">
        <v>42.92</v>
      </c>
      <c r="G1089">
        <v>56.08</v>
      </c>
      <c r="H1089">
        <f t="shared" si="32"/>
        <v>0.76533523537803139</v>
      </c>
      <c r="I1089">
        <v>16.5</v>
      </c>
      <c r="J1089">
        <v>27.24</v>
      </c>
      <c r="K1089">
        <v>54.79</v>
      </c>
      <c r="O1089" t="s">
        <v>1519</v>
      </c>
      <c r="P1089" s="1" t="s">
        <v>1423</v>
      </c>
      <c r="Q1089" t="s">
        <v>77</v>
      </c>
      <c r="R1089" t="s">
        <v>79</v>
      </c>
      <c r="S1089">
        <v>24</v>
      </c>
      <c r="T1089">
        <v>101.49</v>
      </c>
      <c r="U1089">
        <v>73.7</v>
      </c>
      <c r="V1089">
        <f t="shared" si="33"/>
        <v>1.377069199457259</v>
      </c>
      <c r="W1089">
        <v>23</v>
      </c>
      <c r="X1089">
        <v>61.27</v>
      </c>
      <c r="Y1089">
        <v>71.22</v>
      </c>
    </row>
    <row r="1090" spans="1:25" x14ac:dyDescent="0.25">
      <c r="A1090" t="s">
        <v>1521</v>
      </c>
      <c r="B1090" t="s">
        <v>75</v>
      </c>
      <c r="C1090" t="s">
        <v>76</v>
      </c>
      <c r="D1090" t="s">
        <v>565</v>
      </c>
      <c r="E1090">
        <v>16</v>
      </c>
      <c r="F1090">
        <v>46.65</v>
      </c>
      <c r="G1090">
        <v>53.5</v>
      </c>
      <c r="H1090">
        <f t="shared" si="32"/>
        <v>0.87196261682242993</v>
      </c>
      <c r="I1090">
        <v>15.5</v>
      </c>
      <c r="J1090">
        <v>36.96</v>
      </c>
      <c r="K1090">
        <v>52.21</v>
      </c>
      <c r="O1090" t="s">
        <v>1521</v>
      </c>
      <c r="P1090" t="s">
        <v>75</v>
      </c>
      <c r="Q1090" t="s">
        <v>76</v>
      </c>
      <c r="R1090" t="s">
        <v>563</v>
      </c>
      <c r="S1090">
        <v>24</v>
      </c>
      <c r="T1090">
        <v>99.99</v>
      </c>
      <c r="U1090">
        <v>73.7</v>
      </c>
      <c r="V1090">
        <f t="shared" si="33"/>
        <v>1.3567164179104476</v>
      </c>
      <c r="W1090">
        <v>23</v>
      </c>
      <c r="X1090">
        <v>63.28</v>
      </c>
      <c r="Y1090">
        <v>71.22</v>
      </c>
    </row>
    <row r="1091" spans="1:25" x14ac:dyDescent="0.25">
      <c r="A1091" t="s">
        <v>1522</v>
      </c>
      <c r="B1091" t="s">
        <v>75</v>
      </c>
      <c r="C1091" t="s">
        <v>76</v>
      </c>
      <c r="D1091" t="s">
        <v>565</v>
      </c>
      <c r="E1091">
        <v>23</v>
      </c>
      <c r="F1091">
        <v>80.489999999999995</v>
      </c>
      <c r="G1091">
        <v>71.22</v>
      </c>
      <c r="H1091">
        <f t="shared" ref="H1091:H1154" si="34">F1091/G1091</f>
        <v>1.1301600673967986</v>
      </c>
      <c r="I1091">
        <v>33.5</v>
      </c>
      <c r="J1091">
        <v>97.83</v>
      </c>
      <c r="K1091">
        <v>96.84</v>
      </c>
      <c r="O1091" t="s">
        <v>1522</v>
      </c>
      <c r="P1091" t="s">
        <v>75</v>
      </c>
      <c r="Q1091" t="s">
        <v>76</v>
      </c>
      <c r="R1091" t="s">
        <v>563</v>
      </c>
      <c r="S1091">
        <v>23</v>
      </c>
      <c r="T1091">
        <v>66.989999999999995</v>
      </c>
      <c r="U1091">
        <v>71.22</v>
      </c>
      <c r="V1091">
        <f t="shared" ref="V1091:V1154" si="35">T1091/U1091</f>
        <v>0.9406065711878685</v>
      </c>
      <c r="W1091">
        <v>22.5</v>
      </c>
      <c r="X1091">
        <v>43.63</v>
      </c>
      <c r="Y1091">
        <v>69.97</v>
      </c>
    </row>
    <row r="1092" spans="1:25" x14ac:dyDescent="0.25">
      <c r="A1092" t="s">
        <v>1523</v>
      </c>
      <c r="B1092" t="s">
        <v>75</v>
      </c>
      <c r="C1092" t="s">
        <v>76</v>
      </c>
      <c r="D1092" t="s">
        <v>565</v>
      </c>
      <c r="E1092">
        <v>20.5</v>
      </c>
      <c r="F1092">
        <v>54.43</v>
      </c>
      <c r="G1092">
        <v>64.97</v>
      </c>
      <c r="H1092">
        <f t="shared" si="34"/>
        <v>0.8377712790518701</v>
      </c>
      <c r="I1092">
        <v>20</v>
      </c>
      <c r="J1092">
        <v>37.36</v>
      </c>
      <c r="K1092">
        <v>63.71</v>
      </c>
      <c r="O1092" t="s">
        <v>1523</v>
      </c>
      <c r="P1092" t="s">
        <v>75</v>
      </c>
      <c r="Q1092" t="s">
        <v>76</v>
      </c>
      <c r="R1092" t="s">
        <v>563</v>
      </c>
      <c r="S1092">
        <v>23.5</v>
      </c>
      <c r="T1092">
        <v>64.05</v>
      </c>
      <c r="U1092">
        <v>72.459999999999994</v>
      </c>
      <c r="V1092">
        <f t="shared" si="35"/>
        <v>0.88393596467016289</v>
      </c>
      <c r="W1092">
        <v>23</v>
      </c>
      <c r="X1092">
        <v>49.71</v>
      </c>
      <c r="Y1092">
        <v>71.22</v>
      </c>
    </row>
    <row r="1093" spans="1:25" x14ac:dyDescent="0.25">
      <c r="A1093" t="s">
        <v>1524</v>
      </c>
      <c r="B1093" t="s">
        <v>75</v>
      </c>
      <c r="C1093" t="s">
        <v>76</v>
      </c>
      <c r="D1093" t="s">
        <v>565</v>
      </c>
      <c r="E1093">
        <v>22</v>
      </c>
      <c r="F1093">
        <v>61.98</v>
      </c>
      <c r="G1093">
        <v>68.72</v>
      </c>
      <c r="H1093">
        <f t="shared" si="34"/>
        <v>0.90192083818393476</v>
      </c>
      <c r="I1093">
        <v>21.5</v>
      </c>
      <c r="J1093">
        <v>48.6</v>
      </c>
      <c r="K1093">
        <v>67.47</v>
      </c>
      <c r="O1093" t="s">
        <v>1524</v>
      </c>
      <c r="P1093" t="s">
        <v>75</v>
      </c>
      <c r="Q1093" t="s">
        <v>76</v>
      </c>
      <c r="R1093" t="s">
        <v>563</v>
      </c>
      <c r="S1093">
        <v>24</v>
      </c>
      <c r="T1093">
        <v>89.29</v>
      </c>
      <c r="U1093">
        <v>73.7</v>
      </c>
      <c r="V1093">
        <f t="shared" si="35"/>
        <v>1.2115332428765264</v>
      </c>
      <c r="W1093">
        <v>22.5</v>
      </c>
      <c r="X1093">
        <v>37.72</v>
      </c>
      <c r="Y1093">
        <v>69.97</v>
      </c>
    </row>
    <row r="1094" spans="1:25" x14ac:dyDescent="0.25">
      <c r="A1094" t="s">
        <v>1525</v>
      </c>
      <c r="B1094" t="s">
        <v>75</v>
      </c>
      <c r="C1094" t="s">
        <v>76</v>
      </c>
      <c r="D1094" t="s">
        <v>565</v>
      </c>
      <c r="E1094">
        <v>35</v>
      </c>
      <c r="F1094">
        <v>96.49</v>
      </c>
      <c r="G1094">
        <v>100.44</v>
      </c>
      <c r="H1094">
        <f t="shared" si="34"/>
        <v>0.96067303863002784</v>
      </c>
      <c r="I1094">
        <v>34.5</v>
      </c>
      <c r="J1094">
        <v>83.05</v>
      </c>
      <c r="K1094">
        <v>99.24</v>
      </c>
      <c r="O1094" t="s">
        <v>1525</v>
      </c>
      <c r="P1094" t="s">
        <v>75</v>
      </c>
      <c r="Q1094" t="s">
        <v>76</v>
      </c>
      <c r="R1094" t="s">
        <v>563</v>
      </c>
      <c r="S1094">
        <v>24.5</v>
      </c>
      <c r="T1094">
        <v>94.99</v>
      </c>
      <c r="U1094">
        <v>74.930000000000007</v>
      </c>
      <c r="V1094">
        <f t="shared" si="35"/>
        <v>1.2677165354330706</v>
      </c>
      <c r="W1094">
        <v>24</v>
      </c>
      <c r="X1094">
        <v>61.72</v>
      </c>
      <c r="Y1094">
        <v>73.7</v>
      </c>
    </row>
    <row r="1095" spans="1:25" x14ac:dyDescent="0.25">
      <c r="A1095" t="s">
        <v>1526</v>
      </c>
      <c r="B1095" t="s">
        <v>75</v>
      </c>
      <c r="C1095" t="s">
        <v>76</v>
      </c>
      <c r="D1095" t="s">
        <v>565</v>
      </c>
      <c r="E1095">
        <v>31.5</v>
      </c>
      <c r="F1095">
        <v>89.07</v>
      </c>
      <c r="G1095">
        <v>92.02</v>
      </c>
      <c r="H1095">
        <f t="shared" si="34"/>
        <v>0.96794175179308839</v>
      </c>
      <c r="I1095">
        <v>31</v>
      </c>
      <c r="J1095">
        <v>58.04</v>
      </c>
      <c r="K1095">
        <v>90.81</v>
      </c>
      <c r="O1095" t="s">
        <v>1526</v>
      </c>
      <c r="P1095" t="s">
        <v>75</v>
      </c>
      <c r="Q1095" t="s">
        <v>76</v>
      </c>
      <c r="R1095" t="s">
        <v>563</v>
      </c>
      <c r="S1095">
        <v>24</v>
      </c>
      <c r="T1095">
        <v>112.79</v>
      </c>
      <c r="U1095">
        <v>73.7</v>
      </c>
      <c r="V1095">
        <f t="shared" si="35"/>
        <v>1.530393487109905</v>
      </c>
      <c r="W1095">
        <v>22.5</v>
      </c>
      <c r="X1095">
        <v>49.19</v>
      </c>
      <c r="Y1095">
        <v>69.97</v>
      </c>
    </row>
    <row r="1096" spans="1:25" x14ac:dyDescent="0.25">
      <c r="A1096" t="s">
        <v>1527</v>
      </c>
      <c r="B1096" t="s">
        <v>75</v>
      </c>
      <c r="C1096" t="s">
        <v>76</v>
      </c>
      <c r="D1096" t="s">
        <v>565</v>
      </c>
      <c r="E1096">
        <v>18</v>
      </c>
      <c r="F1096">
        <v>52.93</v>
      </c>
      <c r="G1096">
        <v>58.64</v>
      </c>
      <c r="H1096">
        <f t="shared" si="34"/>
        <v>0.90262619372442021</v>
      </c>
      <c r="I1096">
        <v>17.5</v>
      </c>
      <c r="J1096">
        <v>34.49</v>
      </c>
      <c r="K1096">
        <v>57.36</v>
      </c>
      <c r="O1096" t="s">
        <v>1527</v>
      </c>
      <c r="P1096" t="s">
        <v>75</v>
      </c>
      <c r="Q1096" t="s">
        <v>76</v>
      </c>
      <c r="R1096" t="s">
        <v>563</v>
      </c>
      <c r="S1096">
        <v>24.5</v>
      </c>
      <c r="T1096">
        <v>91.85</v>
      </c>
      <c r="U1096">
        <v>74.930000000000007</v>
      </c>
      <c r="V1096">
        <f t="shared" si="35"/>
        <v>1.2258107567062591</v>
      </c>
      <c r="W1096">
        <v>23.5</v>
      </c>
      <c r="X1096">
        <v>65.459999999999994</v>
      </c>
      <c r="Y1096">
        <v>72.459999999999994</v>
      </c>
    </row>
    <row r="1097" spans="1:25" x14ac:dyDescent="0.25">
      <c r="A1097" t="s">
        <v>1528</v>
      </c>
      <c r="B1097" t="s">
        <v>75</v>
      </c>
      <c r="C1097" t="s">
        <v>76</v>
      </c>
      <c r="D1097" t="s">
        <v>565</v>
      </c>
      <c r="E1097">
        <v>18.5</v>
      </c>
      <c r="F1097">
        <v>45.64</v>
      </c>
      <c r="G1097">
        <v>59.91</v>
      </c>
      <c r="H1097">
        <f t="shared" si="34"/>
        <v>0.76180938073777338</v>
      </c>
      <c r="I1097">
        <v>18</v>
      </c>
      <c r="J1097">
        <v>34.619999999999997</v>
      </c>
      <c r="K1097">
        <v>58.64</v>
      </c>
      <c r="O1097" t="s">
        <v>1528</v>
      </c>
      <c r="P1097" t="s">
        <v>75</v>
      </c>
      <c r="Q1097" t="s">
        <v>76</v>
      </c>
      <c r="R1097" t="s">
        <v>563</v>
      </c>
      <c r="S1097">
        <v>24</v>
      </c>
      <c r="T1097">
        <v>77.239999999999995</v>
      </c>
      <c r="U1097">
        <v>73.7</v>
      </c>
      <c r="V1097">
        <f t="shared" si="35"/>
        <v>1.0480325644504749</v>
      </c>
      <c r="W1097">
        <v>23.5</v>
      </c>
      <c r="X1097">
        <v>67.44</v>
      </c>
      <c r="Y1097">
        <v>72.459999999999994</v>
      </c>
    </row>
    <row r="1098" spans="1:25" x14ac:dyDescent="0.25">
      <c r="A1098" t="s">
        <v>1529</v>
      </c>
      <c r="B1098" t="s">
        <v>75</v>
      </c>
      <c r="C1098" t="s">
        <v>76</v>
      </c>
      <c r="D1098" t="s">
        <v>565</v>
      </c>
      <c r="E1098">
        <v>16</v>
      </c>
      <c r="F1098">
        <v>43.3</v>
      </c>
      <c r="G1098">
        <v>53.5</v>
      </c>
      <c r="H1098">
        <f t="shared" si="34"/>
        <v>0.8093457943925233</v>
      </c>
      <c r="I1098">
        <v>15.5</v>
      </c>
      <c r="J1098">
        <v>25.12</v>
      </c>
      <c r="K1098">
        <v>52.21</v>
      </c>
      <c r="O1098" t="s">
        <v>1529</v>
      </c>
      <c r="P1098" t="s">
        <v>75</v>
      </c>
      <c r="Q1098" t="s">
        <v>76</v>
      </c>
      <c r="R1098" t="s">
        <v>563</v>
      </c>
      <c r="S1098">
        <v>23</v>
      </c>
      <c r="T1098">
        <v>85.7</v>
      </c>
      <c r="U1098">
        <v>71.22</v>
      </c>
      <c r="V1098">
        <f t="shared" si="35"/>
        <v>1.2033136759337266</v>
      </c>
      <c r="W1098">
        <v>22.5</v>
      </c>
      <c r="X1098">
        <v>53.38</v>
      </c>
      <c r="Y1098">
        <v>69.97</v>
      </c>
    </row>
    <row r="1099" spans="1:25" x14ac:dyDescent="0.25">
      <c r="A1099" t="s">
        <v>1530</v>
      </c>
      <c r="B1099" t="s">
        <v>75</v>
      </c>
      <c r="C1099" t="s">
        <v>76</v>
      </c>
      <c r="D1099" t="s">
        <v>565</v>
      </c>
      <c r="E1099">
        <v>31.5</v>
      </c>
      <c r="F1099">
        <v>90.48</v>
      </c>
      <c r="G1099">
        <v>92.02</v>
      </c>
      <c r="H1099">
        <f t="shared" si="34"/>
        <v>0.98326450771571405</v>
      </c>
      <c r="I1099">
        <v>31</v>
      </c>
      <c r="J1099">
        <v>59.56</v>
      </c>
      <c r="K1099">
        <v>90.81</v>
      </c>
      <c r="O1099" t="s">
        <v>1530</v>
      </c>
      <c r="P1099" t="s">
        <v>75</v>
      </c>
      <c r="Q1099" t="s">
        <v>76</v>
      </c>
      <c r="R1099" t="s">
        <v>563</v>
      </c>
      <c r="S1099">
        <v>23.5</v>
      </c>
      <c r="T1099">
        <v>63.04</v>
      </c>
      <c r="U1099">
        <v>72.459999999999994</v>
      </c>
      <c r="V1099">
        <f t="shared" si="35"/>
        <v>0.86999723985647259</v>
      </c>
      <c r="W1099">
        <v>23</v>
      </c>
      <c r="X1099">
        <v>50.36</v>
      </c>
      <c r="Y1099">
        <v>71.22</v>
      </c>
    </row>
    <row r="1100" spans="1:25" x14ac:dyDescent="0.25">
      <c r="A1100" t="s">
        <v>1531</v>
      </c>
      <c r="B1100" t="s">
        <v>75</v>
      </c>
      <c r="C1100" t="s">
        <v>76</v>
      </c>
      <c r="D1100" t="s">
        <v>565</v>
      </c>
      <c r="E1100">
        <v>32.5</v>
      </c>
      <c r="F1100">
        <v>90.34</v>
      </c>
      <c r="G1100">
        <v>94.43</v>
      </c>
      <c r="H1100">
        <f t="shared" si="34"/>
        <v>0.95668749338134063</v>
      </c>
      <c r="I1100">
        <v>32</v>
      </c>
      <c r="J1100">
        <v>65.430000000000007</v>
      </c>
      <c r="K1100">
        <v>93.23</v>
      </c>
      <c r="O1100" t="s">
        <v>1531</v>
      </c>
      <c r="P1100" t="s">
        <v>75</v>
      </c>
      <c r="Q1100" t="s">
        <v>76</v>
      </c>
      <c r="R1100" t="s">
        <v>563</v>
      </c>
      <c r="S1100">
        <v>23.5</v>
      </c>
      <c r="T1100">
        <v>90.17</v>
      </c>
      <c r="U1100">
        <v>72.459999999999994</v>
      </c>
      <c r="V1100">
        <f t="shared" si="35"/>
        <v>1.2444107093568866</v>
      </c>
      <c r="W1100">
        <v>23</v>
      </c>
      <c r="X1100">
        <v>69.760000000000005</v>
      </c>
      <c r="Y1100">
        <v>71.22</v>
      </c>
    </row>
    <row r="1101" spans="1:25" x14ac:dyDescent="0.25">
      <c r="A1101" t="s">
        <v>1532</v>
      </c>
      <c r="B1101" t="s">
        <v>75</v>
      </c>
      <c r="C1101" t="s">
        <v>76</v>
      </c>
      <c r="D1101" t="s">
        <v>565</v>
      </c>
      <c r="E1101">
        <v>23.5</v>
      </c>
      <c r="F1101">
        <v>65.8</v>
      </c>
      <c r="G1101">
        <v>72.459999999999994</v>
      </c>
      <c r="H1101">
        <f t="shared" si="34"/>
        <v>0.90808722053546787</v>
      </c>
      <c r="I1101">
        <v>23</v>
      </c>
      <c r="J1101">
        <v>52.94</v>
      </c>
      <c r="K1101">
        <v>71.22</v>
      </c>
      <c r="O1101" t="s">
        <v>1532</v>
      </c>
      <c r="P1101" t="s">
        <v>75</v>
      </c>
      <c r="Q1101" t="s">
        <v>76</v>
      </c>
      <c r="R1101" t="s">
        <v>563</v>
      </c>
      <c r="S1101">
        <v>24</v>
      </c>
      <c r="T1101">
        <v>85.72</v>
      </c>
      <c r="U1101">
        <v>73.7</v>
      </c>
      <c r="V1101">
        <f t="shared" si="35"/>
        <v>1.1630936227951152</v>
      </c>
      <c r="W1101">
        <v>23.5</v>
      </c>
      <c r="X1101">
        <v>66.8</v>
      </c>
      <c r="Y1101">
        <v>72.459999999999994</v>
      </c>
    </row>
    <row r="1102" spans="1:25" x14ac:dyDescent="0.25">
      <c r="A1102" t="s">
        <v>1533</v>
      </c>
      <c r="B1102" t="s">
        <v>75</v>
      </c>
      <c r="C1102" t="s">
        <v>76</v>
      </c>
      <c r="D1102" t="s">
        <v>565</v>
      </c>
      <c r="E1102">
        <v>27.5</v>
      </c>
      <c r="F1102">
        <v>65.37</v>
      </c>
      <c r="G1102">
        <v>82.3</v>
      </c>
      <c r="H1102">
        <f t="shared" si="34"/>
        <v>0.7942891859052249</v>
      </c>
      <c r="I1102">
        <v>27</v>
      </c>
      <c r="J1102">
        <v>63.98</v>
      </c>
      <c r="K1102">
        <v>81.08</v>
      </c>
      <c r="O1102" t="s">
        <v>1533</v>
      </c>
      <c r="P1102" t="s">
        <v>75</v>
      </c>
      <c r="Q1102" t="s">
        <v>76</v>
      </c>
      <c r="R1102" t="s">
        <v>563</v>
      </c>
      <c r="S1102">
        <v>24.5</v>
      </c>
      <c r="T1102">
        <v>68.12</v>
      </c>
      <c r="U1102">
        <v>74.930000000000007</v>
      </c>
      <c r="V1102">
        <f t="shared" si="35"/>
        <v>0.90911517416255172</v>
      </c>
      <c r="W1102">
        <v>24</v>
      </c>
      <c r="X1102">
        <v>59.07</v>
      </c>
      <c r="Y1102">
        <v>73.7</v>
      </c>
    </row>
    <row r="1103" spans="1:25" x14ac:dyDescent="0.25">
      <c r="A1103" t="s">
        <v>1534</v>
      </c>
      <c r="B1103" t="s">
        <v>75</v>
      </c>
      <c r="C1103" t="s">
        <v>76</v>
      </c>
      <c r="D1103" t="s">
        <v>565</v>
      </c>
      <c r="E1103">
        <v>26.5</v>
      </c>
      <c r="F1103">
        <v>79.709999999999994</v>
      </c>
      <c r="G1103">
        <v>79.86</v>
      </c>
      <c r="H1103">
        <f t="shared" si="34"/>
        <v>0.99812171299774599</v>
      </c>
      <c r="I1103">
        <v>26</v>
      </c>
      <c r="J1103">
        <v>48.31</v>
      </c>
      <c r="K1103">
        <v>78.63</v>
      </c>
      <c r="O1103" t="s">
        <v>1534</v>
      </c>
      <c r="P1103" t="s">
        <v>75</v>
      </c>
      <c r="Q1103" t="s">
        <v>76</v>
      </c>
      <c r="R1103" t="s">
        <v>563</v>
      </c>
      <c r="S1103">
        <v>24</v>
      </c>
      <c r="T1103">
        <v>104.48</v>
      </c>
      <c r="U1103">
        <v>73.7</v>
      </c>
      <c r="V1103">
        <f t="shared" si="35"/>
        <v>1.4176390773405698</v>
      </c>
      <c r="W1103">
        <v>23</v>
      </c>
      <c r="X1103">
        <v>69.67</v>
      </c>
      <c r="Y1103">
        <v>71.22</v>
      </c>
    </row>
    <row r="1104" spans="1:25" x14ac:dyDescent="0.25">
      <c r="A1104" t="s">
        <v>1535</v>
      </c>
      <c r="B1104" t="s">
        <v>75</v>
      </c>
      <c r="C1104" t="s">
        <v>76</v>
      </c>
      <c r="D1104" t="s">
        <v>565</v>
      </c>
      <c r="E1104">
        <v>15.5</v>
      </c>
      <c r="F1104">
        <v>61.41</v>
      </c>
      <c r="G1104">
        <v>52.21</v>
      </c>
      <c r="H1104">
        <f t="shared" si="34"/>
        <v>1.1762114537444932</v>
      </c>
      <c r="I1104">
        <v>31</v>
      </c>
      <c r="J1104">
        <v>94.28</v>
      </c>
      <c r="K1104">
        <v>90.81</v>
      </c>
      <c r="O1104" t="s">
        <v>1535</v>
      </c>
      <c r="P1104" t="s">
        <v>75</v>
      </c>
      <c r="Q1104" t="s">
        <v>76</v>
      </c>
      <c r="R1104" t="s">
        <v>563</v>
      </c>
      <c r="S1104">
        <v>24</v>
      </c>
      <c r="T1104">
        <v>76.55</v>
      </c>
      <c r="U1104">
        <v>73.7</v>
      </c>
      <c r="V1104">
        <f t="shared" si="35"/>
        <v>1.0386702849389415</v>
      </c>
      <c r="W1104">
        <v>23.5</v>
      </c>
      <c r="X1104">
        <v>58.16</v>
      </c>
      <c r="Y1104">
        <v>72.459999999999994</v>
      </c>
    </row>
    <row r="1105" spans="1:25" x14ac:dyDescent="0.25">
      <c r="A1105" t="s">
        <v>1536</v>
      </c>
      <c r="B1105" t="s">
        <v>75</v>
      </c>
      <c r="C1105" t="s">
        <v>76</v>
      </c>
      <c r="D1105" t="s">
        <v>565</v>
      </c>
      <c r="E1105">
        <v>22.5</v>
      </c>
      <c r="F1105">
        <v>71.459999999999994</v>
      </c>
      <c r="G1105">
        <v>69.97</v>
      </c>
      <c r="H1105">
        <f t="shared" si="34"/>
        <v>1.021294840645991</v>
      </c>
      <c r="I1105">
        <v>22</v>
      </c>
      <c r="J1105">
        <v>30.56</v>
      </c>
      <c r="K1105">
        <v>68.72</v>
      </c>
      <c r="O1105" t="s">
        <v>1536</v>
      </c>
      <c r="P1105" t="s">
        <v>75</v>
      </c>
      <c r="Q1105" t="s">
        <v>76</v>
      </c>
      <c r="R1105" t="s">
        <v>563</v>
      </c>
      <c r="S1105">
        <v>24</v>
      </c>
      <c r="T1105">
        <v>113.45</v>
      </c>
      <c r="U1105">
        <v>73.7</v>
      </c>
      <c r="V1105">
        <f t="shared" si="35"/>
        <v>1.539348710990502</v>
      </c>
      <c r="W1105">
        <v>23.5</v>
      </c>
      <c r="X1105">
        <v>66.319999999999993</v>
      </c>
      <c r="Y1105">
        <v>72.459999999999994</v>
      </c>
    </row>
    <row r="1106" spans="1:25" x14ac:dyDescent="0.25">
      <c r="A1106" t="s">
        <v>1537</v>
      </c>
      <c r="B1106" t="s">
        <v>75</v>
      </c>
      <c r="C1106" t="s">
        <v>77</v>
      </c>
      <c r="D1106" t="s">
        <v>565</v>
      </c>
      <c r="E1106">
        <v>27</v>
      </c>
      <c r="F1106">
        <v>68.17</v>
      </c>
      <c r="G1106">
        <v>81.08</v>
      </c>
      <c r="H1106">
        <f t="shared" si="34"/>
        <v>0.84077454366058213</v>
      </c>
      <c r="I1106">
        <v>26.5</v>
      </c>
      <c r="J1106">
        <v>60.76</v>
      </c>
      <c r="K1106">
        <v>79.86</v>
      </c>
      <c r="O1106" t="s">
        <v>1537</v>
      </c>
      <c r="P1106" t="s">
        <v>75</v>
      </c>
      <c r="Q1106" t="s">
        <v>77</v>
      </c>
      <c r="R1106" t="s">
        <v>563</v>
      </c>
      <c r="S1106">
        <v>24</v>
      </c>
      <c r="T1106">
        <v>65.62</v>
      </c>
      <c r="U1106">
        <v>73.7</v>
      </c>
      <c r="V1106">
        <f t="shared" si="35"/>
        <v>0.89036635006784259</v>
      </c>
      <c r="W1106">
        <v>23.5</v>
      </c>
      <c r="X1106">
        <v>42.72</v>
      </c>
      <c r="Y1106">
        <v>72.459999999999994</v>
      </c>
    </row>
    <row r="1107" spans="1:25" x14ac:dyDescent="0.25">
      <c r="A1107" t="s">
        <v>1538</v>
      </c>
      <c r="B1107" t="s">
        <v>75</v>
      </c>
      <c r="C1107" t="s">
        <v>77</v>
      </c>
      <c r="D1107" t="s">
        <v>565</v>
      </c>
      <c r="E1107">
        <v>20.5</v>
      </c>
      <c r="F1107">
        <v>48.05</v>
      </c>
      <c r="G1107">
        <v>64.97</v>
      </c>
      <c r="H1107">
        <f t="shared" si="34"/>
        <v>0.73957211020470981</v>
      </c>
      <c r="I1107">
        <v>20</v>
      </c>
      <c r="J1107">
        <v>32.18</v>
      </c>
      <c r="K1107">
        <v>63.71</v>
      </c>
      <c r="O1107" t="s">
        <v>1538</v>
      </c>
      <c r="P1107" t="s">
        <v>75</v>
      </c>
      <c r="Q1107" t="s">
        <v>77</v>
      </c>
      <c r="R1107" t="s">
        <v>563</v>
      </c>
      <c r="S1107">
        <v>20.5</v>
      </c>
      <c r="T1107">
        <v>65.62</v>
      </c>
      <c r="U1107">
        <v>64.97</v>
      </c>
      <c r="V1107">
        <f t="shared" si="35"/>
        <v>1.0100046175157766</v>
      </c>
      <c r="W1107">
        <v>20</v>
      </c>
      <c r="X1107">
        <v>31.77</v>
      </c>
      <c r="Y1107">
        <v>63.71</v>
      </c>
    </row>
    <row r="1108" spans="1:25" x14ac:dyDescent="0.25">
      <c r="A1108" t="s">
        <v>1539</v>
      </c>
      <c r="B1108" t="s">
        <v>75</v>
      </c>
      <c r="C1108" t="s">
        <v>77</v>
      </c>
      <c r="D1108" t="s">
        <v>565</v>
      </c>
      <c r="E1108">
        <v>22</v>
      </c>
      <c r="F1108">
        <v>62.08</v>
      </c>
      <c r="G1108">
        <v>68.72</v>
      </c>
      <c r="H1108">
        <f t="shared" si="34"/>
        <v>0.90337601862630967</v>
      </c>
      <c r="I1108">
        <v>21.5</v>
      </c>
      <c r="J1108">
        <v>43.86</v>
      </c>
      <c r="K1108">
        <v>67.47</v>
      </c>
      <c r="O1108" t="s">
        <v>1539</v>
      </c>
      <c r="P1108" t="s">
        <v>75</v>
      </c>
      <c r="Q1108" t="s">
        <v>77</v>
      </c>
      <c r="R1108" t="s">
        <v>563</v>
      </c>
      <c r="S1108">
        <v>24.5</v>
      </c>
      <c r="T1108">
        <v>68.52</v>
      </c>
      <c r="U1108">
        <v>74.930000000000007</v>
      </c>
      <c r="V1108">
        <f t="shared" si="35"/>
        <v>0.91445348992392883</v>
      </c>
      <c r="W1108">
        <v>24</v>
      </c>
      <c r="X1108">
        <v>60.74</v>
      </c>
      <c r="Y1108">
        <v>73.7</v>
      </c>
    </row>
    <row r="1109" spans="1:25" x14ac:dyDescent="0.25">
      <c r="A1109" t="s">
        <v>1540</v>
      </c>
      <c r="B1109" t="s">
        <v>75</v>
      </c>
      <c r="C1109" t="s">
        <v>77</v>
      </c>
      <c r="D1109" t="s">
        <v>565</v>
      </c>
      <c r="E1109">
        <v>19.5</v>
      </c>
      <c r="F1109">
        <v>44.51</v>
      </c>
      <c r="G1109">
        <v>62.44</v>
      </c>
      <c r="H1109">
        <f t="shared" si="34"/>
        <v>0.71284433055733498</v>
      </c>
      <c r="I1109">
        <v>19</v>
      </c>
      <c r="J1109">
        <v>41.49</v>
      </c>
      <c r="K1109">
        <v>61.18</v>
      </c>
      <c r="O1109" t="s">
        <v>1540</v>
      </c>
      <c r="P1109" t="s">
        <v>75</v>
      </c>
      <c r="Q1109" t="s">
        <v>77</v>
      </c>
      <c r="R1109" t="s">
        <v>563</v>
      </c>
      <c r="S1109">
        <v>18.5</v>
      </c>
      <c r="T1109">
        <v>55.13</v>
      </c>
      <c r="U1109">
        <v>59.91</v>
      </c>
      <c r="V1109">
        <f t="shared" si="35"/>
        <v>0.92021365381405451</v>
      </c>
      <c r="W1109">
        <v>18</v>
      </c>
      <c r="X1109">
        <v>34.520000000000003</v>
      </c>
      <c r="Y1109">
        <v>58.64</v>
      </c>
    </row>
    <row r="1110" spans="1:25" x14ac:dyDescent="0.25">
      <c r="A1110" t="s">
        <v>1541</v>
      </c>
      <c r="B1110" t="s">
        <v>75</v>
      </c>
      <c r="C1110" t="s">
        <v>77</v>
      </c>
      <c r="D1110" t="s">
        <v>565</v>
      </c>
      <c r="E1110">
        <v>22</v>
      </c>
      <c r="F1110">
        <v>62.85</v>
      </c>
      <c r="G1110">
        <v>68.72</v>
      </c>
      <c r="H1110">
        <f t="shared" si="34"/>
        <v>0.91458090803259606</v>
      </c>
      <c r="I1110">
        <v>21.5</v>
      </c>
      <c r="J1110">
        <v>58.21</v>
      </c>
      <c r="K1110">
        <v>67.47</v>
      </c>
      <c r="O1110" t="s">
        <v>1541</v>
      </c>
      <c r="P1110" t="s">
        <v>75</v>
      </c>
      <c r="Q1110" t="s">
        <v>77</v>
      </c>
      <c r="R1110" t="s">
        <v>563</v>
      </c>
      <c r="S1110">
        <v>19</v>
      </c>
      <c r="T1110">
        <v>54.8</v>
      </c>
      <c r="U1110">
        <v>61.18</v>
      </c>
      <c r="V1110">
        <f t="shared" si="35"/>
        <v>0.89571755475645631</v>
      </c>
      <c r="W1110">
        <v>18.5</v>
      </c>
      <c r="X1110">
        <v>44.64</v>
      </c>
      <c r="Y1110">
        <v>59.91</v>
      </c>
    </row>
    <row r="1111" spans="1:25" x14ac:dyDescent="0.25">
      <c r="A1111" t="s">
        <v>1542</v>
      </c>
      <c r="B1111" t="s">
        <v>75</v>
      </c>
      <c r="C1111" t="s">
        <v>77</v>
      </c>
      <c r="D1111" t="s">
        <v>565</v>
      </c>
      <c r="E1111">
        <v>23</v>
      </c>
      <c r="F1111">
        <v>61.88</v>
      </c>
      <c r="G1111">
        <v>71.22</v>
      </c>
      <c r="H1111">
        <f t="shared" si="34"/>
        <v>0.86885706262285878</v>
      </c>
      <c r="I1111">
        <v>22.5</v>
      </c>
      <c r="J1111">
        <v>46.61</v>
      </c>
      <c r="K1111">
        <v>69.97</v>
      </c>
      <c r="O1111" t="s">
        <v>1542</v>
      </c>
      <c r="P1111" t="s">
        <v>75</v>
      </c>
      <c r="Q1111" t="s">
        <v>77</v>
      </c>
      <c r="R1111" t="s">
        <v>563</v>
      </c>
      <c r="S1111">
        <v>25.5</v>
      </c>
      <c r="T1111">
        <v>83.91</v>
      </c>
      <c r="U1111">
        <v>77.400000000000006</v>
      </c>
      <c r="V1111">
        <f t="shared" si="35"/>
        <v>1.0841085271317827</v>
      </c>
      <c r="W1111">
        <v>20</v>
      </c>
      <c r="X1111">
        <v>64.44</v>
      </c>
      <c r="Y1111">
        <v>63.71</v>
      </c>
    </row>
    <row r="1112" spans="1:25" x14ac:dyDescent="0.25">
      <c r="A1112" t="s">
        <v>1543</v>
      </c>
      <c r="B1112" t="s">
        <v>75</v>
      </c>
      <c r="C1112" t="s">
        <v>77</v>
      </c>
      <c r="D1112" t="s">
        <v>565</v>
      </c>
      <c r="E1112">
        <v>19</v>
      </c>
      <c r="F1112">
        <v>53.77</v>
      </c>
      <c r="G1112">
        <v>61.18</v>
      </c>
      <c r="H1112">
        <f t="shared" si="34"/>
        <v>0.8788819875776398</v>
      </c>
      <c r="I1112">
        <v>18.5</v>
      </c>
      <c r="J1112">
        <v>36.119999999999997</v>
      </c>
      <c r="K1112">
        <v>59.91</v>
      </c>
      <c r="O1112" t="s">
        <v>1543</v>
      </c>
      <c r="P1112" t="s">
        <v>75</v>
      </c>
      <c r="Q1112" t="s">
        <v>77</v>
      </c>
      <c r="R1112" t="s">
        <v>563</v>
      </c>
      <c r="S1112">
        <v>24</v>
      </c>
      <c r="T1112">
        <v>72.78</v>
      </c>
      <c r="U1112">
        <v>73.7</v>
      </c>
      <c r="V1112">
        <f t="shared" si="35"/>
        <v>0.98751696065128902</v>
      </c>
      <c r="W1112">
        <v>23.5</v>
      </c>
      <c r="X1112">
        <v>63.59</v>
      </c>
      <c r="Y1112">
        <v>72.459999999999994</v>
      </c>
    </row>
    <row r="1113" spans="1:25" x14ac:dyDescent="0.25">
      <c r="A1113" t="s">
        <v>1544</v>
      </c>
      <c r="B1113" t="s">
        <v>75</v>
      </c>
      <c r="C1113" t="s">
        <v>77</v>
      </c>
      <c r="D1113" t="s">
        <v>565</v>
      </c>
      <c r="E1113">
        <v>15.5</v>
      </c>
      <c r="F1113">
        <v>49.54</v>
      </c>
      <c r="G1113">
        <v>52.21</v>
      </c>
      <c r="H1113">
        <f t="shared" si="34"/>
        <v>0.9488603715763263</v>
      </c>
      <c r="I1113">
        <v>15</v>
      </c>
      <c r="J1113">
        <v>38.46</v>
      </c>
      <c r="K1113">
        <v>50.91</v>
      </c>
      <c r="O1113" t="s">
        <v>1544</v>
      </c>
      <c r="P1113" t="s">
        <v>75</v>
      </c>
      <c r="Q1113" t="s">
        <v>77</v>
      </c>
      <c r="R1113" t="s">
        <v>563</v>
      </c>
      <c r="S1113">
        <v>25.5</v>
      </c>
      <c r="T1113">
        <v>68.06</v>
      </c>
      <c r="U1113">
        <v>77.400000000000006</v>
      </c>
      <c r="V1113">
        <f t="shared" si="35"/>
        <v>0.87932816537467695</v>
      </c>
      <c r="W1113">
        <v>25</v>
      </c>
      <c r="X1113">
        <v>52.08</v>
      </c>
      <c r="Y1113">
        <v>76.17</v>
      </c>
    </row>
    <row r="1114" spans="1:25" x14ac:dyDescent="0.25">
      <c r="A1114" t="s">
        <v>1545</v>
      </c>
      <c r="B1114" t="s">
        <v>75</v>
      </c>
      <c r="C1114" t="s">
        <v>77</v>
      </c>
      <c r="D1114" t="s">
        <v>565</v>
      </c>
      <c r="E1114">
        <v>28.5</v>
      </c>
      <c r="F1114">
        <v>69.02</v>
      </c>
      <c r="G1114">
        <v>84.74</v>
      </c>
      <c r="H1114">
        <f t="shared" si="34"/>
        <v>0.81449138541420818</v>
      </c>
      <c r="I1114">
        <v>28</v>
      </c>
      <c r="J1114">
        <v>52.7</v>
      </c>
      <c r="K1114">
        <v>83.53</v>
      </c>
      <c r="O1114" t="s">
        <v>1545</v>
      </c>
      <c r="P1114" t="s">
        <v>75</v>
      </c>
      <c r="Q1114" t="s">
        <v>77</v>
      </c>
      <c r="R1114" t="s">
        <v>563</v>
      </c>
      <c r="S1114">
        <v>20</v>
      </c>
      <c r="T1114">
        <v>55.67</v>
      </c>
      <c r="U1114">
        <v>63.71</v>
      </c>
      <c r="V1114">
        <f t="shared" si="35"/>
        <v>0.87380317061685764</v>
      </c>
      <c r="W1114">
        <v>19.5</v>
      </c>
      <c r="X1114">
        <v>33.99</v>
      </c>
      <c r="Y1114">
        <v>62.44</v>
      </c>
    </row>
    <row r="1115" spans="1:25" x14ac:dyDescent="0.25">
      <c r="A1115" t="s">
        <v>1546</v>
      </c>
      <c r="B1115" t="s">
        <v>75</v>
      </c>
      <c r="C1115" t="s">
        <v>77</v>
      </c>
      <c r="D1115" t="s">
        <v>565</v>
      </c>
      <c r="E1115">
        <v>28</v>
      </c>
      <c r="F1115">
        <v>61.23</v>
      </c>
      <c r="G1115">
        <v>83.53</v>
      </c>
      <c r="H1115">
        <f t="shared" si="34"/>
        <v>0.73303004908416136</v>
      </c>
      <c r="I1115">
        <v>27.5</v>
      </c>
      <c r="J1115">
        <v>59.13</v>
      </c>
      <c r="K1115">
        <v>82.3</v>
      </c>
      <c r="O1115" t="s">
        <v>1546</v>
      </c>
      <c r="P1115" t="s">
        <v>75</v>
      </c>
      <c r="Q1115" t="s">
        <v>77</v>
      </c>
      <c r="R1115" t="s">
        <v>563</v>
      </c>
      <c r="S1115">
        <v>23.5</v>
      </c>
      <c r="T1115">
        <v>77.010000000000005</v>
      </c>
      <c r="U1115">
        <v>72.459999999999994</v>
      </c>
      <c r="V1115">
        <f t="shared" si="35"/>
        <v>1.0627932652497931</v>
      </c>
      <c r="W1115">
        <v>31</v>
      </c>
      <c r="X1115">
        <v>91.85</v>
      </c>
      <c r="Y1115">
        <v>90.81</v>
      </c>
    </row>
    <row r="1116" spans="1:25" x14ac:dyDescent="0.25">
      <c r="A1116" t="s">
        <v>1547</v>
      </c>
      <c r="B1116" t="s">
        <v>75</v>
      </c>
      <c r="C1116" t="s">
        <v>77</v>
      </c>
      <c r="D1116" t="s">
        <v>565</v>
      </c>
      <c r="E1116">
        <v>16</v>
      </c>
      <c r="F1116">
        <v>41.17</v>
      </c>
      <c r="G1116">
        <v>53.5</v>
      </c>
      <c r="H1116">
        <f t="shared" si="34"/>
        <v>0.76953271028037384</v>
      </c>
      <c r="I1116">
        <v>15.5</v>
      </c>
      <c r="J1116">
        <v>21.34</v>
      </c>
      <c r="K1116">
        <v>52.21</v>
      </c>
      <c r="O1116" t="s">
        <v>1547</v>
      </c>
      <c r="P1116" t="s">
        <v>75</v>
      </c>
      <c r="Q1116" t="s">
        <v>77</v>
      </c>
      <c r="R1116" t="s">
        <v>563</v>
      </c>
      <c r="S1116">
        <v>24</v>
      </c>
      <c r="T1116">
        <v>96.44</v>
      </c>
      <c r="U1116">
        <v>73.7</v>
      </c>
      <c r="V1116">
        <f t="shared" si="35"/>
        <v>1.3085481682496607</v>
      </c>
      <c r="W1116">
        <v>23.5</v>
      </c>
      <c r="X1116">
        <v>62.54</v>
      </c>
      <c r="Y1116">
        <v>72.459999999999994</v>
      </c>
    </row>
    <row r="1117" spans="1:25" x14ac:dyDescent="0.25">
      <c r="A1117" t="s">
        <v>1548</v>
      </c>
      <c r="B1117" t="s">
        <v>75</v>
      </c>
      <c r="C1117" t="s">
        <v>77</v>
      </c>
      <c r="D1117" t="s">
        <v>565</v>
      </c>
      <c r="E1117">
        <v>23.5</v>
      </c>
      <c r="F1117">
        <v>57.4</v>
      </c>
      <c r="G1117">
        <v>72.459999999999994</v>
      </c>
      <c r="H1117">
        <f t="shared" si="34"/>
        <v>0.79216119238200389</v>
      </c>
      <c r="I1117">
        <v>23</v>
      </c>
      <c r="J1117">
        <v>45.01</v>
      </c>
      <c r="K1117">
        <v>71.22</v>
      </c>
      <c r="O1117" t="s">
        <v>1548</v>
      </c>
      <c r="P1117" t="s">
        <v>75</v>
      </c>
      <c r="Q1117" t="s">
        <v>77</v>
      </c>
      <c r="R1117" t="s">
        <v>563</v>
      </c>
      <c r="S1117">
        <v>20</v>
      </c>
      <c r="T1117">
        <v>59.68</v>
      </c>
      <c r="U1117">
        <v>63.71</v>
      </c>
      <c r="V1117">
        <f t="shared" si="35"/>
        <v>0.93674462407785275</v>
      </c>
      <c r="W1117">
        <v>19.5</v>
      </c>
      <c r="X1117">
        <v>27.14</v>
      </c>
      <c r="Y1117">
        <v>62.44</v>
      </c>
    </row>
    <row r="1118" spans="1:25" x14ac:dyDescent="0.25">
      <c r="A1118" t="s">
        <v>1549</v>
      </c>
      <c r="B1118" t="s">
        <v>75</v>
      </c>
      <c r="C1118" t="s">
        <v>77</v>
      </c>
      <c r="D1118" t="s">
        <v>565</v>
      </c>
      <c r="E1118">
        <v>23</v>
      </c>
      <c r="F1118">
        <v>57.34</v>
      </c>
      <c r="G1118">
        <v>71.22</v>
      </c>
      <c r="H1118">
        <f t="shared" si="34"/>
        <v>0.80511092389778161</v>
      </c>
      <c r="I1118">
        <v>22.5</v>
      </c>
      <c r="J1118">
        <v>44.25</v>
      </c>
      <c r="K1118">
        <v>69.97</v>
      </c>
      <c r="O1118" t="s">
        <v>1549</v>
      </c>
      <c r="P1118" t="s">
        <v>75</v>
      </c>
      <c r="Q1118" t="s">
        <v>77</v>
      </c>
      <c r="R1118" t="s">
        <v>563</v>
      </c>
      <c r="S1118">
        <v>29</v>
      </c>
      <c r="T1118">
        <v>76.61</v>
      </c>
      <c r="U1118">
        <v>85.96</v>
      </c>
      <c r="V1118">
        <f t="shared" si="35"/>
        <v>0.8912284783620289</v>
      </c>
      <c r="W1118">
        <v>28.5</v>
      </c>
      <c r="X1118">
        <v>51.92</v>
      </c>
      <c r="Y1118">
        <v>84.74</v>
      </c>
    </row>
    <row r="1119" spans="1:25" x14ac:dyDescent="0.25">
      <c r="A1119" t="s">
        <v>1550</v>
      </c>
      <c r="B1119" t="s">
        <v>75</v>
      </c>
      <c r="C1119" t="s">
        <v>77</v>
      </c>
      <c r="D1119" t="s">
        <v>565</v>
      </c>
      <c r="E1119">
        <v>21</v>
      </c>
      <c r="F1119">
        <v>56.59</v>
      </c>
      <c r="G1119">
        <v>66.22</v>
      </c>
      <c r="H1119">
        <f t="shared" si="34"/>
        <v>0.85457565690123838</v>
      </c>
      <c r="I1119">
        <v>20.5</v>
      </c>
      <c r="J1119">
        <v>22.81</v>
      </c>
      <c r="K1119">
        <v>64.97</v>
      </c>
      <c r="O1119" t="s">
        <v>1550</v>
      </c>
      <c r="P1119" t="s">
        <v>75</v>
      </c>
      <c r="Q1119" t="s">
        <v>77</v>
      </c>
      <c r="R1119" t="s">
        <v>563</v>
      </c>
      <c r="S1119">
        <v>30.5</v>
      </c>
      <c r="T1119">
        <v>78.11</v>
      </c>
      <c r="U1119">
        <v>89.6</v>
      </c>
      <c r="V1119">
        <f t="shared" si="35"/>
        <v>0.87176339285714288</v>
      </c>
      <c r="W1119">
        <v>30</v>
      </c>
      <c r="X1119">
        <v>62.2</v>
      </c>
      <c r="Y1119">
        <v>88.39</v>
      </c>
    </row>
    <row r="1120" spans="1:25" x14ac:dyDescent="0.25">
      <c r="A1120" t="s">
        <v>1551</v>
      </c>
      <c r="B1120" t="s">
        <v>75</v>
      </c>
      <c r="C1120" t="s">
        <v>77</v>
      </c>
      <c r="D1120" t="s">
        <v>565</v>
      </c>
      <c r="E1120">
        <v>21</v>
      </c>
      <c r="F1120">
        <v>64.87</v>
      </c>
      <c r="G1120">
        <v>66.22</v>
      </c>
      <c r="H1120">
        <f t="shared" si="34"/>
        <v>0.97961340984596812</v>
      </c>
      <c r="I1120">
        <v>20.5</v>
      </c>
      <c r="J1120">
        <v>40.4</v>
      </c>
      <c r="K1120">
        <v>64.97</v>
      </c>
      <c r="O1120" t="s">
        <v>1551</v>
      </c>
      <c r="P1120" t="s">
        <v>75</v>
      </c>
      <c r="Q1120" t="s">
        <v>77</v>
      </c>
      <c r="R1120" t="s">
        <v>563</v>
      </c>
      <c r="S1120">
        <v>24.5</v>
      </c>
      <c r="T1120">
        <v>78.180000000000007</v>
      </c>
      <c r="U1120">
        <v>74.930000000000007</v>
      </c>
      <c r="V1120">
        <f t="shared" si="35"/>
        <v>1.0433738155611905</v>
      </c>
      <c r="W1120">
        <v>24</v>
      </c>
      <c r="X1120">
        <v>55.79</v>
      </c>
      <c r="Y1120">
        <v>73.7</v>
      </c>
    </row>
    <row r="1121" spans="1:25" x14ac:dyDescent="0.25">
      <c r="A1121" t="s">
        <v>1552</v>
      </c>
      <c r="B1121" t="s">
        <v>75</v>
      </c>
      <c r="C1121" t="s">
        <v>77</v>
      </c>
      <c r="D1121" t="s">
        <v>565</v>
      </c>
      <c r="E1121">
        <v>30</v>
      </c>
      <c r="F1121">
        <v>80.069999999999993</v>
      </c>
      <c r="G1121">
        <v>88.39</v>
      </c>
      <c r="H1121">
        <f t="shared" si="34"/>
        <v>0.90587170494399816</v>
      </c>
      <c r="I1121">
        <v>29.5</v>
      </c>
      <c r="J1121">
        <v>77.650000000000006</v>
      </c>
      <c r="K1121">
        <v>87.18</v>
      </c>
      <c r="O1121" t="s">
        <v>1552</v>
      </c>
      <c r="P1121" t="s">
        <v>75</v>
      </c>
      <c r="Q1121" t="s">
        <v>77</v>
      </c>
      <c r="R1121" t="s">
        <v>563</v>
      </c>
      <c r="S1121">
        <v>24</v>
      </c>
      <c r="T1121">
        <v>88.35</v>
      </c>
      <c r="U1121">
        <v>73.7</v>
      </c>
      <c r="V1121">
        <f t="shared" si="35"/>
        <v>1.1987788331071911</v>
      </c>
      <c r="W1121">
        <v>23</v>
      </c>
      <c r="X1121">
        <v>63.22</v>
      </c>
      <c r="Y1121">
        <v>71.22</v>
      </c>
    </row>
    <row r="1122" spans="1:25" x14ac:dyDescent="0.25">
      <c r="A1122" t="s">
        <v>1553</v>
      </c>
      <c r="B1122" t="s">
        <v>75</v>
      </c>
      <c r="C1122" t="s">
        <v>76</v>
      </c>
      <c r="D1122" t="s">
        <v>566</v>
      </c>
      <c r="E1122">
        <v>0</v>
      </c>
      <c r="F1122">
        <v>0</v>
      </c>
      <c r="G1122">
        <v>0</v>
      </c>
      <c r="H1122" t="e">
        <f t="shared" si="34"/>
        <v>#DIV/0!</v>
      </c>
      <c r="I1122">
        <v>0</v>
      </c>
      <c r="J1122">
        <v>0</v>
      </c>
      <c r="K1122">
        <v>0</v>
      </c>
      <c r="O1122" t="s">
        <v>1553</v>
      </c>
      <c r="P1122" t="s">
        <v>75</v>
      </c>
      <c r="Q1122" t="s">
        <v>76</v>
      </c>
      <c r="R1122" t="s">
        <v>564</v>
      </c>
      <c r="S1122">
        <v>20</v>
      </c>
      <c r="T1122">
        <v>50.24</v>
      </c>
      <c r="U1122">
        <v>63.71</v>
      </c>
      <c r="V1122">
        <f t="shared" si="35"/>
        <v>0.7885732224140638</v>
      </c>
      <c r="W1122">
        <v>19.5</v>
      </c>
      <c r="X1122">
        <v>44.58</v>
      </c>
      <c r="Y1122">
        <v>62.44</v>
      </c>
    </row>
    <row r="1123" spans="1:25" x14ac:dyDescent="0.25">
      <c r="A1123" t="s">
        <v>1554</v>
      </c>
      <c r="B1123" t="s">
        <v>75</v>
      </c>
      <c r="C1123" t="s">
        <v>76</v>
      </c>
      <c r="D1123" t="s">
        <v>566</v>
      </c>
      <c r="E1123">
        <v>21.5</v>
      </c>
      <c r="F1123">
        <v>65.97</v>
      </c>
      <c r="G1123">
        <v>67.47</v>
      </c>
      <c r="H1123">
        <f t="shared" si="34"/>
        <v>0.97776789684304133</v>
      </c>
      <c r="I1123">
        <v>21</v>
      </c>
      <c r="J1123">
        <v>35.56</v>
      </c>
      <c r="K1123">
        <v>66.22</v>
      </c>
      <c r="O1123" t="s">
        <v>1554</v>
      </c>
      <c r="P1123" t="s">
        <v>75</v>
      </c>
      <c r="Q1123" t="s">
        <v>76</v>
      </c>
      <c r="R1123" t="s">
        <v>564</v>
      </c>
      <c r="S1123">
        <v>22.5</v>
      </c>
      <c r="T1123">
        <v>63.96</v>
      </c>
      <c r="U1123">
        <v>69.97</v>
      </c>
      <c r="V1123">
        <f t="shared" si="35"/>
        <v>0.91410604544804919</v>
      </c>
      <c r="W1123">
        <v>22</v>
      </c>
      <c r="X1123">
        <v>49.96</v>
      </c>
      <c r="Y1123">
        <v>68.72</v>
      </c>
    </row>
    <row r="1124" spans="1:25" x14ac:dyDescent="0.25">
      <c r="A1124" t="s">
        <v>1555</v>
      </c>
      <c r="B1124" t="s">
        <v>75</v>
      </c>
      <c r="C1124" t="s">
        <v>76</v>
      </c>
      <c r="D1124" t="s">
        <v>566</v>
      </c>
      <c r="E1124">
        <v>31.5</v>
      </c>
      <c r="F1124">
        <v>83.58</v>
      </c>
      <c r="G1124">
        <v>92.02</v>
      </c>
      <c r="H1124">
        <f t="shared" si="34"/>
        <v>0.90828080851988702</v>
      </c>
      <c r="I1124">
        <v>31</v>
      </c>
      <c r="J1124">
        <v>80.59</v>
      </c>
      <c r="K1124">
        <v>90.81</v>
      </c>
      <c r="O1124" t="s">
        <v>1555</v>
      </c>
      <c r="P1124" t="s">
        <v>75</v>
      </c>
      <c r="Q1124" t="s">
        <v>76</v>
      </c>
      <c r="R1124" t="s">
        <v>564</v>
      </c>
      <c r="S1124">
        <v>23</v>
      </c>
      <c r="T1124">
        <v>84.17</v>
      </c>
      <c r="U1124">
        <v>71.22</v>
      </c>
      <c r="V1124">
        <f t="shared" si="35"/>
        <v>1.1818309463633812</v>
      </c>
      <c r="W1124">
        <v>22</v>
      </c>
      <c r="X1124">
        <v>64.23</v>
      </c>
      <c r="Y1124">
        <v>68.72</v>
      </c>
    </row>
    <row r="1125" spans="1:25" x14ac:dyDescent="0.25">
      <c r="A1125" t="s">
        <v>1556</v>
      </c>
      <c r="B1125" t="s">
        <v>75</v>
      </c>
      <c r="C1125" t="s">
        <v>76</v>
      </c>
      <c r="D1125" t="s">
        <v>566</v>
      </c>
      <c r="E1125">
        <v>19</v>
      </c>
      <c r="F1125">
        <v>72.03</v>
      </c>
      <c r="G1125">
        <v>61.18</v>
      </c>
      <c r="H1125">
        <f t="shared" si="34"/>
        <v>1.1773455377574371</v>
      </c>
      <c r="I1125">
        <v>18.5</v>
      </c>
      <c r="J1125">
        <v>26.42</v>
      </c>
      <c r="K1125">
        <v>59.91</v>
      </c>
      <c r="O1125" t="s">
        <v>1556</v>
      </c>
      <c r="P1125" t="s">
        <v>75</v>
      </c>
      <c r="Q1125" t="s">
        <v>76</v>
      </c>
      <c r="R1125" t="s">
        <v>564</v>
      </c>
      <c r="S1125">
        <v>21</v>
      </c>
      <c r="T1125">
        <v>71.17</v>
      </c>
      <c r="U1125">
        <v>66.22</v>
      </c>
      <c r="V1125">
        <f t="shared" si="35"/>
        <v>1.0747508305647842</v>
      </c>
      <c r="W1125">
        <v>20.5</v>
      </c>
      <c r="X1125">
        <v>42.34</v>
      </c>
      <c r="Y1125">
        <v>64.97</v>
      </c>
    </row>
    <row r="1126" spans="1:25" x14ac:dyDescent="0.25">
      <c r="A1126" t="s">
        <v>1557</v>
      </c>
      <c r="B1126" t="s">
        <v>75</v>
      </c>
      <c r="C1126" t="s">
        <v>76</v>
      </c>
      <c r="D1126" t="s">
        <v>566</v>
      </c>
      <c r="E1126">
        <v>21.5</v>
      </c>
      <c r="F1126">
        <v>53.9</v>
      </c>
      <c r="G1126">
        <v>67.47</v>
      </c>
      <c r="H1126">
        <f t="shared" si="34"/>
        <v>0.79887357344004739</v>
      </c>
      <c r="I1126">
        <v>21</v>
      </c>
      <c r="J1126">
        <v>31.77</v>
      </c>
      <c r="K1126">
        <v>66.22</v>
      </c>
      <c r="O1126" t="s">
        <v>1557</v>
      </c>
      <c r="P1126" t="s">
        <v>75</v>
      </c>
      <c r="Q1126" t="s">
        <v>76</v>
      </c>
      <c r="R1126" t="s">
        <v>564</v>
      </c>
      <c r="S1126">
        <v>16</v>
      </c>
      <c r="T1126">
        <v>42.35</v>
      </c>
      <c r="U1126">
        <v>53.5</v>
      </c>
      <c r="V1126">
        <f t="shared" si="35"/>
        <v>0.79158878504672903</v>
      </c>
      <c r="W1126">
        <v>15.5</v>
      </c>
      <c r="X1126">
        <v>40.47</v>
      </c>
      <c r="Y1126">
        <v>52.21</v>
      </c>
    </row>
    <row r="1127" spans="1:25" x14ac:dyDescent="0.25">
      <c r="A1127" t="s">
        <v>1558</v>
      </c>
      <c r="B1127" t="s">
        <v>75</v>
      </c>
      <c r="C1127" t="s">
        <v>76</v>
      </c>
      <c r="D1127" t="s">
        <v>566</v>
      </c>
      <c r="E1127">
        <v>33.5</v>
      </c>
      <c r="F1127">
        <v>92.15</v>
      </c>
      <c r="G1127">
        <v>96.84</v>
      </c>
      <c r="H1127">
        <f t="shared" si="34"/>
        <v>0.95156959933911611</v>
      </c>
      <c r="I1127">
        <v>33</v>
      </c>
      <c r="J1127">
        <v>59.23</v>
      </c>
      <c r="K1127">
        <v>95.64</v>
      </c>
      <c r="O1127" t="s">
        <v>1558</v>
      </c>
      <c r="P1127" t="s">
        <v>75</v>
      </c>
      <c r="Q1127" t="s">
        <v>76</v>
      </c>
      <c r="R1127" t="s">
        <v>564</v>
      </c>
      <c r="S1127">
        <v>21</v>
      </c>
      <c r="T1127">
        <v>68.540000000000006</v>
      </c>
      <c r="U1127">
        <v>66.22</v>
      </c>
      <c r="V1127">
        <f t="shared" si="35"/>
        <v>1.0350347327091514</v>
      </c>
      <c r="W1127">
        <v>23</v>
      </c>
      <c r="X1127">
        <v>72.81</v>
      </c>
      <c r="Y1127">
        <v>71.22</v>
      </c>
    </row>
    <row r="1128" spans="1:25" x14ac:dyDescent="0.25">
      <c r="A1128" t="s">
        <v>1559</v>
      </c>
      <c r="B1128" t="s">
        <v>75</v>
      </c>
      <c r="C1128" t="s">
        <v>76</v>
      </c>
      <c r="D1128" t="s">
        <v>566</v>
      </c>
      <c r="E1128">
        <v>17.5</v>
      </c>
      <c r="F1128">
        <v>51.34</v>
      </c>
      <c r="G1128">
        <v>57.36</v>
      </c>
      <c r="H1128">
        <f t="shared" si="34"/>
        <v>0.8950488145048815</v>
      </c>
      <c r="I1128">
        <v>17</v>
      </c>
      <c r="J1128">
        <v>25.75</v>
      </c>
      <c r="K1128">
        <v>56.08</v>
      </c>
      <c r="O1128" t="s">
        <v>1559</v>
      </c>
      <c r="P1128" t="s">
        <v>75</v>
      </c>
      <c r="Q1128" t="s">
        <v>76</v>
      </c>
      <c r="R1128" t="s">
        <v>564</v>
      </c>
      <c r="S1128">
        <v>23.5</v>
      </c>
      <c r="T1128">
        <v>66.45</v>
      </c>
      <c r="U1128">
        <v>72.459999999999994</v>
      </c>
      <c r="V1128">
        <f t="shared" si="35"/>
        <v>0.91705768699972412</v>
      </c>
      <c r="W1128">
        <v>23</v>
      </c>
      <c r="X1128">
        <v>54.02</v>
      </c>
      <c r="Y1128">
        <v>71.22</v>
      </c>
    </row>
    <row r="1129" spans="1:25" x14ac:dyDescent="0.25">
      <c r="A1129" t="s">
        <v>1560</v>
      </c>
      <c r="B1129" t="s">
        <v>75</v>
      </c>
      <c r="C1129" t="s">
        <v>76</v>
      </c>
      <c r="D1129" t="s">
        <v>566</v>
      </c>
      <c r="E1129">
        <v>23.5</v>
      </c>
      <c r="F1129">
        <v>66.34</v>
      </c>
      <c r="G1129">
        <v>72.459999999999994</v>
      </c>
      <c r="H1129">
        <f t="shared" si="34"/>
        <v>0.9155396080596192</v>
      </c>
      <c r="I1129">
        <v>23</v>
      </c>
      <c r="J1129">
        <v>41.08</v>
      </c>
      <c r="K1129">
        <v>71.22</v>
      </c>
      <c r="O1129" t="s">
        <v>1560</v>
      </c>
      <c r="P1129" t="s">
        <v>75</v>
      </c>
      <c r="Q1129" t="s">
        <v>76</v>
      </c>
      <c r="R1129" t="s">
        <v>564</v>
      </c>
      <c r="S1129">
        <v>24</v>
      </c>
      <c r="T1129">
        <v>69.55</v>
      </c>
      <c r="U1129">
        <v>73.7</v>
      </c>
      <c r="V1129">
        <f t="shared" si="35"/>
        <v>0.94369063772048845</v>
      </c>
      <c r="W1129">
        <v>23.5</v>
      </c>
      <c r="X1129">
        <v>61.37</v>
      </c>
      <c r="Y1129">
        <v>72.459999999999994</v>
      </c>
    </row>
    <row r="1130" spans="1:25" x14ac:dyDescent="0.25">
      <c r="A1130" t="s">
        <v>1561</v>
      </c>
      <c r="B1130" t="s">
        <v>75</v>
      </c>
      <c r="C1130" t="s">
        <v>76</v>
      </c>
      <c r="D1130" t="s">
        <v>566</v>
      </c>
      <c r="E1130">
        <v>21.5</v>
      </c>
      <c r="F1130">
        <v>60.84</v>
      </c>
      <c r="G1130">
        <v>67.47</v>
      </c>
      <c r="H1130">
        <f t="shared" si="34"/>
        <v>0.90173410404624288</v>
      </c>
      <c r="I1130">
        <v>21</v>
      </c>
      <c r="J1130">
        <v>39.18</v>
      </c>
      <c r="K1130">
        <v>66.22</v>
      </c>
      <c r="O1130" t="s">
        <v>1561</v>
      </c>
      <c r="P1130" t="s">
        <v>75</v>
      </c>
      <c r="Q1130" t="s">
        <v>76</v>
      </c>
      <c r="R1130" t="s">
        <v>564</v>
      </c>
      <c r="S1130">
        <v>21.5</v>
      </c>
      <c r="T1130">
        <v>64.47</v>
      </c>
      <c r="U1130">
        <v>67.47</v>
      </c>
      <c r="V1130">
        <f t="shared" si="35"/>
        <v>0.95553579368608266</v>
      </c>
      <c r="W1130">
        <v>21</v>
      </c>
      <c r="X1130">
        <v>41.27</v>
      </c>
      <c r="Y1130">
        <v>66.22</v>
      </c>
    </row>
    <row r="1131" spans="1:25" x14ac:dyDescent="0.25">
      <c r="A1131" t="s">
        <v>1562</v>
      </c>
      <c r="B1131" t="s">
        <v>75</v>
      </c>
      <c r="C1131" t="s">
        <v>76</v>
      </c>
      <c r="D1131" t="s">
        <v>566</v>
      </c>
      <c r="E1131">
        <v>27</v>
      </c>
      <c r="F1131">
        <v>78.239999999999995</v>
      </c>
      <c r="G1131">
        <v>81.08</v>
      </c>
      <c r="H1131">
        <f t="shared" si="34"/>
        <v>0.96497286630488399</v>
      </c>
      <c r="I1131">
        <v>26.5</v>
      </c>
      <c r="J1131">
        <v>52</v>
      </c>
      <c r="K1131">
        <v>79.86</v>
      </c>
      <c r="O1131" t="s">
        <v>1562</v>
      </c>
      <c r="P1131" t="s">
        <v>75</v>
      </c>
      <c r="Q1131" t="s">
        <v>76</v>
      </c>
      <c r="R1131" t="s">
        <v>564</v>
      </c>
      <c r="S1131">
        <v>24</v>
      </c>
      <c r="T1131">
        <v>112.17</v>
      </c>
      <c r="U1131">
        <v>73.7</v>
      </c>
      <c r="V1131">
        <f t="shared" si="35"/>
        <v>1.5219810040705564</v>
      </c>
      <c r="W1131">
        <v>21.5</v>
      </c>
      <c r="X1131">
        <v>48.26</v>
      </c>
      <c r="Y1131">
        <v>67.47</v>
      </c>
    </row>
    <row r="1132" spans="1:25" x14ac:dyDescent="0.25">
      <c r="A1132" t="s">
        <v>1563</v>
      </c>
      <c r="B1132" t="s">
        <v>75</v>
      </c>
      <c r="C1132" t="s">
        <v>76</v>
      </c>
      <c r="D1132" t="s">
        <v>566</v>
      </c>
      <c r="E1132">
        <v>33</v>
      </c>
      <c r="F1132">
        <v>87.83</v>
      </c>
      <c r="G1132">
        <v>95.64</v>
      </c>
      <c r="H1132">
        <f t="shared" si="34"/>
        <v>0.9183396068590548</v>
      </c>
      <c r="I1132">
        <v>32.5</v>
      </c>
      <c r="J1132">
        <v>53.17</v>
      </c>
      <c r="K1132">
        <v>94.43</v>
      </c>
      <c r="O1132" t="s">
        <v>1563</v>
      </c>
      <c r="P1132" t="s">
        <v>75</v>
      </c>
      <c r="Q1132" t="s">
        <v>76</v>
      </c>
      <c r="R1132" t="s">
        <v>564</v>
      </c>
      <c r="S1132">
        <v>24</v>
      </c>
      <c r="T1132">
        <v>69.03</v>
      </c>
      <c r="U1132">
        <v>73.7</v>
      </c>
      <c r="V1132">
        <f t="shared" si="35"/>
        <v>0.93663500678426048</v>
      </c>
      <c r="W1132">
        <v>23.5</v>
      </c>
      <c r="X1132">
        <v>62.21</v>
      </c>
      <c r="Y1132">
        <v>72.459999999999994</v>
      </c>
    </row>
    <row r="1133" spans="1:25" x14ac:dyDescent="0.25">
      <c r="A1133" t="s">
        <v>1564</v>
      </c>
      <c r="B1133" t="s">
        <v>75</v>
      </c>
      <c r="C1133" t="s">
        <v>76</v>
      </c>
      <c r="D1133" t="s">
        <v>566</v>
      </c>
      <c r="E1133">
        <v>25</v>
      </c>
      <c r="F1133">
        <v>79.010000000000005</v>
      </c>
      <c r="G1133">
        <v>76.17</v>
      </c>
      <c r="H1133">
        <f t="shared" si="34"/>
        <v>1.037285020349219</v>
      </c>
      <c r="I1133">
        <v>24.5</v>
      </c>
      <c r="J1133">
        <v>53.44</v>
      </c>
      <c r="K1133">
        <v>74.930000000000007</v>
      </c>
      <c r="O1133" t="s">
        <v>1564</v>
      </c>
      <c r="P1133" t="s">
        <v>75</v>
      </c>
      <c r="Q1133" t="s">
        <v>76</v>
      </c>
      <c r="R1133" t="s">
        <v>564</v>
      </c>
      <c r="S1133">
        <v>23.5</v>
      </c>
      <c r="T1133">
        <v>83.81</v>
      </c>
      <c r="U1133">
        <v>72.459999999999994</v>
      </c>
      <c r="V1133">
        <f t="shared" si="35"/>
        <v>1.1566381451835497</v>
      </c>
      <c r="W1133">
        <v>22</v>
      </c>
      <c r="X1133">
        <v>72.180000000000007</v>
      </c>
      <c r="Y1133">
        <v>68.72</v>
      </c>
    </row>
    <row r="1134" spans="1:25" x14ac:dyDescent="0.25">
      <c r="A1134" t="s">
        <v>1565</v>
      </c>
      <c r="B1134" t="s">
        <v>75</v>
      </c>
      <c r="C1134" t="s">
        <v>76</v>
      </c>
      <c r="D1134" t="s">
        <v>566</v>
      </c>
      <c r="E1134">
        <v>28.5</v>
      </c>
      <c r="F1134">
        <v>75.709999999999994</v>
      </c>
      <c r="G1134">
        <v>84.74</v>
      </c>
      <c r="H1134">
        <f t="shared" si="34"/>
        <v>0.89343875383526072</v>
      </c>
      <c r="I1134">
        <v>28</v>
      </c>
      <c r="J1134">
        <v>38</v>
      </c>
      <c r="K1134">
        <v>83.53</v>
      </c>
      <c r="O1134" t="s">
        <v>1565</v>
      </c>
      <c r="P1134" t="s">
        <v>75</v>
      </c>
      <c r="Q1134" t="s">
        <v>76</v>
      </c>
      <c r="R1134" t="s">
        <v>564</v>
      </c>
      <c r="S1134">
        <v>24</v>
      </c>
      <c r="T1134">
        <v>95.32</v>
      </c>
      <c r="U1134">
        <v>73.7</v>
      </c>
      <c r="V1134">
        <f t="shared" si="35"/>
        <v>1.2933514246947082</v>
      </c>
      <c r="W1134">
        <v>21.5</v>
      </c>
      <c r="X1134">
        <v>54.18</v>
      </c>
      <c r="Y1134">
        <v>67.47</v>
      </c>
    </row>
    <row r="1135" spans="1:25" x14ac:dyDescent="0.25">
      <c r="A1135" t="s">
        <v>1566</v>
      </c>
      <c r="B1135" t="s">
        <v>75</v>
      </c>
      <c r="C1135" t="s">
        <v>76</v>
      </c>
      <c r="D1135" t="s">
        <v>566</v>
      </c>
      <c r="E1135">
        <v>23</v>
      </c>
      <c r="F1135">
        <v>66.290000000000006</v>
      </c>
      <c r="G1135">
        <v>71.22</v>
      </c>
      <c r="H1135">
        <f t="shared" si="34"/>
        <v>0.93077787138444268</v>
      </c>
      <c r="I1135">
        <v>22.5</v>
      </c>
      <c r="J1135">
        <v>45.67</v>
      </c>
      <c r="K1135">
        <v>69.97</v>
      </c>
      <c r="O1135" t="s">
        <v>1566</v>
      </c>
      <c r="P1135" t="s">
        <v>75</v>
      </c>
      <c r="Q1135" t="s">
        <v>76</v>
      </c>
      <c r="R1135" t="s">
        <v>564</v>
      </c>
      <c r="S1135">
        <v>24</v>
      </c>
      <c r="T1135">
        <v>80.97</v>
      </c>
      <c r="U1135">
        <v>73.7</v>
      </c>
      <c r="V1135">
        <f t="shared" si="35"/>
        <v>1.0986431478968792</v>
      </c>
      <c r="W1135">
        <v>23.5</v>
      </c>
      <c r="X1135">
        <v>71.959999999999994</v>
      </c>
      <c r="Y1135">
        <v>72.459999999999994</v>
      </c>
    </row>
    <row r="1136" spans="1:25" x14ac:dyDescent="0.25">
      <c r="A1136" t="s">
        <v>1567</v>
      </c>
      <c r="B1136" t="s">
        <v>75</v>
      </c>
      <c r="C1136" t="s">
        <v>76</v>
      </c>
      <c r="D1136" t="s">
        <v>566</v>
      </c>
      <c r="E1136">
        <v>30.5</v>
      </c>
      <c r="F1136">
        <v>95.06</v>
      </c>
      <c r="G1136">
        <v>89.6</v>
      </c>
      <c r="H1136">
        <f t="shared" si="34"/>
        <v>1.0609375000000001</v>
      </c>
      <c r="I1136">
        <v>30</v>
      </c>
      <c r="J1136">
        <v>53.94</v>
      </c>
      <c r="K1136">
        <v>88.39</v>
      </c>
      <c r="O1136" t="s">
        <v>1567</v>
      </c>
      <c r="P1136" t="s">
        <v>75</v>
      </c>
      <c r="Q1136" t="s">
        <v>76</v>
      </c>
      <c r="R1136" t="s">
        <v>564</v>
      </c>
      <c r="S1136">
        <v>18.5</v>
      </c>
      <c r="T1136">
        <v>50.5</v>
      </c>
      <c r="U1136">
        <v>59.91</v>
      </c>
      <c r="V1136">
        <f t="shared" si="35"/>
        <v>0.84293106326155909</v>
      </c>
      <c r="W1136">
        <v>18</v>
      </c>
      <c r="X1136">
        <v>30.88</v>
      </c>
      <c r="Y1136">
        <v>58.64</v>
      </c>
    </row>
    <row r="1137" spans="1:25" x14ac:dyDescent="0.25">
      <c r="A1137" t="s">
        <v>1568</v>
      </c>
      <c r="B1137" t="s">
        <v>75</v>
      </c>
      <c r="C1137" t="s">
        <v>76</v>
      </c>
      <c r="D1137" t="s">
        <v>566</v>
      </c>
      <c r="E1137">
        <v>27</v>
      </c>
      <c r="F1137">
        <v>72.790000000000006</v>
      </c>
      <c r="G1137">
        <v>81.08</v>
      </c>
      <c r="H1137">
        <f t="shared" si="34"/>
        <v>0.89775530340404552</v>
      </c>
      <c r="I1137">
        <v>26.5</v>
      </c>
      <c r="J1137">
        <v>46.12</v>
      </c>
      <c r="K1137">
        <v>79.86</v>
      </c>
      <c r="O1137" t="s">
        <v>1568</v>
      </c>
      <c r="P1137" t="s">
        <v>75</v>
      </c>
      <c r="Q1137" t="s">
        <v>76</v>
      </c>
      <c r="R1137" t="s">
        <v>564</v>
      </c>
      <c r="S1137">
        <v>32.5</v>
      </c>
      <c r="T1137">
        <v>82.24</v>
      </c>
      <c r="U1137">
        <v>94.43</v>
      </c>
      <c r="V1137">
        <f>T1137/U1137</f>
        <v>0.87090966853754093</v>
      </c>
      <c r="W1137">
        <v>32</v>
      </c>
      <c r="X1137">
        <v>67.13</v>
      </c>
      <c r="Y1137">
        <v>93.23</v>
      </c>
    </row>
    <row r="1138" spans="1:25" x14ac:dyDescent="0.25">
      <c r="A1138" t="s">
        <v>1569</v>
      </c>
      <c r="B1138" t="s">
        <v>75</v>
      </c>
      <c r="C1138" t="s">
        <v>77</v>
      </c>
      <c r="D1138" t="s">
        <v>566</v>
      </c>
      <c r="E1138">
        <v>34.5</v>
      </c>
      <c r="F1138">
        <v>83.01</v>
      </c>
      <c r="G1138">
        <v>99.24</v>
      </c>
      <c r="H1138">
        <f t="shared" si="34"/>
        <v>0.83645707376058054</v>
      </c>
      <c r="I1138">
        <v>34</v>
      </c>
      <c r="J1138">
        <v>66.98</v>
      </c>
      <c r="K1138">
        <v>98.04</v>
      </c>
      <c r="O1138" t="s">
        <v>1569</v>
      </c>
      <c r="P1138" t="s">
        <v>75</v>
      </c>
      <c r="Q1138" t="s">
        <v>77</v>
      </c>
      <c r="R1138" t="s">
        <v>564</v>
      </c>
      <c r="S1138">
        <v>29</v>
      </c>
      <c r="T1138">
        <v>76.069999999999993</v>
      </c>
      <c r="U1138">
        <v>85.96</v>
      </c>
      <c r="V1138">
        <f t="shared" si="35"/>
        <v>0.88494648673801768</v>
      </c>
      <c r="W1138">
        <v>28.5</v>
      </c>
      <c r="X1138">
        <v>58.56</v>
      </c>
      <c r="Y1138">
        <v>84.74</v>
      </c>
    </row>
    <row r="1139" spans="1:25" x14ac:dyDescent="0.25">
      <c r="A1139" t="s">
        <v>1570</v>
      </c>
      <c r="B1139" t="s">
        <v>75</v>
      </c>
      <c r="C1139" t="s">
        <v>77</v>
      </c>
      <c r="D1139" t="s">
        <v>566</v>
      </c>
      <c r="E1139">
        <v>27</v>
      </c>
      <c r="F1139">
        <v>67.42</v>
      </c>
      <c r="G1139">
        <v>81.08</v>
      </c>
      <c r="H1139">
        <f t="shared" si="34"/>
        <v>0.83152442032560436</v>
      </c>
      <c r="I1139">
        <v>26.5</v>
      </c>
      <c r="J1139">
        <v>63.8</v>
      </c>
      <c r="K1139">
        <v>79.86</v>
      </c>
      <c r="O1139" t="s">
        <v>1570</v>
      </c>
      <c r="P1139" t="s">
        <v>75</v>
      </c>
      <c r="Q1139" t="s">
        <v>77</v>
      </c>
      <c r="R1139" t="s">
        <v>564</v>
      </c>
      <c r="S1139">
        <v>24</v>
      </c>
      <c r="T1139">
        <v>91.13</v>
      </c>
      <c r="U1139">
        <v>73.7</v>
      </c>
      <c r="V1139">
        <f t="shared" si="35"/>
        <v>1.2364993215739484</v>
      </c>
      <c r="W1139">
        <v>22.5</v>
      </c>
      <c r="X1139">
        <v>67.86</v>
      </c>
      <c r="Y1139">
        <v>69.97</v>
      </c>
    </row>
    <row r="1140" spans="1:25" x14ac:dyDescent="0.25">
      <c r="A1140" t="s">
        <v>1571</v>
      </c>
      <c r="B1140" t="s">
        <v>75</v>
      </c>
      <c r="C1140" t="s">
        <v>77</v>
      </c>
      <c r="D1140" t="s">
        <v>566</v>
      </c>
      <c r="E1140">
        <v>19</v>
      </c>
      <c r="F1140">
        <v>53.56</v>
      </c>
      <c r="G1140">
        <v>61.18</v>
      </c>
      <c r="H1140">
        <f t="shared" si="34"/>
        <v>0.87544949329846355</v>
      </c>
      <c r="I1140">
        <v>18.5</v>
      </c>
      <c r="J1140">
        <v>35.19</v>
      </c>
      <c r="K1140">
        <v>59.91</v>
      </c>
      <c r="O1140" t="s">
        <v>1571</v>
      </c>
      <c r="P1140" t="s">
        <v>75</v>
      </c>
      <c r="Q1140" t="s">
        <v>77</v>
      </c>
      <c r="R1140" t="s">
        <v>564</v>
      </c>
      <c r="S1140">
        <v>23.5</v>
      </c>
      <c r="T1140">
        <v>78.3</v>
      </c>
      <c r="U1140">
        <v>72.459999999999994</v>
      </c>
      <c r="V1140">
        <f t="shared" si="35"/>
        <v>1.0805961910019322</v>
      </c>
      <c r="W1140">
        <v>23</v>
      </c>
      <c r="X1140">
        <v>57.97</v>
      </c>
      <c r="Y1140">
        <v>71.22</v>
      </c>
    </row>
    <row r="1141" spans="1:25" x14ac:dyDescent="0.25">
      <c r="A1141" t="s">
        <v>1572</v>
      </c>
      <c r="B1141" t="s">
        <v>75</v>
      </c>
      <c r="C1141" t="s">
        <v>77</v>
      </c>
      <c r="D1141" t="s">
        <v>566</v>
      </c>
      <c r="E1141">
        <v>15.5</v>
      </c>
      <c r="F1141">
        <v>48.39</v>
      </c>
      <c r="G1141">
        <v>52.21</v>
      </c>
      <c r="H1141">
        <f t="shared" si="34"/>
        <v>0.92683393985826468</v>
      </c>
      <c r="I1141">
        <v>15</v>
      </c>
      <c r="J1141">
        <v>36.97</v>
      </c>
      <c r="K1141">
        <v>50.91</v>
      </c>
      <c r="O1141" t="s">
        <v>1572</v>
      </c>
      <c r="P1141" t="s">
        <v>75</v>
      </c>
      <c r="Q1141" t="s">
        <v>77</v>
      </c>
      <c r="R1141" t="s">
        <v>564</v>
      </c>
      <c r="S1141">
        <v>21.5</v>
      </c>
      <c r="T1141">
        <v>73.33</v>
      </c>
      <c r="U1141">
        <v>67.47</v>
      </c>
      <c r="V1141">
        <f t="shared" si="35"/>
        <v>1.0868534163331851</v>
      </c>
      <c r="W1141">
        <v>21</v>
      </c>
      <c r="X1141">
        <v>39.35</v>
      </c>
      <c r="Y1141">
        <v>66.22</v>
      </c>
    </row>
    <row r="1142" spans="1:25" x14ac:dyDescent="0.25">
      <c r="A1142" t="s">
        <v>1573</v>
      </c>
      <c r="B1142" t="s">
        <v>75</v>
      </c>
      <c r="C1142" t="s">
        <v>77</v>
      </c>
      <c r="D1142" t="s">
        <v>566</v>
      </c>
      <c r="E1142">
        <v>33.5</v>
      </c>
      <c r="F1142">
        <v>96.39</v>
      </c>
      <c r="G1142">
        <v>96.84</v>
      </c>
      <c r="H1142">
        <f t="shared" si="34"/>
        <v>0.99535315985130113</v>
      </c>
      <c r="I1142">
        <v>33</v>
      </c>
      <c r="J1142">
        <v>60.5</v>
      </c>
      <c r="K1142">
        <v>95.64</v>
      </c>
      <c r="O1142" t="s">
        <v>1573</v>
      </c>
      <c r="P1142" t="s">
        <v>75</v>
      </c>
      <c r="Q1142" t="s">
        <v>77</v>
      </c>
      <c r="R1142" t="s">
        <v>564</v>
      </c>
      <c r="S1142">
        <v>22</v>
      </c>
      <c r="T1142">
        <v>62.49</v>
      </c>
      <c r="U1142">
        <v>68.72</v>
      </c>
      <c r="V1142">
        <f t="shared" si="35"/>
        <v>0.90934225844004657</v>
      </c>
      <c r="W1142">
        <v>21.5</v>
      </c>
      <c r="X1142">
        <v>47.45</v>
      </c>
      <c r="Y1142">
        <v>67.47</v>
      </c>
    </row>
    <row r="1143" spans="1:25" x14ac:dyDescent="0.25">
      <c r="A1143" t="s">
        <v>1574</v>
      </c>
      <c r="B1143" t="s">
        <v>75</v>
      </c>
      <c r="C1143" t="s">
        <v>77</v>
      </c>
      <c r="D1143" t="s">
        <v>566</v>
      </c>
      <c r="E1143">
        <v>16.5</v>
      </c>
      <c r="F1143">
        <v>45.17</v>
      </c>
      <c r="G1143">
        <v>54.79</v>
      </c>
      <c r="H1143">
        <f t="shared" si="34"/>
        <v>0.82442051469246214</v>
      </c>
      <c r="I1143">
        <v>16</v>
      </c>
      <c r="J1143">
        <v>28.18</v>
      </c>
      <c r="K1143">
        <v>53.5</v>
      </c>
      <c r="O1143" t="s">
        <v>1574</v>
      </c>
      <c r="P1143" t="s">
        <v>75</v>
      </c>
      <c r="Q1143" t="s">
        <v>77</v>
      </c>
      <c r="R1143" t="s">
        <v>564</v>
      </c>
      <c r="S1143">
        <v>33</v>
      </c>
      <c r="T1143">
        <v>81.44</v>
      </c>
      <c r="U1143">
        <v>95.64</v>
      </c>
      <c r="V1143">
        <f t="shared" si="35"/>
        <v>0.8515265579255541</v>
      </c>
      <c r="W1143">
        <v>32.5</v>
      </c>
      <c r="X1143">
        <v>61.58</v>
      </c>
      <c r="Y1143">
        <v>94.43</v>
      </c>
    </row>
    <row r="1144" spans="1:25" x14ac:dyDescent="0.25">
      <c r="A1144" t="s">
        <v>1575</v>
      </c>
      <c r="B1144" t="s">
        <v>75</v>
      </c>
      <c r="C1144" t="s">
        <v>77</v>
      </c>
      <c r="D1144" t="s">
        <v>566</v>
      </c>
      <c r="E1144">
        <v>22.5</v>
      </c>
      <c r="F1144">
        <v>55.39</v>
      </c>
      <c r="G1144">
        <v>69.97</v>
      </c>
      <c r="H1144">
        <f t="shared" si="34"/>
        <v>0.79162498213520083</v>
      </c>
      <c r="I1144">
        <v>22</v>
      </c>
      <c r="J1144">
        <v>47.1</v>
      </c>
      <c r="K1144">
        <v>68.72</v>
      </c>
      <c r="O1144" t="s">
        <v>1575</v>
      </c>
      <c r="P1144" t="s">
        <v>75</v>
      </c>
      <c r="Q1144" t="s">
        <v>77</v>
      </c>
      <c r="R1144" t="s">
        <v>564</v>
      </c>
      <c r="S1144">
        <v>24</v>
      </c>
      <c r="T1144">
        <v>71.39</v>
      </c>
      <c r="U1144">
        <v>73.7</v>
      </c>
      <c r="V1144">
        <f t="shared" si="35"/>
        <v>0.9686567164179104</v>
      </c>
      <c r="W1144">
        <v>23.5</v>
      </c>
      <c r="X1144">
        <v>51.65</v>
      </c>
      <c r="Y1144">
        <v>72.459999999999994</v>
      </c>
    </row>
    <row r="1145" spans="1:25" x14ac:dyDescent="0.25">
      <c r="A1145" t="s">
        <v>1576</v>
      </c>
      <c r="B1145" t="s">
        <v>75</v>
      </c>
      <c r="C1145" t="s">
        <v>77</v>
      </c>
      <c r="D1145" t="s">
        <v>566</v>
      </c>
      <c r="E1145">
        <v>17.5</v>
      </c>
      <c r="F1145">
        <v>67.349999999999994</v>
      </c>
      <c r="G1145">
        <v>57.36</v>
      </c>
      <c r="H1145">
        <f t="shared" si="34"/>
        <v>1.1741631799163179</v>
      </c>
      <c r="I1145">
        <v>17</v>
      </c>
      <c r="J1145">
        <v>26.82</v>
      </c>
      <c r="K1145">
        <v>56.08</v>
      </c>
      <c r="O1145" t="s">
        <v>1576</v>
      </c>
      <c r="P1145" t="s">
        <v>75</v>
      </c>
      <c r="Q1145" t="s">
        <v>77</v>
      </c>
      <c r="R1145" t="s">
        <v>564</v>
      </c>
      <c r="S1145">
        <v>24</v>
      </c>
      <c r="T1145">
        <v>64.98</v>
      </c>
      <c r="U1145">
        <v>73.7</v>
      </c>
      <c r="V1145">
        <f t="shared" si="35"/>
        <v>0.88168249660786979</v>
      </c>
      <c r="W1145">
        <v>23.5</v>
      </c>
      <c r="X1145">
        <v>50.35</v>
      </c>
      <c r="Y1145">
        <v>72.459999999999994</v>
      </c>
    </row>
    <row r="1146" spans="1:25" x14ac:dyDescent="0.25">
      <c r="A1146" t="s">
        <v>1577</v>
      </c>
      <c r="B1146" t="s">
        <v>75</v>
      </c>
      <c r="C1146" t="s">
        <v>77</v>
      </c>
      <c r="D1146" t="s">
        <v>566</v>
      </c>
      <c r="E1146">
        <v>21</v>
      </c>
      <c r="F1146">
        <v>59.48</v>
      </c>
      <c r="G1146">
        <v>66.22</v>
      </c>
      <c r="H1146">
        <f t="shared" si="34"/>
        <v>0.89821806100875867</v>
      </c>
      <c r="I1146">
        <v>20.5</v>
      </c>
      <c r="J1146">
        <v>33.89</v>
      </c>
      <c r="K1146">
        <v>64.97</v>
      </c>
      <c r="O1146" t="s">
        <v>1577</v>
      </c>
      <c r="P1146" t="s">
        <v>75</v>
      </c>
      <c r="Q1146" t="s">
        <v>77</v>
      </c>
      <c r="R1146" t="s">
        <v>564</v>
      </c>
      <c r="S1146">
        <v>23.5</v>
      </c>
      <c r="T1146">
        <v>75.47</v>
      </c>
      <c r="U1146">
        <v>72.459999999999994</v>
      </c>
      <c r="V1146">
        <f t="shared" si="35"/>
        <v>1.0415401600883247</v>
      </c>
      <c r="W1146">
        <v>23</v>
      </c>
      <c r="X1146">
        <v>57.86</v>
      </c>
      <c r="Y1146">
        <v>71.22</v>
      </c>
    </row>
    <row r="1147" spans="1:25" x14ac:dyDescent="0.25">
      <c r="A1147" t="s">
        <v>1578</v>
      </c>
      <c r="B1147" t="s">
        <v>75</v>
      </c>
      <c r="C1147" t="s">
        <v>77</v>
      </c>
      <c r="D1147" t="s">
        <v>566</v>
      </c>
      <c r="E1147">
        <v>27</v>
      </c>
      <c r="F1147">
        <v>69.63</v>
      </c>
      <c r="G1147">
        <v>81.08</v>
      </c>
      <c r="H1147">
        <f t="shared" si="34"/>
        <v>0.85878145041933884</v>
      </c>
      <c r="I1147">
        <v>26.5</v>
      </c>
      <c r="J1147">
        <v>45.83</v>
      </c>
      <c r="K1147">
        <v>79.86</v>
      </c>
      <c r="O1147" t="s">
        <v>1578</v>
      </c>
      <c r="P1147" t="s">
        <v>75</v>
      </c>
      <c r="Q1147" t="s">
        <v>77</v>
      </c>
      <c r="R1147" t="s">
        <v>564</v>
      </c>
      <c r="S1147">
        <v>27.5</v>
      </c>
      <c r="T1147">
        <v>78.77</v>
      </c>
      <c r="U1147">
        <v>82.3</v>
      </c>
      <c r="V1147">
        <f t="shared" si="35"/>
        <v>0.9571081409477521</v>
      </c>
      <c r="W1147">
        <v>27</v>
      </c>
      <c r="X1147">
        <v>52.02</v>
      </c>
      <c r="Y1147">
        <v>81.08</v>
      </c>
    </row>
    <row r="1148" spans="1:25" x14ac:dyDescent="0.25">
      <c r="A1148" t="s">
        <v>1579</v>
      </c>
      <c r="B1148" t="s">
        <v>75</v>
      </c>
      <c r="C1148" t="s">
        <v>77</v>
      </c>
      <c r="D1148" t="s">
        <v>566</v>
      </c>
      <c r="E1148">
        <v>19.5</v>
      </c>
      <c r="F1148">
        <v>50.8</v>
      </c>
      <c r="G1148">
        <v>62.44</v>
      </c>
      <c r="H1148">
        <f t="shared" si="34"/>
        <v>0.81358103779628443</v>
      </c>
      <c r="I1148">
        <v>19</v>
      </c>
      <c r="J1148">
        <v>38.909999999999997</v>
      </c>
      <c r="K1148">
        <v>61.18</v>
      </c>
      <c r="O1148" t="s">
        <v>1579</v>
      </c>
      <c r="P1148" t="s">
        <v>75</v>
      </c>
      <c r="Q1148" t="s">
        <v>77</v>
      </c>
      <c r="R1148" t="s">
        <v>564</v>
      </c>
      <c r="S1148">
        <v>23.5</v>
      </c>
      <c r="T1148">
        <v>74.98</v>
      </c>
      <c r="U1148">
        <v>72.459999999999994</v>
      </c>
      <c r="V1148">
        <f t="shared" si="35"/>
        <v>1.0347778084460393</v>
      </c>
      <c r="W1148">
        <v>25.5</v>
      </c>
      <c r="X1148">
        <v>79.27</v>
      </c>
      <c r="Y1148">
        <v>77.400000000000006</v>
      </c>
    </row>
    <row r="1149" spans="1:25" x14ac:dyDescent="0.25">
      <c r="A1149" t="s">
        <v>1580</v>
      </c>
      <c r="B1149" t="s">
        <v>75</v>
      </c>
      <c r="C1149" t="s">
        <v>77</v>
      </c>
      <c r="D1149" t="s">
        <v>566</v>
      </c>
      <c r="E1149">
        <v>21</v>
      </c>
      <c r="F1149">
        <v>74.069999999999993</v>
      </c>
      <c r="G1149">
        <v>66.22</v>
      </c>
      <c r="H1149">
        <f t="shared" si="34"/>
        <v>1.1185442464512232</v>
      </c>
      <c r="I1149">
        <v>20.5</v>
      </c>
      <c r="J1149">
        <v>47.34</v>
      </c>
      <c r="K1149">
        <v>64.97</v>
      </c>
      <c r="O1149" t="s">
        <v>1580</v>
      </c>
      <c r="P1149" t="s">
        <v>75</v>
      </c>
      <c r="Q1149" t="s">
        <v>77</v>
      </c>
      <c r="R1149" t="s">
        <v>564</v>
      </c>
      <c r="S1149">
        <v>24</v>
      </c>
      <c r="T1149">
        <v>65.63</v>
      </c>
      <c r="U1149">
        <v>73.7</v>
      </c>
      <c r="V1149">
        <f t="shared" si="35"/>
        <v>0.89050203527815464</v>
      </c>
      <c r="W1149">
        <v>23.5</v>
      </c>
      <c r="X1149">
        <v>59.71</v>
      </c>
      <c r="Y1149">
        <v>72.459999999999994</v>
      </c>
    </row>
    <row r="1150" spans="1:25" x14ac:dyDescent="0.25">
      <c r="A1150" t="s">
        <v>1581</v>
      </c>
      <c r="B1150" t="s">
        <v>75</v>
      </c>
      <c r="C1150" t="s">
        <v>77</v>
      </c>
      <c r="D1150" t="s">
        <v>566</v>
      </c>
      <c r="E1150">
        <v>17.5</v>
      </c>
      <c r="F1150">
        <v>31.02</v>
      </c>
      <c r="G1150">
        <v>57.36</v>
      </c>
      <c r="H1150">
        <f t="shared" si="34"/>
        <v>0.54079497907949792</v>
      </c>
      <c r="I1150">
        <v>17</v>
      </c>
      <c r="J1150">
        <v>18.760000000000002</v>
      </c>
      <c r="K1150">
        <v>56.08</v>
      </c>
      <c r="O1150" t="s">
        <v>1581</v>
      </c>
      <c r="P1150" t="s">
        <v>75</v>
      </c>
      <c r="Q1150" t="s">
        <v>77</v>
      </c>
      <c r="R1150" t="s">
        <v>564</v>
      </c>
      <c r="S1150">
        <v>32</v>
      </c>
      <c r="T1150">
        <v>88.92</v>
      </c>
      <c r="U1150">
        <v>93.23</v>
      </c>
      <c r="V1150">
        <f t="shared" si="35"/>
        <v>0.9537702456290893</v>
      </c>
      <c r="W1150">
        <v>31.5</v>
      </c>
      <c r="X1150">
        <v>70.53</v>
      </c>
      <c r="Y1150">
        <v>92.02</v>
      </c>
    </row>
    <row r="1151" spans="1:25" x14ac:dyDescent="0.25">
      <c r="A1151" t="s">
        <v>1582</v>
      </c>
      <c r="B1151" t="s">
        <v>75</v>
      </c>
      <c r="C1151" t="s">
        <v>77</v>
      </c>
      <c r="D1151" t="s">
        <v>566</v>
      </c>
      <c r="E1151">
        <v>22.5</v>
      </c>
      <c r="F1151">
        <v>64.180000000000007</v>
      </c>
      <c r="G1151">
        <v>69.97</v>
      </c>
      <c r="H1151">
        <f t="shared" si="34"/>
        <v>0.91725025010718886</v>
      </c>
      <c r="I1151">
        <v>22</v>
      </c>
      <c r="J1151">
        <v>48.41</v>
      </c>
      <c r="K1151">
        <v>68.72</v>
      </c>
      <c r="O1151" t="s">
        <v>1582</v>
      </c>
      <c r="P1151" t="s">
        <v>75</v>
      </c>
      <c r="Q1151" t="s">
        <v>77</v>
      </c>
      <c r="R1151" t="s">
        <v>564</v>
      </c>
      <c r="S1151">
        <v>23.5</v>
      </c>
      <c r="T1151">
        <v>74.849999999999994</v>
      </c>
      <c r="U1151">
        <v>72.459999999999994</v>
      </c>
      <c r="V1151">
        <f t="shared" si="35"/>
        <v>1.032983715153188</v>
      </c>
      <c r="W1151">
        <v>23</v>
      </c>
      <c r="X1151">
        <v>64.39</v>
      </c>
      <c r="Y1151">
        <v>71.22</v>
      </c>
    </row>
    <row r="1152" spans="1:25" x14ac:dyDescent="0.25">
      <c r="A1152" t="s">
        <v>1583</v>
      </c>
      <c r="B1152" t="s">
        <v>75</v>
      </c>
      <c r="C1152" t="s">
        <v>77</v>
      </c>
      <c r="D1152" t="s">
        <v>566</v>
      </c>
      <c r="E1152">
        <v>16.5</v>
      </c>
      <c r="F1152">
        <v>47.91</v>
      </c>
      <c r="G1152">
        <v>54.79</v>
      </c>
      <c r="H1152">
        <f t="shared" si="34"/>
        <v>0.87442964044533666</v>
      </c>
      <c r="I1152">
        <v>16</v>
      </c>
      <c r="J1152">
        <v>41.21</v>
      </c>
      <c r="K1152">
        <v>53.5</v>
      </c>
      <c r="O1152" t="s">
        <v>1583</v>
      </c>
      <c r="P1152" t="s">
        <v>75</v>
      </c>
      <c r="Q1152" t="s">
        <v>77</v>
      </c>
      <c r="R1152" t="s">
        <v>564</v>
      </c>
      <c r="S1152">
        <v>23.5</v>
      </c>
      <c r="T1152">
        <v>73.819999999999993</v>
      </c>
      <c r="U1152">
        <v>72.459999999999994</v>
      </c>
      <c r="V1152">
        <f t="shared" si="35"/>
        <v>1.0187689759867513</v>
      </c>
      <c r="W1152">
        <v>23</v>
      </c>
      <c r="X1152">
        <v>50.62</v>
      </c>
      <c r="Y1152">
        <v>71.22</v>
      </c>
    </row>
    <row r="1153" spans="1:25" x14ac:dyDescent="0.25">
      <c r="A1153" t="s">
        <v>1584</v>
      </c>
      <c r="B1153" t="s">
        <v>75</v>
      </c>
      <c r="C1153" t="s">
        <v>77</v>
      </c>
      <c r="D1153" t="s">
        <v>566</v>
      </c>
      <c r="E1153">
        <v>21</v>
      </c>
      <c r="F1153">
        <v>56.06</v>
      </c>
      <c r="G1153">
        <v>66.22</v>
      </c>
      <c r="H1153">
        <f t="shared" si="34"/>
        <v>0.8465720326185443</v>
      </c>
      <c r="I1153">
        <v>20.5</v>
      </c>
      <c r="J1153">
        <v>40.78</v>
      </c>
      <c r="K1153">
        <v>64.97</v>
      </c>
      <c r="O1153" t="s">
        <v>1584</v>
      </c>
      <c r="P1153" t="s">
        <v>75</v>
      </c>
      <c r="Q1153" t="s">
        <v>77</v>
      </c>
      <c r="R1153" t="s">
        <v>564</v>
      </c>
      <c r="S1153">
        <v>29.5</v>
      </c>
      <c r="T1153">
        <v>91.11</v>
      </c>
      <c r="U1153">
        <v>87.18</v>
      </c>
      <c r="V1153">
        <f t="shared" si="35"/>
        <v>1.0450791465932552</v>
      </c>
      <c r="W1153">
        <v>24</v>
      </c>
      <c r="X1153">
        <v>74.77</v>
      </c>
      <c r="Y1153">
        <v>73.7</v>
      </c>
    </row>
    <row r="1154" spans="1:25" x14ac:dyDescent="0.25">
      <c r="A1154" t="s">
        <v>1585</v>
      </c>
      <c r="B1154" s="1" t="s">
        <v>470</v>
      </c>
      <c r="C1154" t="s">
        <v>76</v>
      </c>
      <c r="D1154" t="s">
        <v>565</v>
      </c>
      <c r="E1154">
        <v>15.5</v>
      </c>
      <c r="F1154">
        <v>28.89</v>
      </c>
      <c r="G1154">
        <v>52.21</v>
      </c>
      <c r="H1154">
        <f t="shared" si="34"/>
        <v>0.55334227159547977</v>
      </c>
      <c r="I1154">
        <v>15</v>
      </c>
      <c r="J1154">
        <v>17.8</v>
      </c>
      <c r="K1154">
        <v>50.91</v>
      </c>
      <c r="O1154" t="s">
        <v>1585</v>
      </c>
      <c r="P1154" s="1" t="s">
        <v>470</v>
      </c>
      <c r="Q1154" t="s">
        <v>76</v>
      </c>
      <c r="R1154" t="s">
        <v>563</v>
      </c>
      <c r="S1154">
        <v>24</v>
      </c>
      <c r="T1154">
        <v>63.27</v>
      </c>
      <c r="U1154">
        <v>73.7</v>
      </c>
      <c r="V1154">
        <f t="shared" si="35"/>
        <v>0.85848032564450472</v>
      </c>
      <c r="W1154">
        <v>23.5</v>
      </c>
      <c r="X1154">
        <v>54.76</v>
      </c>
      <c r="Y1154">
        <v>72.459999999999994</v>
      </c>
    </row>
    <row r="1155" spans="1:25" x14ac:dyDescent="0.25">
      <c r="A1155" t="s">
        <v>1586</v>
      </c>
      <c r="B1155" s="1" t="s">
        <v>470</v>
      </c>
      <c r="C1155" t="s">
        <v>76</v>
      </c>
      <c r="D1155" t="s">
        <v>565</v>
      </c>
      <c r="E1155">
        <v>25.5</v>
      </c>
      <c r="F1155">
        <v>66.52</v>
      </c>
      <c r="G1155">
        <v>77.400000000000006</v>
      </c>
      <c r="H1155">
        <f t="shared" ref="H1155:H1218" si="36">F1155/G1155</f>
        <v>0.85943152454780347</v>
      </c>
      <c r="I1155">
        <v>25</v>
      </c>
      <c r="J1155">
        <v>40.049999999999997</v>
      </c>
      <c r="K1155">
        <v>76.17</v>
      </c>
      <c r="O1155" t="s">
        <v>1586</v>
      </c>
      <c r="P1155" s="1" t="s">
        <v>470</v>
      </c>
      <c r="Q1155" t="s">
        <v>76</v>
      </c>
      <c r="R1155" t="s">
        <v>563</v>
      </c>
      <c r="S1155">
        <v>16.5</v>
      </c>
      <c r="T1155">
        <v>31.27</v>
      </c>
      <c r="U1155">
        <v>54.79</v>
      </c>
      <c r="V1155">
        <f t="shared" ref="V1155:V1218" si="37">T1155/U1155</f>
        <v>0.57072458477824417</v>
      </c>
      <c r="W1155">
        <v>16</v>
      </c>
      <c r="X1155" t="s">
        <v>1520</v>
      </c>
      <c r="Y1155">
        <v>53.5</v>
      </c>
    </row>
    <row r="1156" spans="1:25" x14ac:dyDescent="0.25">
      <c r="A1156" t="s">
        <v>1587</v>
      </c>
      <c r="B1156" s="1" t="s">
        <v>470</v>
      </c>
      <c r="C1156" t="s">
        <v>76</v>
      </c>
      <c r="D1156" t="s">
        <v>565</v>
      </c>
      <c r="E1156">
        <v>19.5</v>
      </c>
      <c r="F1156">
        <v>51.79</v>
      </c>
      <c r="G1156">
        <v>62.44</v>
      </c>
      <c r="H1156">
        <f t="shared" si="36"/>
        <v>0.82943625880845617</v>
      </c>
      <c r="I1156">
        <v>19</v>
      </c>
      <c r="J1156">
        <v>27.74</v>
      </c>
      <c r="K1156">
        <v>61.18</v>
      </c>
      <c r="O1156" t="s">
        <v>1587</v>
      </c>
      <c r="P1156" s="1" t="s">
        <v>470</v>
      </c>
      <c r="Q1156" t="s">
        <v>76</v>
      </c>
      <c r="R1156" t="s">
        <v>563</v>
      </c>
      <c r="S1156">
        <v>24</v>
      </c>
      <c r="T1156">
        <v>65.959999999999994</v>
      </c>
      <c r="U1156">
        <v>73.7</v>
      </c>
      <c r="V1156">
        <f t="shared" si="37"/>
        <v>0.89497964721845302</v>
      </c>
      <c r="W1156">
        <v>23.5</v>
      </c>
      <c r="X1156">
        <v>50.79</v>
      </c>
      <c r="Y1156">
        <v>72.459999999999994</v>
      </c>
    </row>
    <row r="1157" spans="1:25" x14ac:dyDescent="0.25">
      <c r="A1157" t="s">
        <v>1588</v>
      </c>
      <c r="B1157" s="1" t="s">
        <v>470</v>
      </c>
      <c r="C1157" t="s">
        <v>76</v>
      </c>
      <c r="D1157" t="s">
        <v>565</v>
      </c>
      <c r="E1157">
        <v>23</v>
      </c>
      <c r="F1157">
        <v>75.34</v>
      </c>
      <c r="G1157">
        <v>71.22</v>
      </c>
      <c r="H1157">
        <f t="shared" si="36"/>
        <v>1.0578489188430218</v>
      </c>
      <c r="I1157">
        <v>22.5</v>
      </c>
      <c r="J1157">
        <v>54.29</v>
      </c>
      <c r="K1157">
        <v>69.97</v>
      </c>
      <c r="O1157" t="s">
        <v>1588</v>
      </c>
      <c r="P1157" s="1" t="s">
        <v>470</v>
      </c>
      <c r="Q1157" t="s">
        <v>76</v>
      </c>
      <c r="R1157" t="s">
        <v>563</v>
      </c>
      <c r="S1157">
        <v>24</v>
      </c>
      <c r="T1157">
        <v>86.38</v>
      </c>
      <c r="U1157">
        <v>73.7</v>
      </c>
      <c r="V1157">
        <f t="shared" si="37"/>
        <v>1.1720488466757122</v>
      </c>
      <c r="W1157">
        <v>23.5</v>
      </c>
      <c r="X1157">
        <v>55.09</v>
      </c>
      <c r="Y1157">
        <v>72.459999999999994</v>
      </c>
    </row>
    <row r="1158" spans="1:25" x14ac:dyDescent="0.25">
      <c r="A1158" t="s">
        <v>1589</v>
      </c>
      <c r="B1158" s="1" t="s">
        <v>470</v>
      </c>
      <c r="C1158" t="s">
        <v>76</v>
      </c>
      <c r="D1158" t="s">
        <v>565</v>
      </c>
      <c r="E1158">
        <v>27</v>
      </c>
      <c r="F1158">
        <v>78.06</v>
      </c>
      <c r="G1158">
        <v>81.08</v>
      </c>
      <c r="H1158">
        <f t="shared" si="36"/>
        <v>0.96275283670448941</v>
      </c>
      <c r="I1158">
        <v>26.5</v>
      </c>
      <c r="J1158">
        <v>65.64</v>
      </c>
      <c r="K1158">
        <v>79.86</v>
      </c>
      <c r="O1158" t="s">
        <v>1589</v>
      </c>
      <c r="P1158" s="1" t="s">
        <v>470</v>
      </c>
      <c r="Q1158" t="s">
        <v>76</v>
      </c>
      <c r="R1158" t="s">
        <v>563</v>
      </c>
      <c r="S1158">
        <v>24.5</v>
      </c>
      <c r="T1158">
        <v>71.849999999999994</v>
      </c>
      <c r="U1158">
        <v>74.930000000000007</v>
      </c>
      <c r="V1158">
        <f t="shared" si="37"/>
        <v>0.95889496863739476</v>
      </c>
      <c r="W1158">
        <v>24</v>
      </c>
      <c r="X1158">
        <v>70.03</v>
      </c>
      <c r="Y1158">
        <v>73.7</v>
      </c>
    </row>
    <row r="1159" spans="1:25" x14ac:dyDescent="0.25">
      <c r="A1159" t="s">
        <v>1590</v>
      </c>
      <c r="B1159" s="1" t="s">
        <v>470</v>
      </c>
      <c r="C1159" t="s">
        <v>76</v>
      </c>
      <c r="D1159" t="s">
        <v>565</v>
      </c>
      <c r="E1159">
        <v>17</v>
      </c>
      <c r="F1159">
        <v>46.03</v>
      </c>
      <c r="G1159">
        <v>56.08</v>
      </c>
      <c r="H1159">
        <f t="shared" si="36"/>
        <v>0.8207917261055635</v>
      </c>
      <c r="I1159">
        <v>16.5</v>
      </c>
      <c r="J1159">
        <v>26.53</v>
      </c>
      <c r="K1159">
        <v>54.79</v>
      </c>
      <c r="O1159" t="s">
        <v>1590</v>
      </c>
      <c r="P1159" s="1" t="s">
        <v>470</v>
      </c>
      <c r="Q1159" t="s">
        <v>76</v>
      </c>
      <c r="R1159" t="s">
        <v>563</v>
      </c>
      <c r="S1159">
        <v>23.5</v>
      </c>
      <c r="T1159">
        <v>69.09</v>
      </c>
      <c r="U1159">
        <v>72.459999999999994</v>
      </c>
      <c r="V1159">
        <f t="shared" si="37"/>
        <v>0.95349158156224134</v>
      </c>
      <c r="W1159">
        <v>23</v>
      </c>
      <c r="X1159">
        <v>48.83</v>
      </c>
      <c r="Y1159">
        <v>71.22</v>
      </c>
    </row>
    <row r="1160" spans="1:25" x14ac:dyDescent="0.25">
      <c r="A1160" t="s">
        <v>1591</v>
      </c>
      <c r="B1160" s="1" t="s">
        <v>470</v>
      </c>
      <c r="C1160" t="s">
        <v>76</v>
      </c>
      <c r="D1160" t="s">
        <v>565</v>
      </c>
      <c r="E1160">
        <v>0</v>
      </c>
      <c r="F1160">
        <v>0</v>
      </c>
      <c r="G1160">
        <v>0</v>
      </c>
      <c r="H1160" t="e">
        <f t="shared" si="36"/>
        <v>#DIV/0!</v>
      </c>
      <c r="I1160">
        <v>0</v>
      </c>
      <c r="J1160">
        <v>0</v>
      </c>
      <c r="K1160">
        <v>0</v>
      </c>
      <c r="O1160" t="s">
        <v>1591</v>
      </c>
      <c r="P1160" s="1" t="s">
        <v>470</v>
      </c>
      <c r="Q1160" t="s">
        <v>76</v>
      </c>
      <c r="R1160" t="s">
        <v>563</v>
      </c>
      <c r="S1160">
        <v>18.5</v>
      </c>
      <c r="T1160">
        <v>37.68</v>
      </c>
      <c r="U1160">
        <v>59.91</v>
      </c>
      <c r="V1160">
        <f t="shared" si="37"/>
        <v>0.62894341512268404</v>
      </c>
      <c r="W1160">
        <v>18</v>
      </c>
      <c r="X1160">
        <v>29.33</v>
      </c>
      <c r="Y1160">
        <v>58.64</v>
      </c>
    </row>
    <row r="1161" spans="1:25" x14ac:dyDescent="0.25">
      <c r="A1161" t="s">
        <v>1592</v>
      </c>
      <c r="B1161" s="1" t="s">
        <v>470</v>
      </c>
      <c r="C1161" t="s">
        <v>76</v>
      </c>
      <c r="D1161" t="s">
        <v>565</v>
      </c>
      <c r="E1161">
        <v>0</v>
      </c>
      <c r="F1161">
        <v>0</v>
      </c>
      <c r="G1161">
        <v>0</v>
      </c>
      <c r="H1161" t="e">
        <f t="shared" si="36"/>
        <v>#DIV/0!</v>
      </c>
      <c r="I1161">
        <v>0</v>
      </c>
      <c r="J1161">
        <v>0</v>
      </c>
      <c r="K1161">
        <v>0</v>
      </c>
      <c r="O1161" t="s">
        <v>1592</v>
      </c>
      <c r="P1161" s="1" t="s">
        <v>470</v>
      </c>
      <c r="Q1161" t="s">
        <v>76</v>
      </c>
      <c r="R1161" t="s">
        <v>563</v>
      </c>
      <c r="S1161">
        <v>0</v>
      </c>
      <c r="T1161">
        <v>0</v>
      </c>
      <c r="U1161">
        <v>0</v>
      </c>
      <c r="V1161" t="e">
        <f t="shared" si="37"/>
        <v>#DIV/0!</v>
      </c>
      <c r="W1161">
        <v>0</v>
      </c>
      <c r="X1161">
        <v>0</v>
      </c>
      <c r="Y1161">
        <v>0</v>
      </c>
    </row>
    <row r="1162" spans="1:25" x14ac:dyDescent="0.25">
      <c r="A1162" t="s">
        <v>1593</v>
      </c>
      <c r="B1162" s="1" t="s">
        <v>470</v>
      </c>
      <c r="C1162" t="s">
        <v>76</v>
      </c>
      <c r="D1162" t="s">
        <v>565</v>
      </c>
      <c r="E1162">
        <v>25</v>
      </c>
      <c r="F1162">
        <v>79.88</v>
      </c>
      <c r="G1162">
        <v>76.17</v>
      </c>
      <c r="H1162">
        <f t="shared" si="36"/>
        <v>1.04870683996324</v>
      </c>
      <c r="I1162">
        <v>24.5</v>
      </c>
      <c r="J1162">
        <v>64.88</v>
      </c>
      <c r="K1162">
        <v>74.930000000000007</v>
      </c>
      <c r="O1162" t="s">
        <v>1593</v>
      </c>
      <c r="P1162" s="1" t="s">
        <v>470</v>
      </c>
      <c r="Q1162" t="s">
        <v>76</v>
      </c>
      <c r="R1162" t="s">
        <v>563</v>
      </c>
      <c r="S1162">
        <v>19.5</v>
      </c>
      <c r="T1162">
        <v>59.53</v>
      </c>
      <c r="U1162">
        <v>62.44</v>
      </c>
      <c r="V1162">
        <f t="shared" si="37"/>
        <v>0.95339525944907111</v>
      </c>
      <c r="W1162">
        <v>19</v>
      </c>
      <c r="X1162">
        <v>29.89</v>
      </c>
      <c r="Y1162">
        <v>61.18</v>
      </c>
    </row>
    <row r="1163" spans="1:25" x14ac:dyDescent="0.25">
      <c r="A1163" t="s">
        <v>1594</v>
      </c>
      <c r="B1163" s="1" t="s">
        <v>470</v>
      </c>
      <c r="C1163" t="s">
        <v>76</v>
      </c>
      <c r="D1163" t="s">
        <v>565</v>
      </c>
      <c r="E1163">
        <v>19.5</v>
      </c>
      <c r="F1163">
        <v>52.86</v>
      </c>
      <c r="G1163">
        <v>62.44</v>
      </c>
      <c r="H1163">
        <f t="shared" si="36"/>
        <v>0.84657270980140942</v>
      </c>
      <c r="I1163">
        <v>19</v>
      </c>
      <c r="J1163">
        <v>50.11</v>
      </c>
      <c r="K1163">
        <v>61.18</v>
      </c>
      <c r="O1163" t="s">
        <v>1594</v>
      </c>
      <c r="P1163" s="1" t="s">
        <v>470</v>
      </c>
      <c r="Q1163" t="s">
        <v>76</v>
      </c>
      <c r="R1163" t="s">
        <v>563</v>
      </c>
      <c r="S1163">
        <v>25.5</v>
      </c>
      <c r="T1163">
        <v>78.12</v>
      </c>
      <c r="U1163">
        <v>77.400000000000006</v>
      </c>
      <c r="V1163">
        <f t="shared" si="37"/>
        <v>1.0093023255813953</v>
      </c>
      <c r="W1163">
        <v>25</v>
      </c>
      <c r="X1163">
        <v>71.959999999999994</v>
      </c>
      <c r="Y1163">
        <v>76.17</v>
      </c>
    </row>
    <row r="1164" spans="1:25" x14ac:dyDescent="0.25">
      <c r="A1164" t="s">
        <v>1595</v>
      </c>
      <c r="B1164" s="1" t="s">
        <v>470</v>
      </c>
      <c r="C1164" t="s">
        <v>76</v>
      </c>
      <c r="D1164" t="s">
        <v>565</v>
      </c>
      <c r="E1164">
        <v>0</v>
      </c>
      <c r="F1164">
        <v>0</v>
      </c>
      <c r="G1164">
        <v>0</v>
      </c>
      <c r="H1164" t="e">
        <f t="shared" si="36"/>
        <v>#DIV/0!</v>
      </c>
      <c r="I1164">
        <v>0</v>
      </c>
      <c r="J1164">
        <v>0</v>
      </c>
      <c r="K1164">
        <v>0</v>
      </c>
      <c r="O1164" t="s">
        <v>1595</v>
      </c>
      <c r="P1164" s="1" t="s">
        <v>470</v>
      </c>
      <c r="Q1164" t="s">
        <v>76</v>
      </c>
      <c r="R1164" t="s">
        <v>563</v>
      </c>
      <c r="S1164">
        <v>24</v>
      </c>
      <c r="T1164">
        <v>97.44</v>
      </c>
      <c r="U1164">
        <v>73.7</v>
      </c>
      <c r="V1164">
        <f t="shared" si="37"/>
        <v>1.3221166892808682</v>
      </c>
      <c r="W1164">
        <v>23.5</v>
      </c>
      <c r="X1164">
        <v>63.48</v>
      </c>
      <c r="Y1164">
        <v>72.459999999999994</v>
      </c>
    </row>
    <row r="1165" spans="1:25" x14ac:dyDescent="0.25">
      <c r="A1165" t="s">
        <v>1596</v>
      </c>
      <c r="B1165" s="1" t="s">
        <v>470</v>
      </c>
      <c r="C1165" t="s">
        <v>76</v>
      </c>
      <c r="D1165" t="s">
        <v>565</v>
      </c>
      <c r="E1165">
        <v>0</v>
      </c>
      <c r="F1165">
        <v>0</v>
      </c>
      <c r="G1165">
        <v>0</v>
      </c>
      <c r="H1165" t="e">
        <f t="shared" si="36"/>
        <v>#DIV/0!</v>
      </c>
      <c r="I1165">
        <v>0</v>
      </c>
      <c r="J1165">
        <v>0</v>
      </c>
      <c r="K1165">
        <v>0</v>
      </c>
      <c r="O1165" t="s">
        <v>1596</v>
      </c>
      <c r="P1165" s="1" t="s">
        <v>470</v>
      </c>
      <c r="Q1165" t="s">
        <v>76</v>
      </c>
      <c r="R1165" t="s">
        <v>563</v>
      </c>
      <c r="S1165">
        <v>0</v>
      </c>
      <c r="T1165">
        <v>0</v>
      </c>
      <c r="U1165">
        <v>0</v>
      </c>
      <c r="V1165" t="e">
        <f t="shared" si="37"/>
        <v>#DIV/0!</v>
      </c>
      <c r="W1165">
        <v>0</v>
      </c>
      <c r="X1165">
        <v>0</v>
      </c>
      <c r="Y1165">
        <v>0</v>
      </c>
    </row>
    <row r="1166" spans="1:25" x14ac:dyDescent="0.25">
      <c r="A1166" t="s">
        <v>1597</v>
      </c>
      <c r="B1166" s="1" t="s">
        <v>470</v>
      </c>
      <c r="C1166" t="s">
        <v>76</v>
      </c>
      <c r="D1166" t="s">
        <v>565</v>
      </c>
      <c r="E1166">
        <v>17.5</v>
      </c>
      <c r="F1166">
        <v>40.450000000000003</v>
      </c>
      <c r="G1166">
        <v>57.36</v>
      </c>
      <c r="H1166">
        <f t="shared" si="36"/>
        <v>0.70519525801952587</v>
      </c>
      <c r="I1166">
        <v>17</v>
      </c>
      <c r="J1166">
        <v>32.729999999999997</v>
      </c>
      <c r="K1166">
        <v>56.08</v>
      </c>
      <c r="O1166" t="s">
        <v>1597</v>
      </c>
      <c r="P1166" s="1" t="s">
        <v>470</v>
      </c>
      <c r="Q1166" t="s">
        <v>76</v>
      </c>
      <c r="R1166" t="s">
        <v>563</v>
      </c>
      <c r="S1166">
        <v>24.5</v>
      </c>
      <c r="T1166">
        <v>75.62</v>
      </c>
      <c r="U1166">
        <v>74.930000000000007</v>
      </c>
      <c r="V1166">
        <f t="shared" si="37"/>
        <v>1.0092085946883758</v>
      </c>
      <c r="W1166">
        <v>24</v>
      </c>
      <c r="X1166">
        <v>49.92</v>
      </c>
      <c r="Y1166">
        <v>73.7</v>
      </c>
    </row>
    <row r="1167" spans="1:25" x14ac:dyDescent="0.25">
      <c r="A1167" t="s">
        <v>1598</v>
      </c>
      <c r="B1167" s="1" t="s">
        <v>470</v>
      </c>
      <c r="C1167" t="s">
        <v>76</v>
      </c>
      <c r="D1167" t="s">
        <v>565</v>
      </c>
      <c r="E1167">
        <v>19</v>
      </c>
      <c r="F1167">
        <v>53.31</v>
      </c>
      <c r="G1167">
        <v>61.18</v>
      </c>
      <c r="H1167">
        <f t="shared" si="36"/>
        <v>0.87136319058515854</v>
      </c>
      <c r="I1167">
        <v>18.5</v>
      </c>
      <c r="J1167">
        <v>38.46</v>
      </c>
      <c r="K1167">
        <v>59.91</v>
      </c>
      <c r="O1167" t="s">
        <v>1598</v>
      </c>
      <c r="P1167" s="1" t="s">
        <v>470</v>
      </c>
      <c r="Q1167" t="s">
        <v>76</v>
      </c>
      <c r="R1167" t="s">
        <v>563</v>
      </c>
      <c r="S1167">
        <v>16</v>
      </c>
      <c r="T1167">
        <v>48.57</v>
      </c>
      <c r="U1167">
        <v>53.5</v>
      </c>
      <c r="V1167">
        <f t="shared" si="37"/>
        <v>0.90785046728971963</v>
      </c>
      <c r="W1167">
        <v>15.5</v>
      </c>
      <c r="X1167">
        <v>27.5</v>
      </c>
      <c r="Y1167">
        <v>52.21</v>
      </c>
    </row>
    <row r="1168" spans="1:25" x14ac:dyDescent="0.25">
      <c r="A1168" t="s">
        <v>1599</v>
      </c>
      <c r="B1168" s="1" t="s">
        <v>470</v>
      </c>
      <c r="C1168" t="s">
        <v>76</v>
      </c>
      <c r="D1168" t="s">
        <v>565</v>
      </c>
      <c r="E1168">
        <v>23.5</v>
      </c>
      <c r="F1168">
        <v>68.540000000000006</v>
      </c>
      <c r="G1168">
        <v>72.459999999999994</v>
      </c>
      <c r="H1168">
        <f t="shared" si="36"/>
        <v>0.94590118686171698</v>
      </c>
      <c r="I1168">
        <v>23</v>
      </c>
      <c r="J1168">
        <v>62.13</v>
      </c>
      <c r="K1168">
        <v>71.22</v>
      </c>
      <c r="O1168" t="s">
        <v>1599</v>
      </c>
      <c r="P1168" s="1" t="s">
        <v>470</v>
      </c>
      <c r="Q1168" t="s">
        <v>76</v>
      </c>
      <c r="R1168" t="s">
        <v>563</v>
      </c>
      <c r="S1168">
        <v>24.5</v>
      </c>
      <c r="T1168">
        <v>65.05</v>
      </c>
      <c r="U1168">
        <v>74.930000000000007</v>
      </c>
      <c r="V1168">
        <f t="shared" si="37"/>
        <v>0.86814360069398089</v>
      </c>
      <c r="W1168">
        <v>24</v>
      </c>
      <c r="X1168">
        <v>39.82</v>
      </c>
      <c r="Y1168">
        <v>73.7</v>
      </c>
    </row>
    <row r="1169" spans="1:25" x14ac:dyDescent="0.25">
      <c r="A1169" t="s">
        <v>1600</v>
      </c>
      <c r="B1169" s="1" t="s">
        <v>470</v>
      </c>
      <c r="C1169" t="s">
        <v>76</v>
      </c>
      <c r="D1169" t="s">
        <v>565</v>
      </c>
      <c r="E1169">
        <v>0</v>
      </c>
      <c r="F1169">
        <v>0</v>
      </c>
      <c r="G1169">
        <v>0</v>
      </c>
      <c r="H1169" t="e">
        <f t="shared" si="36"/>
        <v>#DIV/0!</v>
      </c>
      <c r="I1169">
        <v>0</v>
      </c>
      <c r="J1169">
        <v>0</v>
      </c>
      <c r="K1169">
        <v>0</v>
      </c>
      <c r="O1169" t="s">
        <v>1600</v>
      </c>
      <c r="P1169" s="1" t="s">
        <v>470</v>
      </c>
      <c r="Q1169" t="s">
        <v>76</v>
      </c>
      <c r="R1169" t="s">
        <v>563</v>
      </c>
      <c r="S1169">
        <v>0</v>
      </c>
      <c r="T1169">
        <v>0</v>
      </c>
      <c r="U1169">
        <v>0</v>
      </c>
      <c r="V1169" t="e">
        <f t="shared" si="37"/>
        <v>#DIV/0!</v>
      </c>
      <c r="W1169">
        <v>0</v>
      </c>
      <c r="X1169">
        <v>0</v>
      </c>
      <c r="Y1169">
        <v>0</v>
      </c>
    </row>
    <row r="1170" spans="1:25" x14ac:dyDescent="0.25">
      <c r="A1170" t="s">
        <v>1601</v>
      </c>
      <c r="B1170" s="1" t="s">
        <v>470</v>
      </c>
      <c r="C1170" t="s">
        <v>77</v>
      </c>
      <c r="D1170" t="s">
        <v>565</v>
      </c>
      <c r="E1170">
        <v>0</v>
      </c>
      <c r="F1170">
        <v>0</v>
      </c>
      <c r="G1170">
        <v>0</v>
      </c>
      <c r="H1170" t="e">
        <f t="shared" si="36"/>
        <v>#DIV/0!</v>
      </c>
      <c r="I1170">
        <v>0</v>
      </c>
      <c r="J1170">
        <v>0</v>
      </c>
      <c r="K1170">
        <v>0</v>
      </c>
      <c r="O1170" t="s">
        <v>1601</v>
      </c>
      <c r="P1170" s="1" t="s">
        <v>470</v>
      </c>
      <c r="Q1170" t="s">
        <v>77</v>
      </c>
      <c r="R1170" t="s">
        <v>563</v>
      </c>
      <c r="S1170">
        <v>0</v>
      </c>
      <c r="T1170">
        <v>0</v>
      </c>
      <c r="U1170">
        <v>0</v>
      </c>
      <c r="V1170" t="e">
        <f t="shared" si="37"/>
        <v>#DIV/0!</v>
      </c>
      <c r="W1170">
        <v>0</v>
      </c>
      <c r="X1170">
        <v>0</v>
      </c>
      <c r="Y1170">
        <v>0</v>
      </c>
    </row>
    <row r="1171" spans="1:25" x14ac:dyDescent="0.25">
      <c r="A1171" t="s">
        <v>1602</v>
      </c>
      <c r="B1171" s="1" t="s">
        <v>470</v>
      </c>
      <c r="C1171" t="s">
        <v>77</v>
      </c>
      <c r="D1171" t="s">
        <v>565</v>
      </c>
      <c r="E1171">
        <v>0</v>
      </c>
      <c r="F1171">
        <v>0</v>
      </c>
      <c r="G1171">
        <v>0</v>
      </c>
      <c r="H1171" t="e">
        <f t="shared" si="36"/>
        <v>#DIV/0!</v>
      </c>
      <c r="I1171">
        <v>0</v>
      </c>
      <c r="J1171">
        <v>0</v>
      </c>
      <c r="K1171">
        <v>0</v>
      </c>
      <c r="O1171" t="s">
        <v>1602</v>
      </c>
      <c r="P1171" s="1" t="s">
        <v>470</v>
      </c>
      <c r="Q1171" t="s">
        <v>77</v>
      </c>
      <c r="R1171" t="s">
        <v>563</v>
      </c>
      <c r="S1171">
        <v>0</v>
      </c>
      <c r="T1171">
        <v>0</v>
      </c>
      <c r="U1171">
        <v>0</v>
      </c>
      <c r="V1171" t="e">
        <f t="shared" si="37"/>
        <v>#DIV/0!</v>
      </c>
      <c r="W1171">
        <v>0</v>
      </c>
      <c r="X1171">
        <v>0</v>
      </c>
      <c r="Y1171">
        <v>0</v>
      </c>
    </row>
    <row r="1172" spans="1:25" x14ac:dyDescent="0.25">
      <c r="A1172" t="s">
        <v>1603</v>
      </c>
      <c r="B1172" s="1" t="s">
        <v>470</v>
      </c>
      <c r="C1172" t="s">
        <v>77</v>
      </c>
      <c r="D1172" t="s">
        <v>565</v>
      </c>
      <c r="E1172">
        <v>20.5</v>
      </c>
      <c r="F1172">
        <v>65.760000000000005</v>
      </c>
      <c r="G1172">
        <v>64.97</v>
      </c>
      <c r="H1172">
        <f t="shared" si="36"/>
        <v>1.0121594582114823</v>
      </c>
      <c r="I1172">
        <v>20</v>
      </c>
      <c r="J1172">
        <v>35.659999999999997</v>
      </c>
      <c r="K1172">
        <v>63.71</v>
      </c>
      <c r="O1172" t="s">
        <v>1603</v>
      </c>
      <c r="P1172" s="1" t="s">
        <v>470</v>
      </c>
      <c r="Q1172" t="s">
        <v>77</v>
      </c>
      <c r="R1172" t="s">
        <v>563</v>
      </c>
      <c r="S1172">
        <v>21.5</v>
      </c>
      <c r="T1172">
        <v>55.58</v>
      </c>
      <c r="U1172">
        <v>67.47</v>
      </c>
      <c r="V1172">
        <f t="shared" si="37"/>
        <v>0.82377352897584111</v>
      </c>
      <c r="W1172">
        <v>21</v>
      </c>
      <c r="X1172">
        <v>47.06</v>
      </c>
      <c r="Y1172">
        <v>66.22</v>
      </c>
    </row>
    <row r="1173" spans="1:25" x14ac:dyDescent="0.25">
      <c r="A1173" t="s">
        <v>1604</v>
      </c>
      <c r="B1173" s="1" t="s">
        <v>470</v>
      </c>
      <c r="C1173" t="s">
        <v>77</v>
      </c>
      <c r="D1173" t="s">
        <v>565</v>
      </c>
      <c r="E1173">
        <v>25.5</v>
      </c>
      <c r="F1173">
        <v>63.69</v>
      </c>
      <c r="G1173">
        <v>77.400000000000006</v>
      </c>
      <c r="H1173">
        <f t="shared" si="36"/>
        <v>0.8228682170542635</v>
      </c>
      <c r="I1173">
        <v>25</v>
      </c>
      <c r="J1173">
        <v>33.08</v>
      </c>
      <c r="K1173">
        <v>76.17</v>
      </c>
      <c r="O1173" t="s">
        <v>1604</v>
      </c>
      <c r="P1173" s="1" t="s">
        <v>470</v>
      </c>
      <c r="Q1173" t="s">
        <v>77</v>
      </c>
      <c r="R1173" t="s">
        <v>563</v>
      </c>
      <c r="S1173">
        <v>16</v>
      </c>
      <c r="T1173">
        <v>50.23</v>
      </c>
      <c r="U1173">
        <v>53.5</v>
      </c>
      <c r="V1173">
        <f t="shared" si="37"/>
        <v>0.93887850467289713</v>
      </c>
      <c r="W1173">
        <v>15.5</v>
      </c>
      <c r="X1173">
        <v>32.39</v>
      </c>
      <c r="Y1173">
        <v>52.21</v>
      </c>
    </row>
    <row r="1174" spans="1:25" x14ac:dyDescent="0.25">
      <c r="A1174" t="s">
        <v>1605</v>
      </c>
      <c r="B1174" s="1" t="s">
        <v>470</v>
      </c>
      <c r="C1174" t="s">
        <v>77</v>
      </c>
      <c r="D1174" t="s">
        <v>565</v>
      </c>
      <c r="E1174">
        <v>0</v>
      </c>
      <c r="F1174">
        <v>0</v>
      </c>
      <c r="G1174">
        <v>0</v>
      </c>
      <c r="H1174" t="e">
        <f t="shared" si="36"/>
        <v>#DIV/0!</v>
      </c>
      <c r="I1174">
        <v>0</v>
      </c>
      <c r="J1174">
        <v>0</v>
      </c>
      <c r="K1174">
        <v>0</v>
      </c>
      <c r="O1174" t="s">
        <v>1605</v>
      </c>
      <c r="P1174" s="1" t="s">
        <v>470</v>
      </c>
      <c r="Q1174" t="s">
        <v>77</v>
      </c>
      <c r="R1174" t="s">
        <v>563</v>
      </c>
      <c r="S1174">
        <v>0</v>
      </c>
      <c r="T1174">
        <v>0</v>
      </c>
      <c r="U1174">
        <v>0</v>
      </c>
      <c r="V1174" t="e">
        <f t="shared" si="37"/>
        <v>#DIV/0!</v>
      </c>
      <c r="W1174">
        <v>0</v>
      </c>
      <c r="X1174">
        <v>0</v>
      </c>
      <c r="Y1174">
        <v>0</v>
      </c>
    </row>
    <row r="1175" spans="1:25" x14ac:dyDescent="0.25">
      <c r="A1175" t="s">
        <v>1606</v>
      </c>
      <c r="B1175" s="1" t="s">
        <v>470</v>
      </c>
      <c r="C1175" t="s">
        <v>77</v>
      </c>
      <c r="D1175" t="s">
        <v>565</v>
      </c>
      <c r="E1175">
        <v>19.5</v>
      </c>
      <c r="F1175">
        <v>45.18</v>
      </c>
      <c r="G1175">
        <v>62.44</v>
      </c>
      <c r="H1175">
        <f t="shared" si="36"/>
        <v>0.72357463164638058</v>
      </c>
      <c r="I1175">
        <v>19</v>
      </c>
      <c r="J1175">
        <v>28.64</v>
      </c>
      <c r="K1175">
        <v>61.18</v>
      </c>
      <c r="O1175" t="s">
        <v>1606</v>
      </c>
      <c r="P1175" s="1" t="s">
        <v>470</v>
      </c>
      <c r="Q1175" t="s">
        <v>77</v>
      </c>
      <c r="R1175" t="s">
        <v>563</v>
      </c>
      <c r="S1175">
        <v>22.5</v>
      </c>
      <c r="T1175">
        <v>55.76</v>
      </c>
      <c r="U1175">
        <v>69.97</v>
      </c>
      <c r="V1175">
        <f t="shared" si="37"/>
        <v>0.79691296269829925</v>
      </c>
      <c r="W1175">
        <v>22</v>
      </c>
      <c r="X1175">
        <v>38.22</v>
      </c>
      <c r="Y1175">
        <v>68.72</v>
      </c>
    </row>
    <row r="1176" spans="1:25" x14ac:dyDescent="0.25">
      <c r="A1176" t="s">
        <v>1607</v>
      </c>
      <c r="B1176" s="1" t="s">
        <v>470</v>
      </c>
      <c r="C1176" t="s">
        <v>77</v>
      </c>
      <c r="D1176" t="s">
        <v>565</v>
      </c>
      <c r="E1176">
        <v>0</v>
      </c>
      <c r="F1176">
        <v>0</v>
      </c>
      <c r="G1176">
        <v>0</v>
      </c>
      <c r="H1176" t="e">
        <f t="shared" si="36"/>
        <v>#DIV/0!</v>
      </c>
      <c r="I1176">
        <v>0</v>
      </c>
      <c r="J1176">
        <v>0</v>
      </c>
      <c r="K1176">
        <v>0</v>
      </c>
      <c r="O1176" t="s">
        <v>1607</v>
      </c>
      <c r="P1176" s="1" t="s">
        <v>470</v>
      </c>
      <c r="Q1176" t="s">
        <v>77</v>
      </c>
      <c r="R1176" t="s">
        <v>563</v>
      </c>
      <c r="S1176">
        <v>0</v>
      </c>
      <c r="T1176">
        <v>0</v>
      </c>
      <c r="U1176">
        <v>0</v>
      </c>
      <c r="V1176" t="e">
        <f t="shared" si="37"/>
        <v>#DIV/0!</v>
      </c>
      <c r="W1176">
        <v>0</v>
      </c>
      <c r="X1176">
        <v>0</v>
      </c>
      <c r="Y1176">
        <v>0</v>
      </c>
    </row>
    <row r="1177" spans="1:25" x14ac:dyDescent="0.25">
      <c r="A1177" t="s">
        <v>1608</v>
      </c>
      <c r="B1177" s="1" t="s">
        <v>470</v>
      </c>
      <c r="C1177" t="s">
        <v>77</v>
      </c>
      <c r="D1177" t="s">
        <v>565</v>
      </c>
      <c r="E1177">
        <v>0</v>
      </c>
      <c r="F1177">
        <v>0</v>
      </c>
      <c r="G1177">
        <v>0</v>
      </c>
      <c r="H1177" t="e">
        <f t="shared" si="36"/>
        <v>#DIV/0!</v>
      </c>
      <c r="I1177">
        <v>0</v>
      </c>
      <c r="J1177">
        <v>0</v>
      </c>
      <c r="K1177">
        <v>0</v>
      </c>
      <c r="O1177" t="s">
        <v>1608</v>
      </c>
      <c r="P1177" s="1" t="s">
        <v>470</v>
      </c>
      <c r="Q1177" t="s">
        <v>77</v>
      </c>
      <c r="R1177" t="s">
        <v>563</v>
      </c>
      <c r="S1177">
        <v>0</v>
      </c>
      <c r="T1177">
        <v>0</v>
      </c>
      <c r="U1177">
        <v>0</v>
      </c>
      <c r="V1177" t="e">
        <f t="shared" si="37"/>
        <v>#DIV/0!</v>
      </c>
      <c r="W1177">
        <v>0</v>
      </c>
      <c r="X1177">
        <v>0</v>
      </c>
      <c r="Y1177">
        <v>0</v>
      </c>
    </row>
    <row r="1178" spans="1:25" x14ac:dyDescent="0.25">
      <c r="A1178" t="s">
        <v>1609</v>
      </c>
      <c r="B1178" s="1" t="s">
        <v>470</v>
      </c>
      <c r="C1178" t="s">
        <v>77</v>
      </c>
      <c r="D1178" t="s">
        <v>565</v>
      </c>
      <c r="E1178">
        <v>0</v>
      </c>
      <c r="F1178">
        <v>0</v>
      </c>
      <c r="G1178">
        <v>0</v>
      </c>
      <c r="H1178" t="e">
        <f t="shared" si="36"/>
        <v>#DIV/0!</v>
      </c>
      <c r="I1178">
        <v>0</v>
      </c>
      <c r="J1178">
        <v>0</v>
      </c>
      <c r="K1178">
        <v>0</v>
      </c>
      <c r="O1178" t="s">
        <v>1609</v>
      </c>
      <c r="P1178" s="1" t="s">
        <v>470</v>
      </c>
      <c r="Q1178" t="s">
        <v>77</v>
      </c>
      <c r="R1178" t="s">
        <v>563</v>
      </c>
      <c r="S1178">
        <v>0</v>
      </c>
      <c r="T1178">
        <v>0</v>
      </c>
      <c r="U1178">
        <v>0</v>
      </c>
      <c r="V1178" t="e">
        <f t="shared" si="37"/>
        <v>#DIV/0!</v>
      </c>
      <c r="W1178">
        <v>0</v>
      </c>
      <c r="X1178">
        <v>0</v>
      </c>
      <c r="Y1178">
        <v>0</v>
      </c>
    </row>
    <row r="1179" spans="1:25" x14ac:dyDescent="0.25">
      <c r="A1179" t="s">
        <v>1610</v>
      </c>
      <c r="B1179" s="1" t="s">
        <v>470</v>
      </c>
      <c r="C1179" t="s">
        <v>77</v>
      </c>
      <c r="D1179" t="s">
        <v>565</v>
      </c>
      <c r="E1179">
        <v>0</v>
      </c>
      <c r="F1179">
        <v>0</v>
      </c>
      <c r="G1179">
        <v>0</v>
      </c>
      <c r="H1179" t="e">
        <f t="shared" si="36"/>
        <v>#DIV/0!</v>
      </c>
      <c r="I1179">
        <v>0</v>
      </c>
      <c r="J1179">
        <v>0</v>
      </c>
      <c r="K1179">
        <v>0</v>
      </c>
      <c r="O1179" t="s">
        <v>1610</v>
      </c>
      <c r="P1179" s="1" t="s">
        <v>470</v>
      </c>
      <c r="Q1179" t="s">
        <v>77</v>
      </c>
      <c r="R1179" t="s">
        <v>563</v>
      </c>
      <c r="S1179">
        <v>0</v>
      </c>
      <c r="T1179">
        <v>0</v>
      </c>
      <c r="U1179">
        <v>0</v>
      </c>
      <c r="V1179" t="e">
        <f t="shared" si="37"/>
        <v>#DIV/0!</v>
      </c>
      <c r="W1179">
        <v>0</v>
      </c>
      <c r="X1179">
        <v>0</v>
      </c>
      <c r="Y1179">
        <v>0</v>
      </c>
    </row>
    <row r="1180" spans="1:25" x14ac:dyDescent="0.25">
      <c r="A1180" t="s">
        <v>1611</v>
      </c>
      <c r="B1180" s="1" t="s">
        <v>470</v>
      </c>
      <c r="C1180" t="s">
        <v>77</v>
      </c>
      <c r="D1180" t="s">
        <v>565</v>
      </c>
      <c r="E1180">
        <v>15.5</v>
      </c>
      <c r="F1180">
        <v>45.71</v>
      </c>
      <c r="G1180">
        <v>52.21</v>
      </c>
      <c r="H1180">
        <f t="shared" si="36"/>
        <v>0.87550277724573833</v>
      </c>
      <c r="I1180">
        <v>15</v>
      </c>
      <c r="J1180">
        <v>26.82</v>
      </c>
      <c r="K1180">
        <v>50.91</v>
      </c>
      <c r="O1180" t="s">
        <v>1611</v>
      </c>
      <c r="P1180" s="1" t="s">
        <v>470</v>
      </c>
      <c r="Q1180" t="s">
        <v>77</v>
      </c>
      <c r="R1180" t="s">
        <v>563</v>
      </c>
      <c r="S1180">
        <v>24</v>
      </c>
      <c r="T1180">
        <v>79.459999999999994</v>
      </c>
      <c r="U1180">
        <v>73.7</v>
      </c>
      <c r="V1180">
        <f t="shared" si="37"/>
        <v>1.0781546811397555</v>
      </c>
      <c r="W1180">
        <v>23.5</v>
      </c>
      <c r="X1180">
        <v>62.57</v>
      </c>
      <c r="Y1180">
        <v>72.459999999999994</v>
      </c>
    </row>
    <row r="1181" spans="1:25" x14ac:dyDescent="0.25">
      <c r="A1181" t="s">
        <v>1612</v>
      </c>
      <c r="B1181" s="1" t="s">
        <v>470</v>
      </c>
      <c r="C1181" t="s">
        <v>77</v>
      </c>
      <c r="D1181" t="s">
        <v>565</v>
      </c>
      <c r="E1181">
        <v>0</v>
      </c>
      <c r="F1181">
        <v>0</v>
      </c>
      <c r="G1181">
        <v>0</v>
      </c>
      <c r="H1181" t="e">
        <f t="shared" si="36"/>
        <v>#DIV/0!</v>
      </c>
      <c r="I1181">
        <v>0</v>
      </c>
      <c r="J1181">
        <v>0</v>
      </c>
      <c r="K1181">
        <v>0</v>
      </c>
      <c r="O1181" t="s">
        <v>1612</v>
      </c>
      <c r="P1181" s="1" t="s">
        <v>470</v>
      </c>
      <c r="Q1181" t="s">
        <v>77</v>
      </c>
      <c r="R1181" t="s">
        <v>563</v>
      </c>
      <c r="S1181">
        <v>0</v>
      </c>
      <c r="T1181">
        <v>0</v>
      </c>
      <c r="U1181">
        <v>0</v>
      </c>
      <c r="V1181" t="e">
        <f t="shared" si="37"/>
        <v>#DIV/0!</v>
      </c>
      <c r="W1181">
        <v>0</v>
      </c>
      <c r="X1181">
        <v>0</v>
      </c>
      <c r="Y1181">
        <v>0</v>
      </c>
    </row>
    <row r="1182" spans="1:25" x14ac:dyDescent="0.25">
      <c r="A1182" t="s">
        <v>1613</v>
      </c>
      <c r="B1182" s="1" t="s">
        <v>470</v>
      </c>
      <c r="C1182" t="s">
        <v>77</v>
      </c>
      <c r="D1182" t="s">
        <v>565</v>
      </c>
      <c r="E1182">
        <v>0</v>
      </c>
      <c r="F1182">
        <v>0</v>
      </c>
      <c r="G1182">
        <v>0</v>
      </c>
      <c r="H1182" t="e">
        <f t="shared" si="36"/>
        <v>#DIV/0!</v>
      </c>
      <c r="I1182">
        <v>0</v>
      </c>
      <c r="J1182">
        <v>0</v>
      </c>
      <c r="K1182">
        <v>0</v>
      </c>
      <c r="O1182" t="s">
        <v>1613</v>
      </c>
      <c r="P1182" s="1" t="s">
        <v>470</v>
      </c>
      <c r="Q1182" t="s">
        <v>77</v>
      </c>
      <c r="R1182" t="s">
        <v>563</v>
      </c>
      <c r="S1182">
        <v>0</v>
      </c>
      <c r="T1182">
        <v>0</v>
      </c>
      <c r="U1182">
        <v>0</v>
      </c>
      <c r="V1182" t="e">
        <f t="shared" si="37"/>
        <v>#DIV/0!</v>
      </c>
      <c r="W1182">
        <v>0</v>
      </c>
      <c r="X1182">
        <v>0</v>
      </c>
      <c r="Y1182">
        <v>0</v>
      </c>
    </row>
    <row r="1183" spans="1:25" x14ac:dyDescent="0.25">
      <c r="A1183" t="s">
        <v>1614</v>
      </c>
      <c r="B1183" s="1" t="s">
        <v>470</v>
      </c>
      <c r="C1183" t="s">
        <v>77</v>
      </c>
      <c r="D1183" t="s">
        <v>565</v>
      </c>
      <c r="E1183">
        <v>0</v>
      </c>
      <c r="F1183">
        <v>0</v>
      </c>
      <c r="G1183">
        <v>0</v>
      </c>
      <c r="H1183" t="e">
        <f t="shared" si="36"/>
        <v>#DIV/0!</v>
      </c>
      <c r="I1183">
        <v>0</v>
      </c>
      <c r="J1183">
        <v>0</v>
      </c>
      <c r="K1183">
        <v>0</v>
      </c>
      <c r="O1183" t="s">
        <v>1614</v>
      </c>
      <c r="P1183" s="1" t="s">
        <v>470</v>
      </c>
      <c r="Q1183" t="s">
        <v>77</v>
      </c>
      <c r="R1183" t="s">
        <v>563</v>
      </c>
      <c r="S1183">
        <v>0</v>
      </c>
      <c r="T1183">
        <v>0</v>
      </c>
      <c r="U1183">
        <v>0</v>
      </c>
      <c r="V1183" t="e">
        <f t="shared" si="37"/>
        <v>#DIV/0!</v>
      </c>
      <c r="W1183">
        <v>0</v>
      </c>
      <c r="X1183">
        <v>0</v>
      </c>
      <c r="Y1183">
        <v>0</v>
      </c>
    </row>
    <row r="1184" spans="1:25" x14ac:dyDescent="0.25">
      <c r="A1184" t="s">
        <v>1615</v>
      </c>
      <c r="B1184" s="1" t="s">
        <v>470</v>
      </c>
      <c r="C1184" t="s">
        <v>77</v>
      </c>
      <c r="D1184" t="s">
        <v>565</v>
      </c>
      <c r="E1184">
        <v>0</v>
      </c>
      <c r="F1184">
        <v>0</v>
      </c>
      <c r="G1184">
        <v>0</v>
      </c>
      <c r="H1184" t="e">
        <f t="shared" si="36"/>
        <v>#DIV/0!</v>
      </c>
      <c r="I1184">
        <v>0</v>
      </c>
      <c r="J1184">
        <v>0</v>
      </c>
      <c r="K1184">
        <v>0</v>
      </c>
      <c r="O1184" t="s">
        <v>1615</v>
      </c>
      <c r="P1184" s="1" t="s">
        <v>470</v>
      </c>
      <c r="Q1184" t="s">
        <v>77</v>
      </c>
      <c r="R1184" t="s">
        <v>563</v>
      </c>
      <c r="S1184">
        <v>0</v>
      </c>
      <c r="T1184">
        <v>0</v>
      </c>
      <c r="U1184">
        <v>0</v>
      </c>
      <c r="V1184" t="e">
        <f t="shared" si="37"/>
        <v>#DIV/0!</v>
      </c>
      <c r="W1184">
        <v>0</v>
      </c>
      <c r="X1184">
        <v>0</v>
      </c>
      <c r="Y1184">
        <v>0</v>
      </c>
    </row>
    <row r="1185" spans="1:25" x14ac:dyDescent="0.25">
      <c r="A1185" t="s">
        <v>1616</v>
      </c>
      <c r="B1185" s="1" t="s">
        <v>470</v>
      </c>
      <c r="C1185" t="s">
        <v>77</v>
      </c>
      <c r="D1185" t="s">
        <v>565</v>
      </c>
      <c r="E1185">
        <v>0</v>
      </c>
      <c r="F1185">
        <v>0</v>
      </c>
      <c r="G1185">
        <v>0</v>
      </c>
      <c r="H1185" t="e">
        <f t="shared" si="36"/>
        <v>#DIV/0!</v>
      </c>
      <c r="I1185">
        <v>0</v>
      </c>
      <c r="J1185">
        <v>0</v>
      </c>
      <c r="K1185">
        <v>0</v>
      </c>
      <c r="O1185" t="s">
        <v>1616</v>
      </c>
      <c r="P1185" s="1" t="s">
        <v>470</v>
      </c>
      <c r="Q1185" t="s">
        <v>77</v>
      </c>
      <c r="R1185" t="s">
        <v>563</v>
      </c>
      <c r="S1185">
        <v>0</v>
      </c>
      <c r="T1185">
        <v>0</v>
      </c>
      <c r="U1185">
        <v>0</v>
      </c>
      <c r="V1185" t="e">
        <f t="shared" si="37"/>
        <v>#DIV/0!</v>
      </c>
      <c r="W1185">
        <v>0</v>
      </c>
      <c r="X1185">
        <v>0</v>
      </c>
      <c r="Y1185">
        <v>0</v>
      </c>
    </row>
    <row r="1186" spans="1:25" x14ac:dyDescent="0.25">
      <c r="A1186" t="s">
        <v>1617</v>
      </c>
      <c r="B1186" s="1" t="s">
        <v>470</v>
      </c>
      <c r="C1186" t="s">
        <v>76</v>
      </c>
      <c r="D1186" t="s">
        <v>566</v>
      </c>
      <c r="E1186">
        <v>0</v>
      </c>
      <c r="F1186">
        <v>0</v>
      </c>
      <c r="G1186">
        <v>0</v>
      </c>
      <c r="H1186" t="e">
        <f t="shared" si="36"/>
        <v>#DIV/0!</v>
      </c>
      <c r="I1186">
        <v>0</v>
      </c>
      <c r="J1186">
        <v>0</v>
      </c>
      <c r="K1186">
        <v>0</v>
      </c>
      <c r="O1186" t="s">
        <v>1617</v>
      </c>
      <c r="P1186" s="1" t="s">
        <v>470</v>
      </c>
      <c r="Q1186" t="s">
        <v>76</v>
      </c>
      <c r="R1186" t="s">
        <v>564</v>
      </c>
      <c r="S1186">
        <v>0</v>
      </c>
      <c r="T1186">
        <v>0</v>
      </c>
      <c r="U1186">
        <v>0</v>
      </c>
      <c r="V1186" t="e">
        <f t="shared" si="37"/>
        <v>#DIV/0!</v>
      </c>
      <c r="W1186">
        <v>0</v>
      </c>
      <c r="X1186">
        <v>0</v>
      </c>
      <c r="Y1186">
        <v>0</v>
      </c>
    </row>
    <row r="1187" spans="1:25" x14ac:dyDescent="0.25">
      <c r="A1187" t="s">
        <v>1618</v>
      </c>
      <c r="B1187" s="1" t="s">
        <v>470</v>
      </c>
      <c r="C1187" t="s">
        <v>76</v>
      </c>
      <c r="D1187" t="s">
        <v>566</v>
      </c>
      <c r="E1187">
        <v>0</v>
      </c>
      <c r="F1187">
        <v>0</v>
      </c>
      <c r="G1187">
        <v>0</v>
      </c>
      <c r="H1187" t="e">
        <f t="shared" si="36"/>
        <v>#DIV/0!</v>
      </c>
      <c r="I1187">
        <v>0</v>
      </c>
      <c r="J1187">
        <v>0</v>
      </c>
      <c r="K1187">
        <v>0</v>
      </c>
      <c r="O1187" t="s">
        <v>1618</v>
      </c>
      <c r="P1187" s="1" t="s">
        <v>470</v>
      </c>
      <c r="Q1187" t="s">
        <v>76</v>
      </c>
      <c r="R1187" t="s">
        <v>564</v>
      </c>
      <c r="S1187">
        <v>0</v>
      </c>
      <c r="T1187">
        <v>0</v>
      </c>
      <c r="U1187">
        <v>0</v>
      </c>
      <c r="V1187" t="e">
        <f t="shared" si="37"/>
        <v>#DIV/0!</v>
      </c>
      <c r="W1187">
        <v>0</v>
      </c>
      <c r="X1187">
        <v>0</v>
      </c>
      <c r="Y1187">
        <v>0</v>
      </c>
    </row>
    <row r="1188" spans="1:25" x14ac:dyDescent="0.25">
      <c r="A1188" t="s">
        <v>1619</v>
      </c>
      <c r="B1188" s="1" t="s">
        <v>470</v>
      </c>
      <c r="C1188" t="s">
        <v>76</v>
      </c>
      <c r="D1188" t="s">
        <v>566</v>
      </c>
      <c r="E1188">
        <v>19.5</v>
      </c>
      <c r="F1188">
        <v>48.14</v>
      </c>
      <c r="G1188">
        <v>62.44</v>
      </c>
      <c r="H1188">
        <f t="shared" si="36"/>
        <v>0.77098014093529788</v>
      </c>
      <c r="I1188">
        <v>19</v>
      </c>
      <c r="J1188">
        <v>31.94</v>
      </c>
      <c r="K1188">
        <v>61.18</v>
      </c>
      <c r="O1188" t="s">
        <v>1619</v>
      </c>
      <c r="P1188" s="1" t="s">
        <v>470</v>
      </c>
      <c r="Q1188" t="s">
        <v>76</v>
      </c>
      <c r="R1188" t="s">
        <v>564</v>
      </c>
      <c r="S1188">
        <v>23</v>
      </c>
      <c r="T1188">
        <v>69.89</v>
      </c>
      <c r="U1188">
        <v>71.22</v>
      </c>
      <c r="V1188">
        <f t="shared" si="37"/>
        <v>0.9813254703734906</v>
      </c>
      <c r="W1188">
        <v>22.5</v>
      </c>
      <c r="X1188">
        <v>49.96</v>
      </c>
      <c r="Y1188">
        <v>69.97</v>
      </c>
    </row>
    <row r="1189" spans="1:25" x14ac:dyDescent="0.25">
      <c r="A1189" t="s">
        <v>1620</v>
      </c>
      <c r="B1189" s="1" t="s">
        <v>470</v>
      </c>
      <c r="C1189" t="s">
        <v>76</v>
      </c>
      <c r="D1189" t="s">
        <v>566</v>
      </c>
      <c r="E1189">
        <v>23.5</v>
      </c>
      <c r="F1189">
        <v>84.18</v>
      </c>
      <c r="G1189">
        <v>72.459999999999994</v>
      </c>
      <c r="H1189">
        <f t="shared" si="36"/>
        <v>1.1617444107093571</v>
      </c>
      <c r="I1189">
        <v>23</v>
      </c>
      <c r="J1189">
        <v>52.56</v>
      </c>
      <c r="K1189">
        <v>71.22</v>
      </c>
      <c r="O1189" t="s">
        <v>1620</v>
      </c>
      <c r="P1189" s="1" t="s">
        <v>470</v>
      </c>
      <c r="Q1189" t="s">
        <v>76</v>
      </c>
      <c r="R1189" t="s">
        <v>564</v>
      </c>
      <c r="S1189">
        <v>19</v>
      </c>
      <c r="T1189">
        <v>58.13</v>
      </c>
      <c r="U1189">
        <v>61.18</v>
      </c>
      <c r="V1189">
        <f t="shared" si="37"/>
        <v>0.95014710689767901</v>
      </c>
      <c r="W1189">
        <v>18.5</v>
      </c>
      <c r="X1189">
        <v>27.15</v>
      </c>
      <c r="Y1189">
        <v>59.91</v>
      </c>
    </row>
    <row r="1190" spans="1:25" x14ac:dyDescent="0.25">
      <c r="A1190" t="s">
        <v>1621</v>
      </c>
      <c r="B1190" s="1" t="s">
        <v>470</v>
      </c>
      <c r="C1190" t="s">
        <v>76</v>
      </c>
      <c r="D1190" t="s">
        <v>566</v>
      </c>
      <c r="E1190">
        <v>0</v>
      </c>
      <c r="F1190">
        <v>0</v>
      </c>
      <c r="G1190">
        <v>0</v>
      </c>
      <c r="H1190" t="e">
        <f t="shared" si="36"/>
        <v>#DIV/0!</v>
      </c>
      <c r="I1190">
        <v>0</v>
      </c>
      <c r="J1190">
        <v>0</v>
      </c>
      <c r="K1190">
        <v>0</v>
      </c>
      <c r="O1190" t="s">
        <v>1621</v>
      </c>
      <c r="P1190" s="1" t="s">
        <v>470</v>
      </c>
      <c r="Q1190" t="s">
        <v>76</v>
      </c>
      <c r="R1190" t="s">
        <v>564</v>
      </c>
      <c r="S1190">
        <v>0</v>
      </c>
      <c r="T1190">
        <v>0</v>
      </c>
      <c r="U1190">
        <v>0</v>
      </c>
      <c r="V1190" t="e">
        <f t="shared" si="37"/>
        <v>#DIV/0!</v>
      </c>
      <c r="W1190">
        <v>0</v>
      </c>
      <c r="X1190">
        <v>0</v>
      </c>
      <c r="Y1190">
        <v>0</v>
      </c>
    </row>
    <row r="1191" spans="1:25" x14ac:dyDescent="0.25">
      <c r="A1191" t="s">
        <v>1622</v>
      </c>
      <c r="B1191" s="1" t="s">
        <v>470</v>
      </c>
      <c r="C1191" t="s">
        <v>76</v>
      </c>
      <c r="D1191" t="s">
        <v>566</v>
      </c>
      <c r="E1191">
        <v>22</v>
      </c>
      <c r="F1191">
        <v>64.790000000000006</v>
      </c>
      <c r="G1191">
        <v>68.72</v>
      </c>
      <c r="H1191">
        <f t="shared" si="36"/>
        <v>0.94281140861466828</v>
      </c>
      <c r="I1191">
        <v>21.5</v>
      </c>
      <c r="J1191">
        <v>53.85</v>
      </c>
      <c r="K1191">
        <v>67.47</v>
      </c>
      <c r="O1191" t="s">
        <v>1622</v>
      </c>
      <c r="P1191" s="1" t="s">
        <v>470</v>
      </c>
      <c r="Q1191" t="s">
        <v>76</v>
      </c>
      <c r="R1191" t="s">
        <v>564</v>
      </c>
      <c r="S1191">
        <v>24</v>
      </c>
      <c r="T1191">
        <v>80.349999999999994</v>
      </c>
      <c r="U1191">
        <v>73.7</v>
      </c>
      <c r="V1191">
        <f t="shared" si="37"/>
        <v>1.0902306648575304</v>
      </c>
      <c r="W1191">
        <v>23.5</v>
      </c>
      <c r="X1191">
        <v>68.48</v>
      </c>
      <c r="Y1191">
        <v>72.459999999999994</v>
      </c>
    </row>
    <row r="1192" spans="1:25" x14ac:dyDescent="0.25">
      <c r="A1192" t="s">
        <v>1623</v>
      </c>
      <c r="B1192" s="1" t="s">
        <v>470</v>
      </c>
      <c r="C1192" t="s">
        <v>76</v>
      </c>
      <c r="D1192" t="s">
        <v>566</v>
      </c>
      <c r="E1192">
        <v>24</v>
      </c>
      <c r="F1192">
        <v>89.33</v>
      </c>
      <c r="G1192">
        <v>73.7</v>
      </c>
      <c r="H1192">
        <f t="shared" si="36"/>
        <v>1.2120759837177746</v>
      </c>
      <c r="I1192">
        <v>22.5</v>
      </c>
      <c r="J1192">
        <v>58.17</v>
      </c>
      <c r="K1192">
        <v>69.97</v>
      </c>
      <c r="O1192" t="s">
        <v>1623</v>
      </c>
      <c r="P1192" s="1" t="s">
        <v>470</v>
      </c>
      <c r="Q1192" t="s">
        <v>76</v>
      </c>
      <c r="R1192" t="s">
        <v>564</v>
      </c>
      <c r="S1192">
        <v>24</v>
      </c>
      <c r="T1192">
        <v>89.2</v>
      </c>
      <c r="U1192">
        <v>73.7</v>
      </c>
      <c r="V1192">
        <f t="shared" si="37"/>
        <v>1.2103120759837178</v>
      </c>
      <c r="W1192">
        <v>23.5</v>
      </c>
      <c r="X1192">
        <v>66.900000000000006</v>
      </c>
      <c r="Y1192">
        <v>72.459999999999994</v>
      </c>
    </row>
    <row r="1193" spans="1:25" x14ac:dyDescent="0.25">
      <c r="A1193" t="s">
        <v>1624</v>
      </c>
      <c r="B1193" s="1" t="s">
        <v>470</v>
      </c>
      <c r="C1193" t="s">
        <v>76</v>
      </c>
      <c r="D1193" t="s">
        <v>566</v>
      </c>
      <c r="E1193">
        <v>23.5</v>
      </c>
      <c r="F1193">
        <v>68.55</v>
      </c>
      <c r="G1193">
        <v>72.459999999999994</v>
      </c>
      <c r="H1193">
        <f t="shared" si="36"/>
        <v>0.94603919403809</v>
      </c>
      <c r="I1193">
        <v>23</v>
      </c>
      <c r="J1193">
        <v>55.86</v>
      </c>
      <c r="K1193">
        <v>71.22</v>
      </c>
      <c r="O1193" t="s">
        <v>1624</v>
      </c>
      <c r="P1193" s="1" t="s">
        <v>470</v>
      </c>
      <c r="Q1193" t="s">
        <v>76</v>
      </c>
      <c r="R1193" t="s">
        <v>564</v>
      </c>
      <c r="S1193">
        <v>23.5</v>
      </c>
      <c r="T1193">
        <v>60.06</v>
      </c>
      <c r="U1193">
        <v>72.459999999999994</v>
      </c>
      <c r="V1193">
        <f t="shared" si="37"/>
        <v>0.8288711012972676</v>
      </c>
      <c r="W1193">
        <v>23</v>
      </c>
      <c r="X1193">
        <v>33.81</v>
      </c>
      <c r="Y1193">
        <v>71.22</v>
      </c>
    </row>
    <row r="1194" spans="1:25" x14ac:dyDescent="0.25">
      <c r="A1194" t="s">
        <v>1625</v>
      </c>
      <c r="B1194" s="1" t="s">
        <v>470</v>
      </c>
      <c r="C1194" t="s">
        <v>76</v>
      </c>
      <c r="D1194" t="s">
        <v>566</v>
      </c>
      <c r="E1194">
        <v>0</v>
      </c>
      <c r="F1194">
        <v>0</v>
      </c>
      <c r="G1194">
        <v>0</v>
      </c>
      <c r="H1194" t="e">
        <f t="shared" si="36"/>
        <v>#DIV/0!</v>
      </c>
      <c r="I1194">
        <v>0</v>
      </c>
      <c r="J1194">
        <v>0</v>
      </c>
      <c r="K1194">
        <v>0</v>
      </c>
      <c r="O1194" t="s">
        <v>1625</v>
      </c>
      <c r="P1194" s="1" t="s">
        <v>470</v>
      </c>
      <c r="Q1194" t="s">
        <v>76</v>
      </c>
      <c r="R1194" t="s">
        <v>564</v>
      </c>
      <c r="S1194">
        <v>0</v>
      </c>
      <c r="T1194">
        <v>0</v>
      </c>
      <c r="U1194">
        <v>0</v>
      </c>
      <c r="V1194" t="e">
        <f t="shared" si="37"/>
        <v>#DIV/0!</v>
      </c>
      <c r="W1194">
        <v>0</v>
      </c>
      <c r="X1194">
        <v>0</v>
      </c>
      <c r="Y1194">
        <v>0</v>
      </c>
    </row>
    <row r="1195" spans="1:25" x14ac:dyDescent="0.25">
      <c r="A1195" t="s">
        <v>1626</v>
      </c>
      <c r="B1195" s="1" t="s">
        <v>470</v>
      </c>
      <c r="C1195" t="s">
        <v>76</v>
      </c>
      <c r="D1195" t="s">
        <v>566</v>
      </c>
      <c r="E1195">
        <v>23.5</v>
      </c>
      <c r="F1195">
        <v>77.650000000000006</v>
      </c>
      <c r="G1195">
        <v>72.459999999999994</v>
      </c>
      <c r="H1195">
        <f t="shared" si="36"/>
        <v>1.0716257245376761</v>
      </c>
      <c r="I1195">
        <v>23</v>
      </c>
      <c r="J1195">
        <v>68.92</v>
      </c>
      <c r="K1195">
        <v>71.22</v>
      </c>
      <c r="O1195" t="s">
        <v>1626</v>
      </c>
      <c r="P1195" s="1" t="s">
        <v>470</v>
      </c>
      <c r="Q1195" t="s">
        <v>76</v>
      </c>
      <c r="R1195" t="s">
        <v>564</v>
      </c>
      <c r="S1195">
        <v>24.5</v>
      </c>
      <c r="T1195">
        <v>70.38</v>
      </c>
      <c r="U1195">
        <v>74.930000000000007</v>
      </c>
      <c r="V1195">
        <f t="shared" si="37"/>
        <v>0.93927665821433326</v>
      </c>
      <c r="W1195">
        <v>24</v>
      </c>
      <c r="X1195">
        <v>56.07</v>
      </c>
      <c r="Y1195">
        <v>73.7</v>
      </c>
    </row>
    <row r="1196" spans="1:25" x14ac:dyDescent="0.25">
      <c r="A1196" t="s">
        <v>1627</v>
      </c>
      <c r="B1196" s="1" t="s">
        <v>470</v>
      </c>
      <c r="C1196" t="s">
        <v>76</v>
      </c>
      <c r="D1196" t="s">
        <v>566</v>
      </c>
      <c r="E1196">
        <v>23.5</v>
      </c>
      <c r="F1196">
        <v>75.95</v>
      </c>
      <c r="G1196">
        <v>72.459999999999994</v>
      </c>
      <c r="H1196">
        <f t="shared" si="36"/>
        <v>1.0481645045542369</v>
      </c>
      <c r="I1196">
        <v>23</v>
      </c>
      <c r="J1196">
        <v>57.18</v>
      </c>
      <c r="K1196">
        <v>71.22</v>
      </c>
      <c r="O1196" t="s">
        <v>1627</v>
      </c>
      <c r="P1196" s="1" t="s">
        <v>470</v>
      </c>
      <c r="Q1196" t="s">
        <v>76</v>
      </c>
      <c r="R1196" t="s">
        <v>564</v>
      </c>
      <c r="S1196">
        <v>24</v>
      </c>
      <c r="T1196">
        <v>79.510000000000005</v>
      </c>
      <c r="U1196">
        <v>73.7</v>
      </c>
      <c r="V1196">
        <f t="shared" si="37"/>
        <v>1.0788331071913162</v>
      </c>
      <c r="W1196">
        <v>23.5</v>
      </c>
      <c r="X1196">
        <v>64.73</v>
      </c>
      <c r="Y1196">
        <v>72.459999999999994</v>
      </c>
    </row>
    <row r="1197" spans="1:25" x14ac:dyDescent="0.25">
      <c r="A1197" t="s">
        <v>1628</v>
      </c>
      <c r="B1197" s="1" t="s">
        <v>470</v>
      </c>
      <c r="C1197" t="s">
        <v>76</v>
      </c>
      <c r="D1197" t="s">
        <v>566</v>
      </c>
      <c r="E1197">
        <v>22.5</v>
      </c>
      <c r="F1197">
        <v>60.81</v>
      </c>
      <c r="G1197">
        <v>69.97</v>
      </c>
      <c r="H1197">
        <f t="shared" si="36"/>
        <v>0.86908675146491354</v>
      </c>
      <c r="I1197">
        <v>22</v>
      </c>
      <c r="J1197">
        <v>41.73</v>
      </c>
      <c r="K1197">
        <v>68.72</v>
      </c>
      <c r="O1197" t="s">
        <v>1628</v>
      </c>
      <c r="P1197" s="1" t="s">
        <v>470</v>
      </c>
      <c r="Q1197" t="s">
        <v>76</v>
      </c>
      <c r="R1197" t="s">
        <v>564</v>
      </c>
      <c r="S1197">
        <v>25</v>
      </c>
      <c r="T1197">
        <v>69.22</v>
      </c>
      <c r="U1197">
        <v>76.17</v>
      </c>
      <c r="V1197">
        <f t="shared" si="37"/>
        <v>0.90875672837074961</v>
      </c>
      <c r="W1197">
        <v>24.5</v>
      </c>
      <c r="X1197">
        <v>43.85</v>
      </c>
      <c r="Y1197">
        <v>74.930000000000007</v>
      </c>
    </row>
    <row r="1198" spans="1:25" x14ac:dyDescent="0.25">
      <c r="A1198" t="s">
        <v>1629</v>
      </c>
      <c r="B1198" s="1" t="s">
        <v>470</v>
      </c>
      <c r="C1198" t="s">
        <v>76</v>
      </c>
      <c r="D1198" t="s">
        <v>566</v>
      </c>
      <c r="E1198">
        <v>24</v>
      </c>
      <c r="F1198">
        <v>75.72</v>
      </c>
      <c r="G1198">
        <v>73.7</v>
      </c>
      <c r="H1198">
        <f t="shared" si="36"/>
        <v>1.0274084124830394</v>
      </c>
      <c r="I1198">
        <v>23.5</v>
      </c>
      <c r="J1198">
        <v>72.19</v>
      </c>
      <c r="K1198">
        <v>72.459999999999994</v>
      </c>
      <c r="O1198" t="s">
        <v>1629</v>
      </c>
      <c r="P1198" s="1" t="s">
        <v>470</v>
      </c>
      <c r="Q1198" t="s">
        <v>76</v>
      </c>
      <c r="R1198" t="s">
        <v>564</v>
      </c>
      <c r="S1198">
        <v>24</v>
      </c>
      <c r="T1198">
        <v>61.32</v>
      </c>
      <c r="U1198">
        <v>73.7</v>
      </c>
      <c r="V1198">
        <f t="shared" si="37"/>
        <v>0.83202170963364985</v>
      </c>
      <c r="W1198">
        <v>23.5</v>
      </c>
      <c r="X1198">
        <v>55.9</v>
      </c>
      <c r="Y1198">
        <v>72.459999999999994</v>
      </c>
    </row>
    <row r="1199" spans="1:25" x14ac:dyDescent="0.25">
      <c r="A1199" t="s">
        <v>1630</v>
      </c>
      <c r="B1199" s="1" t="s">
        <v>470</v>
      </c>
      <c r="C1199" t="s">
        <v>76</v>
      </c>
      <c r="D1199" t="s">
        <v>566</v>
      </c>
      <c r="E1199">
        <v>16</v>
      </c>
      <c r="F1199">
        <v>32.72</v>
      </c>
      <c r="G1199">
        <v>53.5</v>
      </c>
      <c r="H1199">
        <f t="shared" si="36"/>
        <v>0.61158878504672898</v>
      </c>
      <c r="I1199">
        <v>15.5</v>
      </c>
      <c r="J1199">
        <v>29.34</v>
      </c>
      <c r="K1199">
        <v>52.21</v>
      </c>
      <c r="O1199" t="s">
        <v>1630</v>
      </c>
      <c r="P1199" s="1" t="s">
        <v>470</v>
      </c>
      <c r="Q1199" t="s">
        <v>76</v>
      </c>
      <c r="R1199" t="s">
        <v>564</v>
      </c>
      <c r="S1199">
        <v>20.5</v>
      </c>
      <c r="T1199">
        <v>50.89</v>
      </c>
      <c r="U1199">
        <v>64.97</v>
      </c>
      <c r="V1199">
        <f t="shared" si="37"/>
        <v>0.78328459288902574</v>
      </c>
      <c r="W1199">
        <v>20</v>
      </c>
      <c r="X1199">
        <v>34.07</v>
      </c>
      <c r="Y1199">
        <v>63.71</v>
      </c>
    </row>
    <row r="1200" spans="1:25" x14ac:dyDescent="0.25">
      <c r="A1200" t="s">
        <v>1631</v>
      </c>
      <c r="B1200" s="1" t="s">
        <v>470</v>
      </c>
      <c r="C1200" t="s">
        <v>76</v>
      </c>
      <c r="D1200" t="s">
        <v>566</v>
      </c>
      <c r="E1200">
        <v>24</v>
      </c>
      <c r="F1200">
        <v>76.260000000000005</v>
      </c>
      <c r="G1200">
        <v>73.7</v>
      </c>
      <c r="H1200">
        <f t="shared" si="36"/>
        <v>1.0347354138398914</v>
      </c>
      <c r="I1200">
        <v>23.5</v>
      </c>
      <c r="J1200">
        <v>62.63</v>
      </c>
      <c r="K1200">
        <v>72.459999999999994</v>
      </c>
      <c r="O1200" t="s">
        <v>1631</v>
      </c>
      <c r="P1200" s="1" t="s">
        <v>470</v>
      </c>
      <c r="Q1200" t="s">
        <v>76</v>
      </c>
      <c r="R1200" t="s">
        <v>564</v>
      </c>
      <c r="S1200">
        <v>24</v>
      </c>
      <c r="T1200">
        <v>78.16</v>
      </c>
      <c r="U1200">
        <v>73.7</v>
      </c>
      <c r="V1200">
        <f t="shared" si="37"/>
        <v>1.0605156037991859</v>
      </c>
      <c r="W1200">
        <v>23.5</v>
      </c>
      <c r="X1200">
        <v>68.8</v>
      </c>
      <c r="Y1200">
        <v>72.459999999999994</v>
      </c>
    </row>
    <row r="1201" spans="1:25" x14ac:dyDescent="0.25">
      <c r="A1201" t="s">
        <v>1632</v>
      </c>
      <c r="B1201" s="1" t="s">
        <v>470</v>
      </c>
      <c r="C1201" t="s">
        <v>76</v>
      </c>
      <c r="D1201" t="s">
        <v>566</v>
      </c>
      <c r="E1201">
        <v>0</v>
      </c>
      <c r="F1201">
        <v>0</v>
      </c>
      <c r="G1201">
        <v>0</v>
      </c>
      <c r="H1201" t="e">
        <f t="shared" si="36"/>
        <v>#DIV/0!</v>
      </c>
      <c r="I1201">
        <v>0</v>
      </c>
      <c r="J1201">
        <v>0</v>
      </c>
      <c r="K1201">
        <v>0</v>
      </c>
      <c r="O1201" t="s">
        <v>1632</v>
      </c>
      <c r="P1201" s="1" t="s">
        <v>470</v>
      </c>
      <c r="Q1201" t="s">
        <v>76</v>
      </c>
      <c r="R1201" t="s">
        <v>564</v>
      </c>
      <c r="S1201">
        <v>0</v>
      </c>
      <c r="T1201">
        <v>0</v>
      </c>
      <c r="U1201">
        <v>0</v>
      </c>
      <c r="V1201" t="e">
        <f t="shared" si="37"/>
        <v>#DIV/0!</v>
      </c>
      <c r="W1201">
        <v>0</v>
      </c>
      <c r="X1201">
        <v>0</v>
      </c>
      <c r="Y1201">
        <v>0</v>
      </c>
    </row>
    <row r="1202" spans="1:25" x14ac:dyDescent="0.25">
      <c r="A1202" t="s">
        <v>1633</v>
      </c>
      <c r="B1202" s="1" t="s">
        <v>470</v>
      </c>
      <c r="C1202" t="s">
        <v>77</v>
      </c>
      <c r="D1202" t="s">
        <v>566</v>
      </c>
      <c r="E1202">
        <v>0</v>
      </c>
      <c r="F1202">
        <v>0</v>
      </c>
      <c r="G1202">
        <v>0</v>
      </c>
      <c r="H1202" t="e">
        <f t="shared" si="36"/>
        <v>#DIV/0!</v>
      </c>
      <c r="I1202">
        <v>0</v>
      </c>
      <c r="J1202">
        <v>0</v>
      </c>
      <c r="K1202">
        <v>0</v>
      </c>
      <c r="O1202" t="s">
        <v>1633</v>
      </c>
      <c r="P1202" s="1" t="s">
        <v>470</v>
      </c>
      <c r="Q1202" t="s">
        <v>77</v>
      </c>
      <c r="R1202" t="s">
        <v>564</v>
      </c>
      <c r="S1202">
        <v>0</v>
      </c>
      <c r="T1202">
        <v>0</v>
      </c>
      <c r="U1202">
        <v>0</v>
      </c>
      <c r="V1202" t="e">
        <f t="shared" si="37"/>
        <v>#DIV/0!</v>
      </c>
      <c r="W1202">
        <v>0</v>
      </c>
      <c r="X1202">
        <v>0</v>
      </c>
      <c r="Y1202">
        <v>0</v>
      </c>
    </row>
    <row r="1203" spans="1:25" x14ac:dyDescent="0.25">
      <c r="A1203" t="s">
        <v>1634</v>
      </c>
      <c r="B1203" s="1" t="s">
        <v>470</v>
      </c>
      <c r="C1203" t="s">
        <v>77</v>
      </c>
      <c r="D1203" t="s">
        <v>566</v>
      </c>
      <c r="E1203">
        <v>0</v>
      </c>
      <c r="F1203">
        <v>0</v>
      </c>
      <c r="G1203">
        <v>0</v>
      </c>
      <c r="H1203" t="e">
        <f t="shared" si="36"/>
        <v>#DIV/0!</v>
      </c>
      <c r="I1203">
        <v>0</v>
      </c>
      <c r="J1203">
        <v>0</v>
      </c>
      <c r="K1203">
        <v>0</v>
      </c>
      <c r="O1203" t="s">
        <v>1634</v>
      </c>
      <c r="P1203" s="1" t="s">
        <v>470</v>
      </c>
      <c r="Q1203" t="s">
        <v>77</v>
      </c>
      <c r="R1203" t="s">
        <v>564</v>
      </c>
      <c r="S1203">
        <v>0</v>
      </c>
      <c r="T1203">
        <v>0</v>
      </c>
      <c r="U1203">
        <v>0</v>
      </c>
      <c r="V1203" t="e">
        <f t="shared" si="37"/>
        <v>#DIV/0!</v>
      </c>
      <c r="W1203">
        <v>0</v>
      </c>
      <c r="X1203">
        <v>0</v>
      </c>
      <c r="Y1203">
        <v>0</v>
      </c>
    </row>
    <row r="1204" spans="1:25" x14ac:dyDescent="0.25">
      <c r="A1204" t="s">
        <v>1635</v>
      </c>
      <c r="B1204" s="1" t="s">
        <v>470</v>
      </c>
      <c r="C1204" t="s">
        <v>77</v>
      </c>
      <c r="D1204" t="s">
        <v>566</v>
      </c>
      <c r="E1204">
        <v>23.5</v>
      </c>
      <c r="F1204">
        <v>56.5</v>
      </c>
      <c r="G1204">
        <v>72.459999999999994</v>
      </c>
      <c r="H1204">
        <f t="shared" si="36"/>
        <v>0.77974054650841851</v>
      </c>
      <c r="I1204">
        <v>23</v>
      </c>
      <c r="J1204">
        <v>48.91</v>
      </c>
      <c r="K1204">
        <v>71.22</v>
      </c>
      <c r="O1204" t="s">
        <v>1635</v>
      </c>
      <c r="P1204" s="1" t="s">
        <v>470</v>
      </c>
      <c r="Q1204" t="s">
        <v>77</v>
      </c>
      <c r="R1204" t="s">
        <v>564</v>
      </c>
      <c r="S1204">
        <v>24</v>
      </c>
      <c r="T1204">
        <v>96.3</v>
      </c>
      <c r="U1204">
        <v>73.7</v>
      </c>
      <c r="V1204">
        <f t="shared" si="37"/>
        <v>1.3066485753052917</v>
      </c>
      <c r="W1204">
        <v>23</v>
      </c>
      <c r="X1204">
        <v>56.2</v>
      </c>
      <c r="Y1204">
        <v>71.22</v>
      </c>
    </row>
    <row r="1205" spans="1:25" x14ac:dyDescent="0.25">
      <c r="A1205" t="s">
        <v>1636</v>
      </c>
      <c r="B1205" s="1" t="s">
        <v>470</v>
      </c>
      <c r="C1205" t="s">
        <v>77</v>
      </c>
      <c r="D1205" t="s">
        <v>566</v>
      </c>
      <c r="E1205">
        <v>0</v>
      </c>
      <c r="F1205">
        <v>0</v>
      </c>
      <c r="G1205">
        <v>0</v>
      </c>
      <c r="H1205" t="e">
        <f t="shared" si="36"/>
        <v>#DIV/0!</v>
      </c>
      <c r="I1205">
        <v>0</v>
      </c>
      <c r="J1205">
        <v>0</v>
      </c>
      <c r="K1205">
        <v>0</v>
      </c>
      <c r="O1205" t="s">
        <v>1636</v>
      </c>
      <c r="P1205" s="1" t="s">
        <v>470</v>
      </c>
      <c r="Q1205" t="s">
        <v>77</v>
      </c>
      <c r="R1205" t="s">
        <v>564</v>
      </c>
      <c r="S1205">
        <v>0</v>
      </c>
      <c r="T1205">
        <v>0</v>
      </c>
      <c r="U1205">
        <v>0</v>
      </c>
      <c r="V1205" t="e">
        <f t="shared" si="37"/>
        <v>#DIV/0!</v>
      </c>
      <c r="W1205">
        <v>0</v>
      </c>
      <c r="X1205">
        <v>0</v>
      </c>
      <c r="Y1205">
        <v>0</v>
      </c>
    </row>
    <row r="1206" spans="1:25" x14ac:dyDescent="0.25">
      <c r="A1206" t="s">
        <v>1637</v>
      </c>
      <c r="B1206" s="1" t="s">
        <v>470</v>
      </c>
      <c r="C1206" t="s">
        <v>77</v>
      </c>
      <c r="D1206" t="s">
        <v>566</v>
      </c>
      <c r="E1206">
        <v>0</v>
      </c>
      <c r="F1206">
        <v>0</v>
      </c>
      <c r="G1206">
        <v>0</v>
      </c>
      <c r="H1206" t="e">
        <f t="shared" si="36"/>
        <v>#DIV/0!</v>
      </c>
      <c r="I1206">
        <v>0</v>
      </c>
      <c r="J1206">
        <v>0</v>
      </c>
      <c r="K1206">
        <v>0</v>
      </c>
      <c r="O1206" t="s">
        <v>1637</v>
      </c>
      <c r="P1206" s="1" t="s">
        <v>470</v>
      </c>
      <c r="Q1206" t="s">
        <v>77</v>
      </c>
      <c r="R1206" t="s">
        <v>564</v>
      </c>
      <c r="S1206">
        <v>0</v>
      </c>
      <c r="T1206">
        <v>0</v>
      </c>
      <c r="U1206">
        <v>0</v>
      </c>
      <c r="V1206" t="e">
        <f t="shared" si="37"/>
        <v>#DIV/0!</v>
      </c>
      <c r="W1206">
        <v>0</v>
      </c>
      <c r="X1206">
        <v>0</v>
      </c>
      <c r="Y1206">
        <v>0</v>
      </c>
    </row>
    <row r="1207" spans="1:25" x14ac:dyDescent="0.25">
      <c r="A1207" t="s">
        <v>1638</v>
      </c>
      <c r="B1207" s="1" t="s">
        <v>470</v>
      </c>
      <c r="C1207" t="s">
        <v>77</v>
      </c>
      <c r="D1207" t="s">
        <v>566</v>
      </c>
      <c r="E1207">
        <v>24.5</v>
      </c>
      <c r="F1207">
        <v>70.67</v>
      </c>
      <c r="G1207">
        <v>74.930000000000007</v>
      </c>
      <c r="H1207">
        <f t="shared" si="36"/>
        <v>0.9431469371413318</v>
      </c>
      <c r="I1207">
        <v>24</v>
      </c>
      <c r="J1207">
        <v>47</v>
      </c>
      <c r="K1207">
        <v>73.7</v>
      </c>
      <c r="O1207" t="s">
        <v>1638</v>
      </c>
      <c r="P1207" s="1" t="s">
        <v>470</v>
      </c>
      <c r="Q1207" t="s">
        <v>77</v>
      </c>
      <c r="R1207" t="s">
        <v>564</v>
      </c>
      <c r="S1207">
        <v>23.5</v>
      </c>
      <c r="T1207">
        <v>62.99</v>
      </c>
      <c r="U1207">
        <v>72.459999999999994</v>
      </c>
      <c r="V1207">
        <f t="shared" si="37"/>
        <v>0.86930720397460681</v>
      </c>
      <c r="W1207">
        <v>23</v>
      </c>
      <c r="X1207">
        <v>47.97</v>
      </c>
      <c r="Y1207">
        <v>71.22</v>
      </c>
    </row>
    <row r="1208" spans="1:25" x14ac:dyDescent="0.25">
      <c r="A1208" t="s">
        <v>1639</v>
      </c>
      <c r="B1208" s="1" t="s">
        <v>470</v>
      </c>
      <c r="C1208" t="s">
        <v>77</v>
      </c>
      <c r="D1208" t="s">
        <v>566</v>
      </c>
      <c r="E1208">
        <v>0</v>
      </c>
      <c r="F1208">
        <v>0</v>
      </c>
      <c r="G1208">
        <v>0</v>
      </c>
      <c r="H1208" t="e">
        <f t="shared" si="36"/>
        <v>#DIV/0!</v>
      </c>
      <c r="I1208">
        <v>0</v>
      </c>
      <c r="J1208">
        <v>0</v>
      </c>
      <c r="K1208">
        <v>0</v>
      </c>
      <c r="O1208" t="s">
        <v>1639</v>
      </c>
      <c r="P1208" s="1" t="s">
        <v>470</v>
      </c>
      <c r="Q1208" t="s">
        <v>77</v>
      </c>
      <c r="R1208" t="s">
        <v>564</v>
      </c>
      <c r="S1208">
        <v>0</v>
      </c>
      <c r="T1208">
        <v>0</v>
      </c>
      <c r="U1208">
        <v>0</v>
      </c>
      <c r="V1208" t="e">
        <f t="shared" si="37"/>
        <v>#DIV/0!</v>
      </c>
      <c r="W1208">
        <v>0</v>
      </c>
      <c r="X1208">
        <v>0</v>
      </c>
      <c r="Y1208">
        <v>0</v>
      </c>
    </row>
    <row r="1209" spans="1:25" x14ac:dyDescent="0.25">
      <c r="A1209" t="s">
        <v>1640</v>
      </c>
      <c r="B1209" s="1" t="s">
        <v>470</v>
      </c>
      <c r="C1209" t="s">
        <v>77</v>
      </c>
      <c r="D1209" t="s">
        <v>566</v>
      </c>
      <c r="E1209">
        <v>0</v>
      </c>
      <c r="F1209">
        <v>0</v>
      </c>
      <c r="G1209">
        <v>0</v>
      </c>
      <c r="H1209" t="e">
        <f t="shared" si="36"/>
        <v>#DIV/0!</v>
      </c>
      <c r="I1209">
        <v>0</v>
      </c>
      <c r="J1209">
        <v>0</v>
      </c>
      <c r="K1209">
        <v>0</v>
      </c>
      <c r="O1209" t="s">
        <v>1640</v>
      </c>
      <c r="P1209" s="1" t="s">
        <v>470</v>
      </c>
      <c r="Q1209" t="s">
        <v>77</v>
      </c>
      <c r="R1209" t="s">
        <v>564</v>
      </c>
      <c r="S1209">
        <v>0</v>
      </c>
      <c r="T1209">
        <v>0</v>
      </c>
      <c r="U1209">
        <v>0</v>
      </c>
      <c r="V1209" t="e">
        <f t="shared" si="37"/>
        <v>#DIV/0!</v>
      </c>
      <c r="W1209">
        <v>0</v>
      </c>
      <c r="X1209">
        <v>0</v>
      </c>
      <c r="Y1209">
        <v>0</v>
      </c>
    </row>
    <row r="1210" spans="1:25" x14ac:dyDescent="0.25">
      <c r="A1210" t="s">
        <v>1641</v>
      </c>
      <c r="B1210" s="1" t="s">
        <v>470</v>
      </c>
      <c r="C1210" t="s">
        <v>77</v>
      </c>
      <c r="D1210" t="s">
        <v>566</v>
      </c>
      <c r="E1210">
        <v>0</v>
      </c>
      <c r="F1210">
        <v>0</v>
      </c>
      <c r="G1210">
        <v>0</v>
      </c>
      <c r="H1210" t="e">
        <f t="shared" si="36"/>
        <v>#DIV/0!</v>
      </c>
      <c r="I1210">
        <v>0</v>
      </c>
      <c r="J1210">
        <v>0</v>
      </c>
      <c r="K1210">
        <v>0</v>
      </c>
      <c r="O1210" t="s">
        <v>1641</v>
      </c>
      <c r="P1210" s="1" t="s">
        <v>470</v>
      </c>
      <c r="Q1210" t="s">
        <v>77</v>
      </c>
      <c r="R1210" t="s">
        <v>564</v>
      </c>
      <c r="S1210">
        <v>0</v>
      </c>
      <c r="T1210">
        <v>0</v>
      </c>
      <c r="U1210">
        <v>0</v>
      </c>
      <c r="V1210" t="e">
        <f t="shared" si="37"/>
        <v>#DIV/0!</v>
      </c>
      <c r="W1210">
        <v>0</v>
      </c>
      <c r="X1210">
        <v>0</v>
      </c>
      <c r="Y1210">
        <v>0</v>
      </c>
    </row>
    <row r="1211" spans="1:25" x14ac:dyDescent="0.25">
      <c r="A1211" t="s">
        <v>1642</v>
      </c>
      <c r="B1211" s="1" t="s">
        <v>470</v>
      </c>
      <c r="C1211" t="s">
        <v>77</v>
      </c>
      <c r="D1211" t="s">
        <v>566</v>
      </c>
      <c r="E1211">
        <v>0</v>
      </c>
      <c r="F1211">
        <v>0</v>
      </c>
      <c r="G1211">
        <v>0</v>
      </c>
      <c r="H1211" t="e">
        <f t="shared" si="36"/>
        <v>#DIV/0!</v>
      </c>
      <c r="I1211">
        <v>0</v>
      </c>
      <c r="J1211">
        <v>0</v>
      </c>
      <c r="K1211">
        <v>0</v>
      </c>
      <c r="O1211" t="s">
        <v>1642</v>
      </c>
      <c r="P1211" s="1" t="s">
        <v>470</v>
      </c>
      <c r="Q1211" t="s">
        <v>77</v>
      </c>
      <c r="R1211" t="s">
        <v>564</v>
      </c>
      <c r="S1211">
        <v>0</v>
      </c>
      <c r="T1211">
        <v>0</v>
      </c>
      <c r="U1211">
        <v>0</v>
      </c>
      <c r="V1211" t="e">
        <f t="shared" si="37"/>
        <v>#DIV/0!</v>
      </c>
      <c r="W1211">
        <v>0</v>
      </c>
      <c r="X1211">
        <v>0</v>
      </c>
      <c r="Y1211">
        <v>0</v>
      </c>
    </row>
    <row r="1212" spans="1:25" x14ac:dyDescent="0.25">
      <c r="A1212" t="s">
        <v>1643</v>
      </c>
      <c r="B1212" s="1" t="s">
        <v>470</v>
      </c>
      <c r="C1212" t="s">
        <v>77</v>
      </c>
      <c r="D1212" t="s">
        <v>566</v>
      </c>
      <c r="E1212">
        <v>0</v>
      </c>
      <c r="F1212">
        <v>0</v>
      </c>
      <c r="G1212">
        <v>0</v>
      </c>
      <c r="H1212" t="e">
        <f t="shared" si="36"/>
        <v>#DIV/0!</v>
      </c>
      <c r="I1212">
        <v>0</v>
      </c>
      <c r="J1212">
        <v>0</v>
      </c>
      <c r="K1212">
        <v>0</v>
      </c>
      <c r="O1212" t="s">
        <v>1643</v>
      </c>
      <c r="P1212" s="1" t="s">
        <v>470</v>
      </c>
      <c r="Q1212" t="s">
        <v>77</v>
      </c>
      <c r="R1212" t="s">
        <v>564</v>
      </c>
      <c r="S1212">
        <v>15</v>
      </c>
      <c r="T1212">
        <v>23.19</v>
      </c>
      <c r="U1212">
        <v>50.91</v>
      </c>
      <c r="V1212">
        <f t="shared" si="37"/>
        <v>0.45550972304066006</v>
      </c>
      <c r="W1212">
        <v>15</v>
      </c>
      <c r="X1212">
        <v>23.19</v>
      </c>
      <c r="Y1212">
        <v>50.91</v>
      </c>
    </row>
    <row r="1213" spans="1:25" x14ac:dyDescent="0.25">
      <c r="A1213" t="s">
        <v>1644</v>
      </c>
      <c r="B1213" s="1" t="s">
        <v>470</v>
      </c>
      <c r="C1213" t="s">
        <v>77</v>
      </c>
      <c r="D1213" t="s">
        <v>566</v>
      </c>
      <c r="E1213">
        <v>23.5</v>
      </c>
      <c r="F1213">
        <v>86.6</v>
      </c>
      <c r="G1213">
        <v>72.459999999999994</v>
      </c>
      <c r="H1213">
        <f t="shared" si="36"/>
        <v>1.1951421473916644</v>
      </c>
      <c r="I1213">
        <v>22.5</v>
      </c>
      <c r="J1213">
        <v>49.41</v>
      </c>
      <c r="K1213">
        <v>69.97</v>
      </c>
      <c r="O1213" t="s">
        <v>1644</v>
      </c>
      <c r="P1213" s="1" t="s">
        <v>470</v>
      </c>
      <c r="Q1213" t="s">
        <v>77</v>
      </c>
      <c r="R1213" t="s">
        <v>564</v>
      </c>
      <c r="S1213">
        <v>26</v>
      </c>
      <c r="T1213">
        <v>67.349999999999994</v>
      </c>
      <c r="U1213">
        <v>78.63</v>
      </c>
      <c r="V1213">
        <f t="shared" si="37"/>
        <v>0.85654330408241131</v>
      </c>
      <c r="W1213">
        <v>25.5</v>
      </c>
      <c r="X1213">
        <v>56.65</v>
      </c>
      <c r="Y1213">
        <v>77.400000000000006</v>
      </c>
    </row>
    <row r="1214" spans="1:25" x14ac:dyDescent="0.25">
      <c r="A1214" t="s">
        <v>1645</v>
      </c>
      <c r="B1214" s="1" t="s">
        <v>470</v>
      </c>
      <c r="C1214" t="s">
        <v>77</v>
      </c>
      <c r="D1214" t="s">
        <v>566</v>
      </c>
      <c r="E1214">
        <v>23.5</v>
      </c>
      <c r="F1214">
        <v>74.290000000000006</v>
      </c>
      <c r="G1214">
        <v>72.459999999999994</v>
      </c>
      <c r="H1214">
        <f t="shared" si="36"/>
        <v>1.0252553132762905</v>
      </c>
      <c r="I1214">
        <v>23</v>
      </c>
      <c r="J1214">
        <v>41.06</v>
      </c>
      <c r="K1214">
        <v>71.22</v>
      </c>
      <c r="O1214" t="s">
        <v>1645</v>
      </c>
      <c r="P1214" s="1" t="s">
        <v>470</v>
      </c>
      <c r="Q1214" t="s">
        <v>77</v>
      </c>
      <c r="R1214" t="s">
        <v>564</v>
      </c>
      <c r="S1214">
        <v>23.5</v>
      </c>
      <c r="T1214">
        <v>87.33</v>
      </c>
      <c r="U1214">
        <v>72.459999999999994</v>
      </c>
      <c r="V1214">
        <f t="shared" si="37"/>
        <v>1.2052166712669059</v>
      </c>
      <c r="W1214">
        <v>22.5</v>
      </c>
      <c r="X1214">
        <v>70.14</v>
      </c>
      <c r="Y1214">
        <v>69.97</v>
      </c>
    </row>
    <row r="1215" spans="1:25" x14ac:dyDescent="0.25">
      <c r="A1215" t="s">
        <v>1646</v>
      </c>
      <c r="B1215" s="1" t="s">
        <v>470</v>
      </c>
      <c r="C1215" t="s">
        <v>77</v>
      </c>
      <c r="D1215" t="s">
        <v>566</v>
      </c>
      <c r="E1215">
        <v>0</v>
      </c>
      <c r="F1215">
        <v>0</v>
      </c>
      <c r="G1215">
        <v>0</v>
      </c>
      <c r="H1215" t="e">
        <f t="shared" si="36"/>
        <v>#DIV/0!</v>
      </c>
      <c r="I1215">
        <v>0</v>
      </c>
      <c r="J1215">
        <v>0</v>
      </c>
      <c r="K1215">
        <v>0</v>
      </c>
      <c r="O1215" t="s">
        <v>1646</v>
      </c>
      <c r="P1215" s="1" t="s">
        <v>470</v>
      </c>
      <c r="Q1215" t="s">
        <v>77</v>
      </c>
      <c r="R1215" t="s">
        <v>564</v>
      </c>
      <c r="S1215">
        <v>0</v>
      </c>
      <c r="T1215">
        <v>0</v>
      </c>
      <c r="U1215">
        <v>0</v>
      </c>
      <c r="V1215" t="e">
        <f t="shared" si="37"/>
        <v>#DIV/0!</v>
      </c>
      <c r="W1215">
        <v>0</v>
      </c>
      <c r="X1215">
        <v>0</v>
      </c>
      <c r="Y1215">
        <v>0</v>
      </c>
    </row>
    <row r="1216" spans="1:25" x14ac:dyDescent="0.25">
      <c r="A1216" t="s">
        <v>1647</v>
      </c>
      <c r="B1216" s="1" t="s">
        <v>470</v>
      </c>
      <c r="C1216" t="s">
        <v>77</v>
      </c>
      <c r="D1216" t="s">
        <v>566</v>
      </c>
      <c r="E1216">
        <v>0</v>
      </c>
      <c r="F1216">
        <v>0</v>
      </c>
      <c r="G1216">
        <v>0</v>
      </c>
      <c r="H1216" t="e">
        <f t="shared" si="36"/>
        <v>#DIV/0!</v>
      </c>
      <c r="I1216">
        <v>0</v>
      </c>
      <c r="J1216">
        <v>0</v>
      </c>
      <c r="K1216">
        <v>0</v>
      </c>
      <c r="O1216" t="s">
        <v>1647</v>
      </c>
      <c r="P1216" s="1" t="s">
        <v>470</v>
      </c>
      <c r="Q1216" t="s">
        <v>77</v>
      </c>
      <c r="R1216" t="s">
        <v>564</v>
      </c>
      <c r="S1216">
        <v>0</v>
      </c>
      <c r="T1216">
        <v>0</v>
      </c>
      <c r="U1216">
        <v>0</v>
      </c>
      <c r="V1216" t="e">
        <f t="shared" si="37"/>
        <v>#DIV/0!</v>
      </c>
      <c r="W1216">
        <v>0</v>
      </c>
      <c r="X1216">
        <v>0</v>
      </c>
      <c r="Y1216">
        <v>0</v>
      </c>
    </row>
    <row r="1217" spans="1:25" x14ac:dyDescent="0.25">
      <c r="A1217" t="s">
        <v>1648</v>
      </c>
      <c r="B1217" s="1" t="s">
        <v>470</v>
      </c>
      <c r="C1217" t="s">
        <v>77</v>
      </c>
      <c r="D1217" t="s">
        <v>566</v>
      </c>
      <c r="E1217">
        <v>0</v>
      </c>
      <c r="F1217">
        <v>0</v>
      </c>
      <c r="G1217">
        <v>0</v>
      </c>
      <c r="H1217" t="e">
        <f t="shared" si="36"/>
        <v>#DIV/0!</v>
      </c>
      <c r="I1217">
        <v>0</v>
      </c>
      <c r="J1217">
        <v>0</v>
      </c>
      <c r="K1217">
        <v>0</v>
      </c>
      <c r="O1217" t="s">
        <v>1648</v>
      </c>
      <c r="P1217" s="1" t="s">
        <v>470</v>
      </c>
      <c r="Q1217" t="s">
        <v>77</v>
      </c>
      <c r="R1217" t="s">
        <v>564</v>
      </c>
      <c r="S1217">
        <v>0</v>
      </c>
      <c r="T1217">
        <v>0</v>
      </c>
      <c r="U1217">
        <v>0</v>
      </c>
      <c r="V1217" t="e">
        <f t="shared" si="37"/>
        <v>#DIV/0!</v>
      </c>
      <c r="W1217">
        <v>0</v>
      </c>
      <c r="X1217">
        <v>0</v>
      </c>
      <c r="Y1217">
        <v>0</v>
      </c>
    </row>
    <row r="1218" spans="1:25" x14ac:dyDescent="0.25">
      <c r="A1218" t="s">
        <v>1650</v>
      </c>
      <c r="B1218" s="1" t="s">
        <v>1649</v>
      </c>
      <c r="C1218" t="s">
        <v>76</v>
      </c>
      <c r="D1218" t="s">
        <v>80</v>
      </c>
      <c r="E1218">
        <v>23.5</v>
      </c>
      <c r="F1218">
        <v>149.41999999999999</v>
      </c>
      <c r="G1218">
        <v>72.459999999999994</v>
      </c>
      <c r="H1218">
        <f t="shared" si="36"/>
        <v>2.0621032293679273</v>
      </c>
      <c r="I1218">
        <v>22.5</v>
      </c>
      <c r="J1218">
        <v>68.5</v>
      </c>
      <c r="K1218">
        <v>69.97</v>
      </c>
      <c r="O1218" t="s">
        <v>1650</v>
      </c>
      <c r="P1218" s="1" t="s">
        <v>1649</v>
      </c>
      <c r="Q1218" t="s">
        <v>76</v>
      </c>
      <c r="R1218" t="s">
        <v>78</v>
      </c>
      <c r="S1218">
        <v>24</v>
      </c>
      <c r="T1218">
        <v>176.49</v>
      </c>
      <c r="U1218">
        <v>73.7</v>
      </c>
      <c r="V1218">
        <f t="shared" si="37"/>
        <v>2.3947082767978292</v>
      </c>
      <c r="W1218">
        <v>16</v>
      </c>
      <c r="X1218">
        <v>59.87</v>
      </c>
      <c r="Y1218">
        <v>53.5</v>
      </c>
    </row>
    <row r="1219" spans="1:25" x14ac:dyDescent="0.25">
      <c r="A1219" s="2" t="s">
        <v>1651</v>
      </c>
      <c r="B1219" s="1" t="s">
        <v>1649</v>
      </c>
      <c r="C1219" t="s">
        <v>76</v>
      </c>
      <c r="D1219" t="s">
        <v>80</v>
      </c>
      <c r="E1219">
        <v>0</v>
      </c>
      <c r="F1219">
        <v>0</v>
      </c>
      <c r="G1219">
        <v>0</v>
      </c>
      <c r="H1219" t="e">
        <f t="shared" ref="H1219:H1282" si="38">F1219/G1219</f>
        <v>#DIV/0!</v>
      </c>
      <c r="I1219">
        <v>0</v>
      </c>
      <c r="J1219">
        <v>0</v>
      </c>
      <c r="K1219">
        <v>0</v>
      </c>
      <c r="O1219" t="s">
        <v>1651</v>
      </c>
      <c r="P1219" s="1" t="s">
        <v>1649</v>
      </c>
      <c r="Q1219" t="s">
        <v>76</v>
      </c>
      <c r="R1219" t="s">
        <v>78</v>
      </c>
      <c r="S1219">
        <v>24.5</v>
      </c>
      <c r="T1219">
        <v>111.86</v>
      </c>
      <c r="U1219">
        <v>74.930000000000007</v>
      </c>
      <c r="V1219">
        <f t="shared" ref="V1219:V1282" si="39">T1219/U1219</f>
        <v>1.4928600026691576</v>
      </c>
      <c r="W1219">
        <v>23</v>
      </c>
      <c r="X1219">
        <v>61.94</v>
      </c>
      <c r="Y1219">
        <v>71.22</v>
      </c>
    </row>
    <row r="1220" spans="1:25" x14ac:dyDescent="0.25">
      <c r="A1220" t="s">
        <v>1652</v>
      </c>
      <c r="B1220" s="1" t="s">
        <v>1649</v>
      </c>
      <c r="C1220" t="s">
        <v>76</v>
      </c>
      <c r="D1220" t="s">
        <v>80</v>
      </c>
      <c r="E1220">
        <v>23.5</v>
      </c>
      <c r="F1220">
        <v>129.24</v>
      </c>
      <c r="G1220">
        <v>72.459999999999994</v>
      </c>
      <c r="H1220">
        <f t="shared" si="38"/>
        <v>1.7836047474468675</v>
      </c>
      <c r="I1220">
        <v>22.5</v>
      </c>
      <c r="J1220">
        <v>50.61</v>
      </c>
      <c r="K1220">
        <v>69.97</v>
      </c>
      <c r="O1220" t="s">
        <v>1652</v>
      </c>
      <c r="P1220" s="1" t="s">
        <v>1649</v>
      </c>
      <c r="Q1220" t="s">
        <v>76</v>
      </c>
      <c r="R1220" t="s">
        <v>78</v>
      </c>
      <c r="S1220">
        <v>24</v>
      </c>
      <c r="T1220">
        <v>188.07</v>
      </c>
      <c r="U1220">
        <v>73.7</v>
      </c>
      <c r="V1220">
        <f t="shared" si="39"/>
        <v>2.5518317503392129</v>
      </c>
      <c r="W1220">
        <v>22.5</v>
      </c>
      <c r="X1220">
        <v>59.01</v>
      </c>
      <c r="Y1220">
        <v>69.97</v>
      </c>
    </row>
    <row r="1221" spans="1:25" x14ac:dyDescent="0.25">
      <c r="A1221" s="2" t="s">
        <v>1653</v>
      </c>
      <c r="B1221" s="1" t="s">
        <v>1649</v>
      </c>
      <c r="C1221" t="s">
        <v>76</v>
      </c>
      <c r="D1221" t="s">
        <v>80</v>
      </c>
      <c r="E1221">
        <v>0</v>
      </c>
      <c r="F1221">
        <v>0</v>
      </c>
      <c r="G1221">
        <v>0</v>
      </c>
      <c r="H1221" t="e">
        <f t="shared" si="38"/>
        <v>#DIV/0!</v>
      </c>
      <c r="I1221">
        <v>0</v>
      </c>
      <c r="J1221">
        <v>0</v>
      </c>
      <c r="K1221">
        <v>0</v>
      </c>
      <c r="O1221" t="s">
        <v>1653</v>
      </c>
      <c r="P1221" s="1" t="s">
        <v>1649</v>
      </c>
      <c r="Q1221" t="s">
        <v>76</v>
      </c>
      <c r="R1221" t="s">
        <v>78</v>
      </c>
      <c r="S1221">
        <v>0</v>
      </c>
      <c r="T1221">
        <v>0</v>
      </c>
      <c r="U1221">
        <v>0</v>
      </c>
      <c r="V1221" t="e">
        <f t="shared" si="39"/>
        <v>#DIV/0!</v>
      </c>
      <c r="W1221">
        <v>0</v>
      </c>
      <c r="X1221">
        <v>0</v>
      </c>
      <c r="Y1221">
        <v>0</v>
      </c>
    </row>
    <row r="1222" spans="1:25" x14ac:dyDescent="0.25">
      <c r="A1222" t="s">
        <v>1654</v>
      </c>
      <c r="B1222" s="1" t="s">
        <v>1649</v>
      </c>
      <c r="C1222" t="s">
        <v>76</v>
      </c>
      <c r="D1222" t="s">
        <v>80</v>
      </c>
      <c r="E1222">
        <v>23.5</v>
      </c>
      <c r="F1222">
        <v>128.28</v>
      </c>
      <c r="G1222">
        <v>72.459999999999994</v>
      </c>
      <c r="H1222">
        <f t="shared" si="38"/>
        <v>1.7703560585150429</v>
      </c>
      <c r="I1222">
        <v>21.5</v>
      </c>
      <c r="J1222">
        <v>63.66</v>
      </c>
      <c r="K1222">
        <v>67.47</v>
      </c>
      <c r="O1222" t="s">
        <v>1654</v>
      </c>
      <c r="P1222" s="1" t="s">
        <v>1649</v>
      </c>
      <c r="Q1222" t="s">
        <v>76</v>
      </c>
      <c r="R1222" t="s">
        <v>78</v>
      </c>
      <c r="S1222">
        <v>24</v>
      </c>
      <c r="T1222">
        <v>101.18</v>
      </c>
      <c r="U1222">
        <v>73.7</v>
      </c>
      <c r="V1222">
        <f t="shared" si="39"/>
        <v>1.3728629579375848</v>
      </c>
      <c r="W1222">
        <v>23</v>
      </c>
      <c r="X1222">
        <v>47.72</v>
      </c>
      <c r="Y1222">
        <v>71.22</v>
      </c>
    </row>
    <row r="1223" spans="1:25" x14ac:dyDescent="0.25">
      <c r="A1223" t="s">
        <v>1655</v>
      </c>
      <c r="B1223" s="1" t="s">
        <v>1649</v>
      </c>
      <c r="C1223" t="s">
        <v>76</v>
      </c>
      <c r="D1223" t="s">
        <v>80</v>
      </c>
      <c r="E1223">
        <v>23.5</v>
      </c>
      <c r="F1223">
        <v>200.96</v>
      </c>
      <c r="G1223">
        <v>72.459999999999994</v>
      </c>
      <c r="H1223">
        <f t="shared" si="38"/>
        <v>2.7733922163952527</v>
      </c>
      <c r="I1223">
        <v>21.5</v>
      </c>
      <c r="J1223">
        <v>46.96</v>
      </c>
      <c r="K1223">
        <v>67.47</v>
      </c>
      <c r="O1223" t="s">
        <v>1655</v>
      </c>
      <c r="P1223" s="1" t="s">
        <v>1649</v>
      </c>
      <c r="Q1223" t="s">
        <v>76</v>
      </c>
      <c r="R1223" t="s">
        <v>78</v>
      </c>
      <c r="S1223">
        <v>24</v>
      </c>
      <c r="T1223">
        <v>193.1</v>
      </c>
      <c r="U1223">
        <v>73.7</v>
      </c>
      <c r="V1223">
        <f t="shared" si="39"/>
        <v>2.6200814111261872</v>
      </c>
      <c r="W1223">
        <v>22.5</v>
      </c>
      <c r="X1223">
        <v>51.44</v>
      </c>
      <c r="Y1223">
        <v>69.97</v>
      </c>
    </row>
    <row r="1224" spans="1:25" x14ac:dyDescent="0.25">
      <c r="A1224" s="2" t="s">
        <v>1656</v>
      </c>
      <c r="B1224" s="1" t="s">
        <v>1649</v>
      </c>
      <c r="C1224" t="s">
        <v>76</v>
      </c>
      <c r="D1224" t="s">
        <v>80</v>
      </c>
      <c r="E1224">
        <v>25</v>
      </c>
      <c r="F1224">
        <v>61.28</v>
      </c>
      <c r="G1224">
        <v>76.17</v>
      </c>
      <c r="H1224">
        <f t="shared" si="38"/>
        <v>0.80451621373244064</v>
      </c>
      <c r="I1224">
        <v>24.5</v>
      </c>
      <c r="J1224">
        <v>58.22</v>
      </c>
      <c r="K1224">
        <v>74.930000000000007</v>
      </c>
      <c r="O1224" t="s">
        <v>1656</v>
      </c>
      <c r="P1224" s="1" t="s">
        <v>1649</v>
      </c>
      <c r="Q1224" t="s">
        <v>76</v>
      </c>
      <c r="R1224" t="s">
        <v>78</v>
      </c>
      <c r="S1224">
        <v>24</v>
      </c>
      <c r="T1224">
        <v>113.34</v>
      </c>
      <c r="U1224">
        <v>73.7</v>
      </c>
      <c r="V1224">
        <f t="shared" si="39"/>
        <v>1.5378561736770693</v>
      </c>
      <c r="W1224">
        <v>23.5</v>
      </c>
      <c r="X1224">
        <v>50.76</v>
      </c>
      <c r="Y1224">
        <v>72.459999999999994</v>
      </c>
    </row>
    <row r="1225" spans="1:25" x14ac:dyDescent="0.25">
      <c r="A1225" s="2" t="s">
        <v>1657</v>
      </c>
      <c r="B1225" s="1" t="s">
        <v>1649</v>
      </c>
      <c r="C1225" t="s">
        <v>76</v>
      </c>
      <c r="D1225" t="s">
        <v>80</v>
      </c>
      <c r="E1225">
        <v>25.5</v>
      </c>
      <c r="F1225">
        <v>74.209999999999994</v>
      </c>
      <c r="G1225">
        <v>77.400000000000006</v>
      </c>
      <c r="H1225">
        <f t="shared" si="38"/>
        <v>0.95878552971576214</v>
      </c>
      <c r="I1225">
        <v>25</v>
      </c>
      <c r="J1225">
        <v>72.06</v>
      </c>
      <c r="K1225">
        <v>76.17</v>
      </c>
      <c r="O1225" t="s">
        <v>1657</v>
      </c>
      <c r="P1225" s="1" t="s">
        <v>1649</v>
      </c>
      <c r="Q1225" t="s">
        <v>76</v>
      </c>
      <c r="R1225" t="s">
        <v>78</v>
      </c>
      <c r="S1225">
        <v>24</v>
      </c>
      <c r="T1225">
        <v>197.64</v>
      </c>
      <c r="U1225">
        <v>73.7</v>
      </c>
      <c r="V1225">
        <f t="shared" si="39"/>
        <v>2.6816824966078694</v>
      </c>
      <c r="W1225">
        <v>23</v>
      </c>
      <c r="X1225">
        <v>60.71</v>
      </c>
      <c r="Y1225">
        <v>71.22</v>
      </c>
    </row>
    <row r="1226" spans="1:25" x14ac:dyDescent="0.25">
      <c r="A1226" t="s">
        <v>1658</v>
      </c>
      <c r="B1226" s="1" t="s">
        <v>1649</v>
      </c>
      <c r="C1226" t="s">
        <v>76</v>
      </c>
      <c r="D1226" t="s">
        <v>80</v>
      </c>
      <c r="E1226">
        <v>23.5</v>
      </c>
      <c r="F1226">
        <v>127.74</v>
      </c>
      <c r="G1226">
        <v>72.459999999999994</v>
      </c>
      <c r="H1226">
        <f t="shared" si="38"/>
        <v>1.7629036709908916</v>
      </c>
      <c r="I1226">
        <v>21.5</v>
      </c>
      <c r="J1226">
        <v>40.08</v>
      </c>
      <c r="K1226">
        <v>67.47</v>
      </c>
      <c r="O1226" t="s">
        <v>1658</v>
      </c>
      <c r="P1226" s="1" t="s">
        <v>1649</v>
      </c>
      <c r="Q1226" t="s">
        <v>76</v>
      </c>
      <c r="R1226" t="s">
        <v>78</v>
      </c>
      <c r="S1226">
        <v>24</v>
      </c>
      <c r="T1226">
        <v>211.64</v>
      </c>
      <c r="U1226">
        <v>73.7</v>
      </c>
      <c r="V1226">
        <f t="shared" si="39"/>
        <v>2.8716417910447758</v>
      </c>
      <c r="W1226">
        <v>22.5</v>
      </c>
      <c r="X1226">
        <v>39.090000000000003</v>
      </c>
      <c r="Y1226">
        <v>69.97</v>
      </c>
    </row>
    <row r="1227" spans="1:25" x14ac:dyDescent="0.25">
      <c r="A1227" s="2" t="s">
        <v>1659</v>
      </c>
      <c r="B1227" s="1" t="s">
        <v>1649</v>
      </c>
      <c r="C1227" t="s">
        <v>76</v>
      </c>
      <c r="D1227" t="s">
        <v>80</v>
      </c>
      <c r="E1227">
        <v>0</v>
      </c>
      <c r="F1227">
        <v>0</v>
      </c>
      <c r="G1227">
        <v>0</v>
      </c>
      <c r="H1227" t="e">
        <f t="shared" si="38"/>
        <v>#DIV/0!</v>
      </c>
      <c r="I1227">
        <v>0</v>
      </c>
      <c r="J1227">
        <v>0</v>
      </c>
      <c r="K1227">
        <v>0</v>
      </c>
      <c r="O1227" t="s">
        <v>1659</v>
      </c>
      <c r="P1227" s="1" t="s">
        <v>1649</v>
      </c>
      <c r="Q1227" t="s">
        <v>76</v>
      </c>
      <c r="R1227" t="s">
        <v>78</v>
      </c>
      <c r="S1227">
        <v>15</v>
      </c>
      <c r="T1227">
        <v>27.25</v>
      </c>
      <c r="U1227">
        <v>50.91</v>
      </c>
      <c r="V1227">
        <f t="shared" si="39"/>
        <v>0.53525829895894717</v>
      </c>
      <c r="W1227">
        <v>15</v>
      </c>
      <c r="X1227">
        <v>27.25</v>
      </c>
      <c r="Y1227">
        <v>50.91</v>
      </c>
    </row>
    <row r="1228" spans="1:25" x14ac:dyDescent="0.25">
      <c r="A1228" s="2" t="s">
        <v>1660</v>
      </c>
      <c r="B1228" s="1" t="s">
        <v>1649</v>
      </c>
      <c r="C1228" t="s">
        <v>76</v>
      </c>
      <c r="D1228" t="s">
        <v>80</v>
      </c>
      <c r="E1228">
        <v>0</v>
      </c>
      <c r="F1228">
        <v>0</v>
      </c>
      <c r="G1228">
        <v>0</v>
      </c>
      <c r="H1228" t="e">
        <f t="shared" si="38"/>
        <v>#DIV/0!</v>
      </c>
      <c r="I1228">
        <v>0</v>
      </c>
      <c r="J1228">
        <v>0</v>
      </c>
      <c r="K1228">
        <v>0</v>
      </c>
      <c r="O1228" t="s">
        <v>1660</v>
      </c>
      <c r="P1228" s="1" t="s">
        <v>1649</v>
      </c>
      <c r="Q1228" t="s">
        <v>76</v>
      </c>
      <c r="R1228" t="s">
        <v>78</v>
      </c>
      <c r="S1228">
        <v>24.5</v>
      </c>
      <c r="T1228">
        <v>45.27</v>
      </c>
      <c r="U1228">
        <v>74.930000000000007</v>
      </c>
      <c r="V1228">
        <f t="shared" si="39"/>
        <v>0.6041638862938743</v>
      </c>
      <c r="W1228">
        <v>24</v>
      </c>
      <c r="X1228">
        <v>41.23</v>
      </c>
      <c r="Y1228">
        <v>73.7</v>
      </c>
    </row>
    <row r="1229" spans="1:25" x14ac:dyDescent="0.25">
      <c r="A1229" s="2" t="s">
        <v>1661</v>
      </c>
      <c r="B1229" s="1" t="s">
        <v>1649</v>
      </c>
      <c r="C1229" t="s">
        <v>76</v>
      </c>
      <c r="D1229" t="s">
        <v>80</v>
      </c>
      <c r="E1229">
        <v>23</v>
      </c>
      <c r="F1229">
        <v>77.2</v>
      </c>
      <c r="G1229">
        <v>71.22</v>
      </c>
      <c r="H1229">
        <f t="shared" si="38"/>
        <v>1.0839651783206965</v>
      </c>
      <c r="I1229">
        <v>22</v>
      </c>
      <c r="J1229">
        <v>62.46</v>
      </c>
      <c r="K1229">
        <v>68.72</v>
      </c>
      <c r="O1229" t="s">
        <v>1661</v>
      </c>
      <c r="P1229" s="1" t="s">
        <v>1649</v>
      </c>
      <c r="Q1229" t="s">
        <v>76</v>
      </c>
      <c r="R1229" t="s">
        <v>78</v>
      </c>
      <c r="S1229">
        <v>24</v>
      </c>
      <c r="T1229">
        <v>186.43</v>
      </c>
      <c r="U1229">
        <v>73.7</v>
      </c>
      <c r="V1229">
        <f t="shared" si="39"/>
        <v>2.5295793758480327</v>
      </c>
      <c r="W1229">
        <v>23</v>
      </c>
      <c r="X1229">
        <v>67</v>
      </c>
      <c r="Y1229">
        <v>71.22</v>
      </c>
    </row>
    <row r="1230" spans="1:25" x14ac:dyDescent="0.25">
      <c r="A1230" s="2" t="s">
        <v>1662</v>
      </c>
      <c r="B1230" s="1" t="s">
        <v>1649</v>
      </c>
      <c r="C1230" t="s">
        <v>76</v>
      </c>
      <c r="D1230" t="s">
        <v>80</v>
      </c>
      <c r="E1230">
        <v>23</v>
      </c>
      <c r="F1230">
        <v>111.93</v>
      </c>
      <c r="G1230">
        <v>71.22</v>
      </c>
      <c r="H1230">
        <f t="shared" si="38"/>
        <v>1.5716090985678182</v>
      </c>
      <c r="I1230">
        <v>22</v>
      </c>
      <c r="J1230">
        <v>67.489999999999995</v>
      </c>
      <c r="K1230">
        <v>68.72</v>
      </c>
      <c r="O1230" t="s">
        <v>1662</v>
      </c>
      <c r="P1230" s="1" t="s">
        <v>1649</v>
      </c>
      <c r="Q1230" t="s">
        <v>76</v>
      </c>
      <c r="R1230" t="s">
        <v>78</v>
      </c>
      <c r="S1230">
        <v>24</v>
      </c>
      <c r="T1230">
        <v>83.87</v>
      </c>
      <c r="U1230">
        <v>73.7</v>
      </c>
      <c r="V1230">
        <f t="shared" si="39"/>
        <v>1.1379918588873812</v>
      </c>
      <c r="W1230">
        <v>23.5</v>
      </c>
      <c r="X1230">
        <v>67.66</v>
      </c>
      <c r="Y1230">
        <v>72.459999999999994</v>
      </c>
    </row>
    <row r="1231" spans="1:25" x14ac:dyDescent="0.25">
      <c r="A1231" t="s">
        <v>1663</v>
      </c>
      <c r="B1231" s="1" t="s">
        <v>1649</v>
      </c>
      <c r="C1231" t="s">
        <v>76</v>
      </c>
      <c r="D1231" t="s">
        <v>80</v>
      </c>
      <c r="E1231">
        <v>24</v>
      </c>
      <c r="F1231">
        <v>170.91</v>
      </c>
      <c r="G1231">
        <v>73.7</v>
      </c>
      <c r="H1231">
        <f t="shared" si="38"/>
        <v>2.3189959294436906</v>
      </c>
      <c r="I1231">
        <v>22</v>
      </c>
      <c r="J1231">
        <v>42.73</v>
      </c>
      <c r="K1231">
        <v>68.72</v>
      </c>
      <c r="O1231" t="s">
        <v>1663</v>
      </c>
      <c r="P1231" s="1" t="s">
        <v>1649</v>
      </c>
      <c r="Q1231" t="s">
        <v>76</v>
      </c>
      <c r="R1231" t="s">
        <v>78</v>
      </c>
      <c r="S1231">
        <v>24</v>
      </c>
      <c r="T1231">
        <v>193.9</v>
      </c>
      <c r="U1231">
        <v>73.7</v>
      </c>
      <c r="V1231">
        <f t="shared" si="39"/>
        <v>2.6309362279511532</v>
      </c>
      <c r="W1231">
        <v>23</v>
      </c>
      <c r="X1231">
        <v>54.94</v>
      </c>
      <c r="Y1231">
        <v>71.22</v>
      </c>
    </row>
    <row r="1232" spans="1:25" x14ac:dyDescent="0.25">
      <c r="A1232" s="2" t="s">
        <v>1664</v>
      </c>
      <c r="B1232" s="1" t="s">
        <v>1649</v>
      </c>
      <c r="C1232" t="s">
        <v>76</v>
      </c>
      <c r="D1232" t="s">
        <v>80</v>
      </c>
      <c r="E1232">
        <v>0</v>
      </c>
      <c r="F1232">
        <v>0</v>
      </c>
      <c r="G1232">
        <v>0</v>
      </c>
      <c r="H1232" t="e">
        <f t="shared" si="38"/>
        <v>#DIV/0!</v>
      </c>
      <c r="I1232">
        <v>0</v>
      </c>
      <c r="J1232">
        <v>0</v>
      </c>
      <c r="K1232">
        <v>0</v>
      </c>
      <c r="O1232" t="s">
        <v>1664</v>
      </c>
      <c r="P1232" s="1" t="s">
        <v>1649</v>
      </c>
      <c r="Q1232" t="s">
        <v>76</v>
      </c>
      <c r="R1232" t="s">
        <v>78</v>
      </c>
      <c r="S1232">
        <v>15.5</v>
      </c>
      <c r="T1232">
        <v>13.54</v>
      </c>
      <c r="U1232">
        <v>52.21</v>
      </c>
      <c r="V1232">
        <f t="shared" si="39"/>
        <v>0.25933729170656961</v>
      </c>
      <c r="W1232">
        <v>15</v>
      </c>
      <c r="X1232">
        <v>12.15</v>
      </c>
      <c r="Y1232">
        <v>50.91</v>
      </c>
    </row>
    <row r="1233" spans="1:25" x14ac:dyDescent="0.25">
      <c r="A1233" s="2" t="s">
        <v>1665</v>
      </c>
      <c r="B1233" s="1" t="s">
        <v>1649</v>
      </c>
      <c r="C1233" t="s">
        <v>76</v>
      </c>
      <c r="D1233" t="s">
        <v>80</v>
      </c>
      <c r="E1233">
        <v>25</v>
      </c>
      <c r="F1233">
        <v>90.02</v>
      </c>
      <c r="G1233">
        <v>76.17</v>
      </c>
      <c r="H1233">
        <f t="shared" si="38"/>
        <v>1.1818301168439018</v>
      </c>
      <c r="I1233">
        <v>23.5</v>
      </c>
      <c r="J1233">
        <v>57.15</v>
      </c>
      <c r="K1233">
        <v>72.459999999999994</v>
      </c>
      <c r="O1233" t="s">
        <v>1665</v>
      </c>
      <c r="P1233" s="1" t="s">
        <v>1649</v>
      </c>
      <c r="Q1233" t="s">
        <v>76</v>
      </c>
      <c r="R1233" t="s">
        <v>78</v>
      </c>
      <c r="S1233">
        <v>24</v>
      </c>
      <c r="T1233">
        <v>138.91</v>
      </c>
      <c r="U1233">
        <v>73.7</v>
      </c>
      <c r="V1233">
        <f t="shared" si="39"/>
        <v>1.8848032564450474</v>
      </c>
      <c r="W1233">
        <v>22.5</v>
      </c>
      <c r="X1233">
        <v>58.2</v>
      </c>
      <c r="Y1233">
        <v>69.97</v>
      </c>
    </row>
    <row r="1234" spans="1:25" x14ac:dyDescent="0.25">
      <c r="A1234" s="2" t="s">
        <v>1666</v>
      </c>
      <c r="B1234" s="1" t="s">
        <v>1649</v>
      </c>
      <c r="C1234" t="s">
        <v>77</v>
      </c>
      <c r="D1234" t="s">
        <v>80</v>
      </c>
      <c r="E1234">
        <v>0</v>
      </c>
      <c r="F1234">
        <v>0</v>
      </c>
      <c r="G1234">
        <v>0</v>
      </c>
      <c r="H1234" t="e">
        <f t="shared" si="38"/>
        <v>#DIV/0!</v>
      </c>
      <c r="I1234">
        <v>0</v>
      </c>
      <c r="J1234">
        <v>0</v>
      </c>
      <c r="K1234">
        <v>0</v>
      </c>
      <c r="O1234" t="s">
        <v>1666</v>
      </c>
      <c r="P1234" s="1" t="s">
        <v>1649</v>
      </c>
      <c r="Q1234" t="s">
        <v>77</v>
      </c>
      <c r="R1234" t="s">
        <v>78</v>
      </c>
      <c r="S1234">
        <v>18</v>
      </c>
      <c r="T1234">
        <v>30.21</v>
      </c>
      <c r="U1234">
        <v>58.64</v>
      </c>
      <c r="V1234">
        <f t="shared" si="39"/>
        <v>0.51517735334242842</v>
      </c>
      <c r="W1234">
        <v>17.5</v>
      </c>
      <c r="X1234">
        <v>27</v>
      </c>
      <c r="Y1234">
        <v>57.36</v>
      </c>
    </row>
    <row r="1235" spans="1:25" x14ac:dyDescent="0.25">
      <c r="A1235" s="2" t="s">
        <v>1667</v>
      </c>
      <c r="B1235" s="1" t="s">
        <v>1649</v>
      </c>
      <c r="C1235" t="s">
        <v>77</v>
      </c>
      <c r="D1235" t="s">
        <v>80</v>
      </c>
      <c r="E1235">
        <v>0</v>
      </c>
      <c r="F1235">
        <v>0</v>
      </c>
      <c r="G1235">
        <v>0</v>
      </c>
      <c r="H1235" t="e">
        <f t="shared" si="38"/>
        <v>#DIV/0!</v>
      </c>
      <c r="I1235">
        <v>0</v>
      </c>
      <c r="J1235">
        <v>0</v>
      </c>
      <c r="K1235">
        <v>0</v>
      </c>
      <c r="O1235" t="s">
        <v>1667</v>
      </c>
      <c r="P1235" s="1" t="s">
        <v>1649</v>
      </c>
      <c r="Q1235" t="s">
        <v>77</v>
      </c>
      <c r="R1235" t="s">
        <v>78</v>
      </c>
      <c r="S1235">
        <v>15</v>
      </c>
      <c r="T1235">
        <v>20.2</v>
      </c>
      <c r="U1235">
        <v>50.91</v>
      </c>
      <c r="V1235">
        <f t="shared" si="39"/>
        <v>0.39677862895305444</v>
      </c>
      <c r="W1235">
        <v>15</v>
      </c>
      <c r="X1235">
        <v>20.2</v>
      </c>
      <c r="Y1235">
        <v>50.91</v>
      </c>
    </row>
    <row r="1236" spans="1:25" x14ac:dyDescent="0.25">
      <c r="A1236" s="2" t="s">
        <v>1668</v>
      </c>
      <c r="B1236" s="1" t="s">
        <v>1649</v>
      </c>
      <c r="C1236" t="s">
        <v>77</v>
      </c>
      <c r="D1236" t="s">
        <v>80</v>
      </c>
      <c r="E1236">
        <v>0</v>
      </c>
      <c r="F1236">
        <v>0</v>
      </c>
      <c r="G1236">
        <v>0</v>
      </c>
      <c r="H1236" t="e">
        <f t="shared" si="38"/>
        <v>#DIV/0!</v>
      </c>
      <c r="I1236">
        <v>0</v>
      </c>
      <c r="J1236">
        <v>0</v>
      </c>
      <c r="K1236">
        <v>0</v>
      </c>
      <c r="O1236" t="s">
        <v>1668</v>
      </c>
      <c r="P1236" s="1" t="s">
        <v>1649</v>
      </c>
      <c r="Q1236" t="s">
        <v>77</v>
      </c>
      <c r="R1236" t="s">
        <v>78</v>
      </c>
      <c r="S1236">
        <v>0</v>
      </c>
      <c r="T1236">
        <v>0</v>
      </c>
      <c r="U1236">
        <v>0</v>
      </c>
      <c r="V1236" t="e">
        <f t="shared" si="39"/>
        <v>#DIV/0!</v>
      </c>
      <c r="W1236">
        <v>0</v>
      </c>
      <c r="X1236">
        <v>0</v>
      </c>
      <c r="Y1236">
        <v>0</v>
      </c>
    </row>
    <row r="1237" spans="1:25" x14ac:dyDescent="0.25">
      <c r="A1237" s="2" t="s">
        <v>1669</v>
      </c>
      <c r="B1237" s="1" t="s">
        <v>1649</v>
      </c>
      <c r="C1237" t="s">
        <v>77</v>
      </c>
      <c r="D1237" t="s">
        <v>80</v>
      </c>
      <c r="E1237">
        <v>0</v>
      </c>
      <c r="F1237">
        <v>0</v>
      </c>
      <c r="G1237">
        <v>0</v>
      </c>
      <c r="H1237" t="e">
        <f t="shared" si="38"/>
        <v>#DIV/0!</v>
      </c>
      <c r="I1237">
        <v>0</v>
      </c>
      <c r="J1237">
        <v>0</v>
      </c>
      <c r="K1237">
        <v>0</v>
      </c>
      <c r="O1237" t="s">
        <v>1669</v>
      </c>
      <c r="P1237" s="1" t="s">
        <v>1649</v>
      </c>
      <c r="Q1237" t="s">
        <v>77</v>
      </c>
      <c r="R1237" t="s">
        <v>78</v>
      </c>
      <c r="S1237">
        <v>15.5</v>
      </c>
      <c r="T1237">
        <v>10.039999999999999</v>
      </c>
      <c r="U1237">
        <v>52.21</v>
      </c>
      <c r="V1237">
        <f t="shared" si="39"/>
        <v>0.19230032560812102</v>
      </c>
      <c r="W1237">
        <v>15</v>
      </c>
      <c r="X1237">
        <v>6.55</v>
      </c>
      <c r="Y1237">
        <v>50.91</v>
      </c>
    </row>
    <row r="1238" spans="1:25" x14ac:dyDescent="0.25">
      <c r="A1238" t="s">
        <v>1670</v>
      </c>
      <c r="B1238" s="1" t="s">
        <v>1649</v>
      </c>
      <c r="C1238" t="s">
        <v>77</v>
      </c>
      <c r="D1238" t="s">
        <v>80</v>
      </c>
      <c r="E1238">
        <v>24</v>
      </c>
      <c r="F1238">
        <v>75.19</v>
      </c>
      <c r="G1238">
        <v>73.7</v>
      </c>
      <c r="H1238">
        <f t="shared" si="38"/>
        <v>1.0202170963364992</v>
      </c>
      <c r="I1238">
        <v>23.5</v>
      </c>
      <c r="J1238">
        <v>65.89</v>
      </c>
      <c r="K1238">
        <v>72.459999999999994</v>
      </c>
      <c r="O1238" t="s">
        <v>1670</v>
      </c>
      <c r="P1238" s="1" t="s">
        <v>1649</v>
      </c>
      <c r="Q1238" t="s">
        <v>77</v>
      </c>
      <c r="R1238" t="s">
        <v>78</v>
      </c>
      <c r="S1238">
        <v>24</v>
      </c>
      <c r="T1238">
        <v>93.32</v>
      </c>
      <c r="U1238">
        <v>73.7</v>
      </c>
      <c r="V1238">
        <f t="shared" si="39"/>
        <v>1.2662143826322929</v>
      </c>
      <c r="W1238">
        <v>23.5</v>
      </c>
      <c r="X1238">
        <v>68.8</v>
      </c>
      <c r="Y1238">
        <v>72.459999999999994</v>
      </c>
    </row>
    <row r="1239" spans="1:25" x14ac:dyDescent="0.25">
      <c r="A1239" s="2" t="s">
        <v>1671</v>
      </c>
      <c r="B1239" s="1" t="s">
        <v>1649</v>
      </c>
      <c r="C1239" t="s">
        <v>77</v>
      </c>
      <c r="D1239" t="s">
        <v>80</v>
      </c>
      <c r="E1239">
        <v>0</v>
      </c>
      <c r="F1239">
        <v>0</v>
      </c>
      <c r="G1239">
        <v>0</v>
      </c>
      <c r="H1239" t="e">
        <f t="shared" si="38"/>
        <v>#DIV/0!</v>
      </c>
      <c r="I1239">
        <v>0</v>
      </c>
      <c r="J1239">
        <v>0</v>
      </c>
      <c r="K1239">
        <v>0</v>
      </c>
      <c r="O1239" t="s">
        <v>1671</v>
      </c>
      <c r="P1239" s="1" t="s">
        <v>1649</v>
      </c>
      <c r="Q1239" t="s">
        <v>77</v>
      </c>
      <c r="R1239" t="s">
        <v>78</v>
      </c>
      <c r="S1239">
        <v>24.5</v>
      </c>
      <c r="T1239">
        <v>57.69</v>
      </c>
      <c r="U1239">
        <v>74.930000000000007</v>
      </c>
      <c r="V1239">
        <f t="shared" si="39"/>
        <v>0.76991859068463886</v>
      </c>
      <c r="W1239">
        <v>24</v>
      </c>
      <c r="X1239">
        <v>49.36</v>
      </c>
      <c r="Y1239">
        <v>73.7</v>
      </c>
    </row>
    <row r="1240" spans="1:25" x14ac:dyDescent="0.25">
      <c r="A1240" s="2" t="s">
        <v>1672</v>
      </c>
      <c r="B1240" s="1" t="s">
        <v>1649</v>
      </c>
      <c r="C1240" t="s">
        <v>77</v>
      </c>
      <c r="D1240" t="s">
        <v>80</v>
      </c>
      <c r="E1240">
        <v>15</v>
      </c>
      <c r="F1240">
        <v>28.35</v>
      </c>
      <c r="G1240">
        <v>50.91</v>
      </c>
      <c r="H1240">
        <f t="shared" si="38"/>
        <v>0.55686505598114322</v>
      </c>
      <c r="I1240">
        <v>15</v>
      </c>
      <c r="J1240">
        <v>28.35</v>
      </c>
      <c r="K1240">
        <v>50.91</v>
      </c>
      <c r="O1240" t="s">
        <v>1672</v>
      </c>
      <c r="P1240" s="1" t="s">
        <v>1649</v>
      </c>
      <c r="Q1240" t="s">
        <v>77</v>
      </c>
      <c r="R1240" t="s">
        <v>78</v>
      </c>
      <c r="S1240">
        <v>24</v>
      </c>
      <c r="T1240">
        <v>148.71</v>
      </c>
      <c r="U1240">
        <v>73.7</v>
      </c>
      <c r="V1240">
        <f t="shared" si="39"/>
        <v>2.0177747625508822</v>
      </c>
      <c r="W1240">
        <v>23</v>
      </c>
      <c r="X1240">
        <v>60.46</v>
      </c>
      <c r="Y1240">
        <v>71.22</v>
      </c>
    </row>
    <row r="1241" spans="1:25" x14ac:dyDescent="0.25">
      <c r="A1241" t="s">
        <v>1673</v>
      </c>
      <c r="B1241" s="1" t="s">
        <v>1649</v>
      </c>
      <c r="C1241" t="s">
        <v>77</v>
      </c>
      <c r="D1241" t="s">
        <v>80</v>
      </c>
      <c r="E1241">
        <v>24</v>
      </c>
      <c r="F1241">
        <v>100.21</v>
      </c>
      <c r="G1241">
        <v>73.7</v>
      </c>
      <c r="H1241">
        <f t="shared" si="38"/>
        <v>1.3597014925373132</v>
      </c>
      <c r="I1241">
        <v>22</v>
      </c>
      <c r="J1241">
        <v>57.33</v>
      </c>
      <c r="K1241">
        <v>68.72</v>
      </c>
      <c r="O1241" t="s">
        <v>1673</v>
      </c>
      <c r="P1241" s="1" t="s">
        <v>1649</v>
      </c>
      <c r="Q1241" t="s">
        <v>77</v>
      </c>
      <c r="R1241" t="s">
        <v>78</v>
      </c>
      <c r="S1241">
        <v>24</v>
      </c>
      <c r="T1241">
        <v>78.58</v>
      </c>
      <c r="U1241">
        <v>73.7</v>
      </c>
      <c r="V1241">
        <f t="shared" si="39"/>
        <v>1.066214382632293</v>
      </c>
      <c r="W1241">
        <v>23.5</v>
      </c>
      <c r="X1241">
        <v>58.98</v>
      </c>
      <c r="Y1241">
        <v>72.459999999999994</v>
      </c>
    </row>
    <row r="1242" spans="1:25" x14ac:dyDescent="0.25">
      <c r="A1242" s="2" t="s">
        <v>1674</v>
      </c>
      <c r="B1242" s="1" t="s">
        <v>1649</v>
      </c>
      <c r="C1242" t="s">
        <v>77</v>
      </c>
      <c r="D1242" t="s">
        <v>80</v>
      </c>
      <c r="E1242">
        <v>25</v>
      </c>
      <c r="F1242">
        <v>44.28</v>
      </c>
      <c r="G1242">
        <v>76.17</v>
      </c>
      <c r="H1242">
        <f t="shared" si="38"/>
        <v>0.58133123276880661</v>
      </c>
      <c r="I1242">
        <v>24.5</v>
      </c>
      <c r="J1242">
        <v>41.12</v>
      </c>
      <c r="K1242">
        <v>74.930000000000007</v>
      </c>
      <c r="O1242" t="s">
        <v>1674</v>
      </c>
      <c r="P1242" s="1" t="s">
        <v>1649</v>
      </c>
      <c r="Q1242" t="s">
        <v>77</v>
      </c>
      <c r="R1242" t="s">
        <v>78</v>
      </c>
      <c r="S1242">
        <v>24</v>
      </c>
      <c r="T1242">
        <v>82.12</v>
      </c>
      <c r="U1242">
        <v>73.7</v>
      </c>
      <c r="V1242">
        <f t="shared" si="39"/>
        <v>1.1142469470827681</v>
      </c>
      <c r="W1242">
        <v>23.5</v>
      </c>
      <c r="X1242">
        <v>67.16</v>
      </c>
      <c r="Y1242">
        <v>72.459999999999994</v>
      </c>
    </row>
    <row r="1243" spans="1:25" x14ac:dyDescent="0.25">
      <c r="A1243" s="2" t="s">
        <v>1675</v>
      </c>
      <c r="B1243" s="1" t="s">
        <v>1649</v>
      </c>
      <c r="C1243" t="s">
        <v>77</v>
      </c>
      <c r="D1243" t="s">
        <v>80</v>
      </c>
      <c r="E1243">
        <v>0</v>
      </c>
      <c r="F1243">
        <v>0</v>
      </c>
      <c r="G1243">
        <v>0</v>
      </c>
      <c r="H1243" t="e">
        <f t="shared" si="38"/>
        <v>#DIV/0!</v>
      </c>
      <c r="I1243">
        <v>0</v>
      </c>
      <c r="J1243">
        <v>0</v>
      </c>
      <c r="K1243">
        <v>0</v>
      </c>
      <c r="O1243" t="s">
        <v>1675</v>
      </c>
      <c r="P1243" s="1" t="s">
        <v>1649</v>
      </c>
      <c r="Q1243" t="s">
        <v>77</v>
      </c>
      <c r="R1243" t="s">
        <v>78</v>
      </c>
      <c r="S1243">
        <v>22.5</v>
      </c>
      <c r="T1243">
        <v>48.74</v>
      </c>
      <c r="U1243">
        <v>69.97</v>
      </c>
      <c r="V1243">
        <f t="shared" si="39"/>
        <v>0.69658425039302563</v>
      </c>
      <c r="W1243">
        <v>22</v>
      </c>
      <c r="X1243">
        <v>42.05</v>
      </c>
      <c r="Y1243">
        <v>68.72</v>
      </c>
    </row>
    <row r="1244" spans="1:25" x14ac:dyDescent="0.25">
      <c r="A1244" s="2" t="s">
        <v>1676</v>
      </c>
      <c r="B1244" s="1" t="s">
        <v>1649</v>
      </c>
      <c r="C1244" t="s">
        <v>77</v>
      </c>
      <c r="D1244" t="s">
        <v>80</v>
      </c>
      <c r="E1244">
        <v>15</v>
      </c>
      <c r="F1244">
        <v>4.13</v>
      </c>
      <c r="G1244">
        <v>50.91</v>
      </c>
      <c r="H1244">
        <f t="shared" si="38"/>
        <v>8.1123551365154201E-2</v>
      </c>
      <c r="I1244">
        <v>15</v>
      </c>
      <c r="J1244">
        <v>4.13</v>
      </c>
      <c r="K1244">
        <v>50.91</v>
      </c>
      <c r="O1244" t="s">
        <v>1676</v>
      </c>
      <c r="P1244" s="1" t="s">
        <v>1649</v>
      </c>
      <c r="Q1244" t="s">
        <v>77</v>
      </c>
      <c r="R1244" t="s">
        <v>78</v>
      </c>
      <c r="S1244">
        <v>24</v>
      </c>
      <c r="T1244">
        <v>152.22</v>
      </c>
      <c r="U1244">
        <v>73.7</v>
      </c>
      <c r="V1244">
        <f t="shared" si="39"/>
        <v>2.0654002713704207</v>
      </c>
      <c r="W1244">
        <v>16</v>
      </c>
      <c r="X1244">
        <v>56.05</v>
      </c>
      <c r="Y1244">
        <v>53.5</v>
      </c>
    </row>
    <row r="1245" spans="1:25" x14ac:dyDescent="0.25">
      <c r="A1245" s="2" t="s">
        <v>1677</v>
      </c>
      <c r="B1245" s="1" t="s">
        <v>1649</v>
      </c>
      <c r="C1245" t="s">
        <v>77</v>
      </c>
      <c r="D1245" t="s">
        <v>80</v>
      </c>
      <c r="E1245">
        <v>0</v>
      </c>
      <c r="F1245">
        <v>0</v>
      </c>
      <c r="G1245">
        <v>0</v>
      </c>
      <c r="H1245" t="e">
        <f t="shared" si="38"/>
        <v>#DIV/0!</v>
      </c>
      <c r="I1245">
        <v>0</v>
      </c>
      <c r="J1245">
        <v>0</v>
      </c>
      <c r="K1245">
        <v>0</v>
      </c>
      <c r="O1245" t="s">
        <v>1677</v>
      </c>
      <c r="P1245" s="1" t="s">
        <v>1649</v>
      </c>
      <c r="Q1245" t="s">
        <v>77</v>
      </c>
      <c r="R1245" t="s">
        <v>78</v>
      </c>
      <c r="S1245">
        <v>0</v>
      </c>
      <c r="T1245">
        <v>0</v>
      </c>
      <c r="U1245">
        <v>0</v>
      </c>
      <c r="V1245" t="e">
        <f t="shared" si="39"/>
        <v>#DIV/0!</v>
      </c>
      <c r="W1245">
        <v>0</v>
      </c>
      <c r="X1245">
        <v>0</v>
      </c>
      <c r="Y1245">
        <v>0</v>
      </c>
    </row>
    <row r="1246" spans="1:25" x14ac:dyDescent="0.25">
      <c r="A1246" s="2" t="s">
        <v>1678</v>
      </c>
      <c r="B1246" s="1" t="s">
        <v>1649</v>
      </c>
      <c r="C1246" t="s">
        <v>77</v>
      </c>
      <c r="D1246" t="s">
        <v>80</v>
      </c>
      <c r="E1246">
        <v>0</v>
      </c>
      <c r="F1246">
        <v>0</v>
      </c>
      <c r="G1246">
        <v>0</v>
      </c>
      <c r="H1246" t="e">
        <f t="shared" si="38"/>
        <v>#DIV/0!</v>
      </c>
      <c r="I1246">
        <v>0</v>
      </c>
      <c r="J1246">
        <v>0</v>
      </c>
      <c r="K1246">
        <v>0</v>
      </c>
      <c r="O1246" t="s">
        <v>1678</v>
      </c>
      <c r="P1246" s="1" t="s">
        <v>1649</v>
      </c>
      <c r="Q1246" t="s">
        <v>77</v>
      </c>
      <c r="R1246" t="s">
        <v>78</v>
      </c>
      <c r="S1246">
        <v>15</v>
      </c>
      <c r="T1246">
        <v>11.75</v>
      </c>
      <c r="U1246">
        <v>50.91</v>
      </c>
      <c r="V1246">
        <f t="shared" si="39"/>
        <v>0.23079945000982127</v>
      </c>
      <c r="W1246">
        <v>15</v>
      </c>
      <c r="X1246">
        <v>11.75</v>
      </c>
      <c r="Y1246">
        <v>50.91</v>
      </c>
    </row>
    <row r="1247" spans="1:25" x14ac:dyDescent="0.25">
      <c r="A1247" s="2" t="s">
        <v>1679</v>
      </c>
      <c r="B1247" s="1" t="s">
        <v>1649</v>
      </c>
      <c r="C1247" t="s">
        <v>77</v>
      </c>
      <c r="D1247" t="s">
        <v>80</v>
      </c>
      <c r="E1247">
        <v>0</v>
      </c>
      <c r="F1247">
        <v>0</v>
      </c>
      <c r="G1247">
        <v>0</v>
      </c>
      <c r="H1247" t="e">
        <f t="shared" si="38"/>
        <v>#DIV/0!</v>
      </c>
      <c r="I1247">
        <v>0</v>
      </c>
      <c r="J1247">
        <v>0</v>
      </c>
      <c r="K1247">
        <v>0</v>
      </c>
      <c r="O1247" t="s">
        <v>1679</v>
      </c>
      <c r="P1247" s="1" t="s">
        <v>1649</v>
      </c>
      <c r="Q1247" t="s">
        <v>77</v>
      </c>
      <c r="R1247" t="s">
        <v>78</v>
      </c>
      <c r="S1247">
        <v>15</v>
      </c>
      <c r="T1247">
        <v>22.79</v>
      </c>
      <c r="U1247">
        <v>50.91</v>
      </c>
      <c r="V1247">
        <f t="shared" si="39"/>
        <v>0.44765272048713417</v>
      </c>
      <c r="W1247">
        <v>15</v>
      </c>
      <c r="X1247">
        <v>22.79</v>
      </c>
      <c r="Y1247">
        <v>50.91</v>
      </c>
    </row>
    <row r="1248" spans="1:25" x14ac:dyDescent="0.25">
      <c r="A1248" s="2" t="s">
        <v>1680</v>
      </c>
      <c r="B1248" s="1" t="s">
        <v>1649</v>
      </c>
      <c r="C1248" t="s">
        <v>77</v>
      </c>
      <c r="D1248" t="s">
        <v>80</v>
      </c>
      <c r="E1248">
        <v>0</v>
      </c>
      <c r="F1248">
        <v>0</v>
      </c>
      <c r="G1248">
        <v>0</v>
      </c>
      <c r="H1248" t="e">
        <f t="shared" si="38"/>
        <v>#DIV/0!</v>
      </c>
      <c r="I1248">
        <v>0</v>
      </c>
      <c r="J1248">
        <v>0</v>
      </c>
      <c r="K1248">
        <v>0</v>
      </c>
      <c r="O1248" t="s">
        <v>1680</v>
      </c>
      <c r="P1248" s="1" t="s">
        <v>1649</v>
      </c>
      <c r="Q1248" t="s">
        <v>77</v>
      </c>
      <c r="R1248" t="s">
        <v>78</v>
      </c>
      <c r="S1248">
        <v>15</v>
      </c>
      <c r="T1248">
        <v>24.05</v>
      </c>
      <c r="U1248">
        <v>50.91</v>
      </c>
      <c r="V1248">
        <f t="shared" si="39"/>
        <v>0.47240227853074057</v>
      </c>
      <c r="W1248">
        <v>15</v>
      </c>
      <c r="X1248">
        <v>24.05</v>
      </c>
      <c r="Y1248">
        <v>50.91</v>
      </c>
    </row>
    <row r="1249" spans="1:25" x14ac:dyDescent="0.25">
      <c r="A1249" s="2" t="s">
        <v>1681</v>
      </c>
      <c r="B1249" s="1" t="s">
        <v>1649</v>
      </c>
      <c r="C1249" t="s">
        <v>77</v>
      </c>
      <c r="D1249" t="s">
        <v>80</v>
      </c>
      <c r="E1249">
        <v>0</v>
      </c>
      <c r="F1249">
        <v>0</v>
      </c>
      <c r="G1249">
        <v>0</v>
      </c>
      <c r="H1249" t="e">
        <f t="shared" si="38"/>
        <v>#DIV/0!</v>
      </c>
      <c r="I1249">
        <v>0</v>
      </c>
      <c r="J1249">
        <v>0</v>
      </c>
      <c r="K1249">
        <v>0</v>
      </c>
      <c r="O1249" t="s">
        <v>1681</v>
      </c>
      <c r="P1249" s="1" t="s">
        <v>1649</v>
      </c>
      <c r="Q1249" t="s">
        <v>77</v>
      </c>
      <c r="R1249" t="s">
        <v>78</v>
      </c>
      <c r="S1249">
        <v>0</v>
      </c>
      <c r="T1249">
        <v>0</v>
      </c>
      <c r="U1249">
        <v>0</v>
      </c>
      <c r="V1249" t="e">
        <f t="shared" si="39"/>
        <v>#DIV/0!</v>
      </c>
      <c r="W1249">
        <v>0</v>
      </c>
      <c r="X1249">
        <v>0</v>
      </c>
      <c r="Y1249">
        <v>0</v>
      </c>
    </row>
    <row r="1250" spans="1:25" x14ac:dyDescent="0.25">
      <c r="A1250" s="2" t="s">
        <v>1682</v>
      </c>
      <c r="B1250" s="1" t="s">
        <v>1649</v>
      </c>
      <c r="C1250" t="s">
        <v>76</v>
      </c>
      <c r="D1250" t="s">
        <v>80</v>
      </c>
      <c r="E1250">
        <v>0</v>
      </c>
      <c r="F1250">
        <v>0</v>
      </c>
      <c r="G1250">
        <v>0</v>
      </c>
      <c r="H1250" t="e">
        <f t="shared" si="38"/>
        <v>#DIV/0!</v>
      </c>
      <c r="I1250">
        <v>0</v>
      </c>
      <c r="J1250">
        <v>0</v>
      </c>
      <c r="K1250">
        <v>0</v>
      </c>
      <c r="O1250" t="s">
        <v>1682</v>
      </c>
      <c r="P1250" s="1" t="s">
        <v>1649</v>
      </c>
      <c r="Q1250" t="s">
        <v>76</v>
      </c>
      <c r="R1250" t="s">
        <v>78</v>
      </c>
      <c r="S1250">
        <v>23.5</v>
      </c>
      <c r="T1250">
        <v>71.349999999999994</v>
      </c>
      <c r="U1250">
        <v>72.459999999999994</v>
      </c>
      <c r="V1250">
        <f t="shared" si="39"/>
        <v>0.98468120342257803</v>
      </c>
      <c r="W1250">
        <v>23</v>
      </c>
      <c r="X1250">
        <v>61.28</v>
      </c>
      <c r="Y1250">
        <v>71.22</v>
      </c>
    </row>
    <row r="1251" spans="1:25" x14ac:dyDescent="0.25">
      <c r="A1251" s="2" t="s">
        <v>1683</v>
      </c>
      <c r="B1251" s="1" t="s">
        <v>1649</v>
      </c>
      <c r="C1251" t="s">
        <v>76</v>
      </c>
      <c r="D1251" t="s">
        <v>80</v>
      </c>
      <c r="E1251">
        <v>15</v>
      </c>
      <c r="F1251">
        <v>21.81</v>
      </c>
      <c r="G1251">
        <v>50.91</v>
      </c>
      <c r="H1251">
        <f t="shared" si="38"/>
        <v>0.42840306423099589</v>
      </c>
      <c r="I1251">
        <v>15</v>
      </c>
      <c r="J1251">
        <v>21.81</v>
      </c>
      <c r="K1251">
        <v>50.91</v>
      </c>
      <c r="O1251" t="s">
        <v>1683</v>
      </c>
      <c r="P1251" s="1" t="s">
        <v>1649</v>
      </c>
      <c r="Q1251" t="s">
        <v>76</v>
      </c>
      <c r="R1251" t="s">
        <v>78</v>
      </c>
      <c r="S1251">
        <v>34</v>
      </c>
      <c r="T1251">
        <v>91.5</v>
      </c>
      <c r="U1251">
        <v>98.04</v>
      </c>
      <c r="V1251">
        <f t="shared" si="39"/>
        <v>0.93329253365973064</v>
      </c>
      <c r="W1251">
        <v>33.5</v>
      </c>
      <c r="X1251">
        <v>84.12</v>
      </c>
      <c r="Y1251">
        <v>96.84</v>
      </c>
    </row>
    <row r="1252" spans="1:25" x14ac:dyDescent="0.25">
      <c r="A1252" s="2" t="s">
        <v>1684</v>
      </c>
      <c r="B1252" s="1" t="s">
        <v>1649</v>
      </c>
      <c r="C1252" t="s">
        <v>76</v>
      </c>
      <c r="D1252" t="s">
        <v>80</v>
      </c>
      <c r="E1252">
        <v>24.5</v>
      </c>
      <c r="F1252">
        <v>115.91</v>
      </c>
      <c r="G1252">
        <v>74.930000000000007</v>
      </c>
      <c r="H1252">
        <f t="shared" si="38"/>
        <v>1.5469104497531028</v>
      </c>
      <c r="I1252">
        <v>24</v>
      </c>
      <c r="J1252">
        <v>67.290000000000006</v>
      </c>
      <c r="K1252">
        <v>73.7</v>
      </c>
      <c r="O1252" t="s">
        <v>1684</v>
      </c>
      <c r="P1252" s="1" t="s">
        <v>1649</v>
      </c>
      <c r="Q1252" t="s">
        <v>76</v>
      </c>
      <c r="R1252" t="s">
        <v>78</v>
      </c>
      <c r="S1252">
        <v>24</v>
      </c>
      <c r="T1252">
        <v>198.09</v>
      </c>
      <c r="U1252">
        <v>73.7</v>
      </c>
      <c r="V1252">
        <f t="shared" si="39"/>
        <v>2.6877883310719133</v>
      </c>
      <c r="W1252">
        <v>22.5</v>
      </c>
      <c r="X1252">
        <v>55.24</v>
      </c>
      <c r="Y1252">
        <v>69.97</v>
      </c>
    </row>
    <row r="1253" spans="1:25" x14ac:dyDescent="0.25">
      <c r="A1253" t="s">
        <v>1685</v>
      </c>
      <c r="B1253" s="1" t="s">
        <v>1649</v>
      </c>
      <c r="C1253" t="s">
        <v>76</v>
      </c>
      <c r="D1253" t="s">
        <v>80</v>
      </c>
      <c r="E1253">
        <v>23.5</v>
      </c>
      <c r="F1253">
        <v>108.55</v>
      </c>
      <c r="G1253">
        <v>72.459999999999994</v>
      </c>
      <c r="H1253">
        <f t="shared" si="38"/>
        <v>1.4980678995307757</v>
      </c>
      <c r="I1253">
        <v>21.5</v>
      </c>
      <c r="J1253">
        <v>60.44</v>
      </c>
      <c r="K1253">
        <v>67.47</v>
      </c>
      <c r="O1253" t="s">
        <v>1685</v>
      </c>
      <c r="P1253" s="1" t="s">
        <v>1649</v>
      </c>
      <c r="Q1253" t="s">
        <v>76</v>
      </c>
      <c r="R1253" t="s">
        <v>78</v>
      </c>
      <c r="S1253">
        <v>24</v>
      </c>
      <c r="T1253">
        <v>125.01</v>
      </c>
      <c r="U1253">
        <v>73.7</v>
      </c>
      <c r="V1253">
        <f t="shared" si="39"/>
        <v>1.6962008141112619</v>
      </c>
      <c r="W1253">
        <v>23</v>
      </c>
      <c r="X1253">
        <v>57.43</v>
      </c>
      <c r="Y1253">
        <v>71.22</v>
      </c>
    </row>
    <row r="1254" spans="1:25" x14ac:dyDescent="0.25">
      <c r="A1254" s="2" t="s">
        <v>1686</v>
      </c>
      <c r="B1254" s="1" t="s">
        <v>1649</v>
      </c>
      <c r="C1254" t="s">
        <v>76</v>
      </c>
      <c r="D1254" t="s">
        <v>80</v>
      </c>
      <c r="E1254">
        <v>25</v>
      </c>
      <c r="F1254">
        <v>84.1</v>
      </c>
      <c r="G1254">
        <v>76.17</v>
      </c>
      <c r="H1254">
        <f t="shared" si="38"/>
        <v>1.1041092293553891</v>
      </c>
      <c r="I1254">
        <v>23.5</v>
      </c>
      <c r="J1254">
        <v>79.38</v>
      </c>
      <c r="K1254">
        <v>72.459999999999994</v>
      </c>
      <c r="O1254" t="s">
        <v>1686</v>
      </c>
      <c r="P1254" s="1" t="s">
        <v>1649</v>
      </c>
      <c r="Q1254" t="s">
        <v>76</v>
      </c>
      <c r="R1254" t="s">
        <v>78</v>
      </c>
      <c r="S1254">
        <v>24</v>
      </c>
      <c r="T1254">
        <v>196.25</v>
      </c>
      <c r="U1254">
        <v>73.7</v>
      </c>
      <c r="V1254">
        <f t="shared" si="39"/>
        <v>2.6628222523744909</v>
      </c>
      <c r="W1254">
        <v>23</v>
      </c>
      <c r="X1254">
        <v>62.12</v>
      </c>
      <c r="Y1254">
        <v>71.22</v>
      </c>
    </row>
    <row r="1255" spans="1:25" x14ac:dyDescent="0.25">
      <c r="A1255" s="2" t="s">
        <v>1687</v>
      </c>
      <c r="B1255" s="1" t="s">
        <v>1649</v>
      </c>
      <c r="C1255" t="s">
        <v>76</v>
      </c>
      <c r="D1255" t="s">
        <v>80</v>
      </c>
      <c r="E1255">
        <v>30.5</v>
      </c>
      <c r="F1255">
        <v>50.96</v>
      </c>
      <c r="G1255">
        <v>89.6</v>
      </c>
      <c r="H1255">
        <f t="shared" si="38"/>
        <v>0.56875000000000009</v>
      </c>
      <c r="I1255">
        <v>30</v>
      </c>
      <c r="J1255">
        <v>40.79</v>
      </c>
      <c r="K1255">
        <v>88.39</v>
      </c>
      <c r="O1255" t="s">
        <v>1687</v>
      </c>
      <c r="P1255" s="1" t="s">
        <v>1649</v>
      </c>
      <c r="Q1255" t="s">
        <v>76</v>
      </c>
      <c r="R1255" t="s">
        <v>78</v>
      </c>
      <c r="S1255">
        <v>23</v>
      </c>
      <c r="T1255">
        <v>70.37</v>
      </c>
      <c r="U1255">
        <v>71.22</v>
      </c>
      <c r="V1255">
        <f t="shared" si="39"/>
        <v>0.98806515023869712</v>
      </c>
      <c r="W1255">
        <v>22.5</v>
      </c>
      <c r="X1255">
        <v>50.86</v>
      </c>
      <c r="Y1255">
        <v>69.97</v>
      </c>
    </row>
    <row r="1256" spans="1:25" x14ac:dyDescent="0.25">
      <c r="A1256" s="2" t="s">
        <v>1688</v>
      </c>
      <c r="B1256" s="1" t="s">
        <v>1649</v>
      </c>
      <c r="C1256" t="s">
        <v>76</v>
      </c>
      <c r="D1256" t="s">
        <v>80</v>
      </c>
      <c r="E1256">
        <v>16.5</v>
      </c>
      <c r="F1256">
        <v>26.13</v>
      </c>
      <c r="G1256">
        <v>54.79</v>
      </c>
      <c r="H1256">
        <f t="shared" si="38"/>
        <v>0.47691184522723123</v>
      </c>
      <c r="I1256">
        <v>16</v>
      </c>
      <c r="J1256">
        <v>24.84</v>
      </c>
      <c r="K1256">
        <v>53.5</v>
      </c>
      <c r="O1256" t="s">
        <v>1688</v>
      </c>
      <c r="P1256" s="1" t="s">
        <v>1649</v>
      </c>
      <c r="Q1256" t="s">
        <v>76</v>
      </c>
      <c r="R1256" t="s">
        <v>78</v>
      </c>
      <c r="S1256">
        <v>24</v>
      </c>
      <c r="T1256">
        <v>182.72</v>
      </c>
      <c r="U1256">
        <v>73.7</v>
      </c>
      <c r="V1256">
        <f t="shared" si="39"/>
        <v>2.4792401628222525</v>
      </c>
      <c r="W1256">
        <v>23</v>
      </c>
      <c r="X1256">
        <v>66.78</v>
      </c>
      <c r="Y1256">
        <v>71.22</v>
      </c>
    </row>
    <row r="1257" spans="1:25" x14ac:dyDescent="0.25">
      <c r="A1257" s="2" t="s">
        <v>1689</v>
      </c>
      <c r="B1257" s="1" t="s">
        <v>1649</v>
      </c>
      <c r="C1257" t="s">
        <v>76</v>
      </c>
      <c r="D1257" t="s">
        <v>80</v>
      </c>
      <c r="E1257">
        <v>0</v>
      </c>
      <c r="F1257">
        <v>0</v>
      </c>
      <c r="G1257">
        <v>0</v>
      </c>
      <c r="H1257" t="e">
        <f t="shared" si="38"/>
        <v>#DIV/0!</v>
      </c>
      <c r="I1257">
        <v>0</v>
      </c>
      <c r="J1257">
        <v>0</v>
      </c>
      <c r="K1257">
        <v>0</v>
      </c>
      <c r="O1257" t="s">
        <v>1689</v>
      </c>
      <c r="P1257" s="1" t="s">
        <v>1649</v>
      </c>
      <c r="Q1257" t="s">
        <v>76</v>
      </c>
      <c r="R1257" t="s">
        <v>78</v>
      </c>
      <c r="S1257">
        <v>0</v>
      </c>
      <c r="T1257">
        <v>0</v>
      </c>
      <c r="U1257">
        <v>0</v>
      </c>
      <c r="V1257" t="e">
        <f t="shared" si="39"/>
        <v>#DIV/0!</v>
      </c>
      <c r="W1257">
        <v>0</v>
      </c>
      <c r="X1257">
        <v>0</v>
      </c>
      <c r="Y1257">
        <v>0</v>
      </c>
    </row>
    <row r="1258" spans="1:25" x14ac:dyDescent="0.25">
      <c r="A1258" t="s">
        <v>1690</v>
      </c>
      <c r="B1258" s="1" t="s">
        <v>1649</v>
      </c>
      <c r="C1258" t="s">
        <v>76</v>
      </c>
      <c r="D1258" t="s">
        <v>80</v>
      </c>
      <c r="E1258">
        <v>23</v>
      </c>
      <c r="F1258">
        <v>109.86</v>
      </c>
      <c r="G1258">
        <v>71.22</v>
      </c>
      <c r="H1258">
        <f t="shared" si="38"/>
        <v>1.5425442291491154</v>
      </c>
      <c r="I1258">
        <v>21</v>
      </c>
      <c r="J1258">
        <v>42.36</v>
      </c>
      <c r="K1258">
        <v>66.22</v>
      </c>
      <c r="O1258" t="s">
        <v>1690</v>
      </c>
      <c r="P1258" s="1" t="s">
        <v>1649</v>
      </c>
      <c r="Q1258" t="s">
        <v>76</v>
      </c>
      <c r="R1258" t="s">
        <v>78</v>
      </c>
      <c r="S1258">
        <v>24</v>
      </c>
      <c r="T1258">
        <v>93.96</v>
      </c>
      <c r="U1258">
        <v>73.7</v>
      </c>
      <c r="V1258">
        <f t="shared" si="39"/>
        <v>1.2748982360922658</v>
      </c>
      <c r="W1258">
        <v>23</v>
      </c>
      <c r="X1258">
        <v>48.34</v>
      </c>
      <c r="Y1258">
        <v>71.22</v>
      </c>
    </row>
    <row r="1259" spans="1:25" x14ac:dyDescent="0.25">
      <c r="A1259" s="2" t="s">
        <v>1691</v>
      </c>
      <c r="B1259" s="1" t="s">
        <v>1649</v>
      </c>
      <c r="C1259" t="s">
        <v>76</v>
      </c>
      <c r="D1259" t="s">
        <v>80</v>
      </c>
      <c r="E1259">
        <v>0</v>
      </c>
      <c r="F1259">
        <v>0</v>
      </c>
      <c r="G1259">
        <v>0</v>
      </c>
      <c r="H1259" t="e">
        <f t="shared" si="38"/>
        <v>#DIV/0!</v>
      </c>
      <c r="I1259">
        <v>0</v>
      </c>
      <c r="J1259">
        <v>0</v>
      </c>
      <c r="K1259">
        <v>0</v>
      </c>
      <c r="O1259" t="s">
        <v>1691</v>
      </c>
      <c r="P1259" s="1" t="s">
        <v>1649</v>
      </c>
      <c r="Q1259" t="s">
        <v>76</v>
      </c>
      <c r="R1259" t="s">
        <v>78</v>
      </c>
      <c r="S1259">
        <v>15</v>
      </c>
      <c r="T1259">
        <v>9.7799999999999994</v>
      </c>
      <c r="U1259">
        <v>50.91</v>
      </c>
      <c r="V1259">
        <f t="shared" si="39"/>
        <v>0.19210371243370655</v>
      </c>
      <c r="W1259">
        <v>15</v>
      </c>
      <c r="X1259">
        <v>9.7799999999999994</v>
      </c>
      <c r="Y1259">
        <v>50.91</v>
      </c>
    </row>
    <row r="1260" spans="1:25" x14ac:dyDescent="0.25">
      <c r="A1260" t="s">
        <v>1692</v>
      </c>
      <c r="B1260" s="1" t="s">
        <v>1649</v>
      </c>
      <c r="C1260" t="s">
        <v>76</v>
      </c>
      <c r="D1260" t="s">
        <v>80</v>
      </c>
      <c r="E1260">
        <v>23</v>
      </c>
      <c r="F1260">
        <v>151.91999999999999</v>
      </c>
      <c r="G1260">
        <v>71.22</v>
      </c>
      <c r="H1260">
        <f t="shared" si="38"/>
        <v>2.1331086773378263</v>
      </c>
      <c r="I1260">
        <v>21</v>
      </c>
      <c r="J1260">
        <v>49.21</v>
      </c>
      <c r="K1260">
        <v>66.22</v>
      </c>
      <c r="O1260" t="s">
        <v>1692</v>
      </c>
      <c r="P1260" s="1" t="s">
        <v>1649</v>
      </c>
      <c r="Q1260" t="s">
        <v>76</v>
      </c>
      <c r="R1260" t="s">
        <v>78</v>
      </c>
      <c r="S1260">
        <v>24</v>
      </c>
      <c r="T1260">
        <v>201.75</v>
      </c>
      <c r="U1260">
        <v>73.7</v>
      </c>
      <c r="V1260">
        <f t="shared" si="39"/>
        <v>2.7374491180461327</v>
      </c>
      <c r="W1260">
        <v>16</v>
      </c>
      <c r="X1260">
        <v>59.7</v>
      </c>
      <c r="Y1260">
        <v>53.5</v>
      </c>
    </row>
    <row r="1261" spans="1:25" x14ac:dyDescent="0.25">
      <c r="A1261" s="2" t="s">
        <v>1693</v>
      </c>
      <c r="B1261" s="1" t="s">
        <v>1649</v>
      </c>
      <c r="C1261" t="s">
        <v>76</v>
      </c>
      <c r="D1261" t="s">
        <v>80</v>
      </c>
      <c r="E1261">
        <v>0</v>
      </c>
      <c r="F1261">
        <v>0</v>
      </c>
      <c r="G1261">
        <v>0</v>
      </c>
      <c r="H1261" t="e">
        <f t="shared" si="38"/>
        <v>#DIV/0!</v>
      </c>
      <c r="I1261">
        <v>0</v>
      </c>
      <c r="J1261">
        <v>0</v>
      </c>
      <c r="K1261">
        <v>0</v>
      </c>
      <c r="O1261" t="s">
        <v>1693</v>
      </c>
      <c r="P1261" s="1" t="s">
        <v>1649</v>
      </c>
      <c r="Q1261" t="s">
        <v>76</v>
      </c>
      <c r="R1261" t="s">
        <v>78</v>
      </c>
      <c r="S1261">
        <v>24.5</v>
      </c>
      <c r="T1261">
        <v>133.94999999999999</v>
      </c>
      <c r="U1261">
        <v>74.930000000000007</v>
      </c>
      <c r="V1261">
        <f t="shared" si="39"/>
        <v>1.7876684905912181</v>
      </c>
      <c r="W1261">
        <v>23.5</v>
      </c>
      <c r="X1261">
        <v>71.040000000000006</v>
      </c>
      <c r="Y1261">
        <v>72.459999999999994</v>
      </c>
    </row>
    <row r="1262" spans="1:25" x14ac:dyDescent="0.25">
      <c r="A1262" t="s">
        <v>1694</v>
      </c>
      <c r="B1262" s="1" t="s">
        <v>1649</v>
      </c>
      <c r="C1262" t="s">
        <v>76</v>
      </c>
      <c r="D1262" t="s">
        <v>80</v>
      </c>
      <c r="E1262">
        <v>24</v>
      </c>
      <c r="F1262">
        <v>118.83</v>
      </c>
      <c r="G1262">
        <v>73.7</v>
      </c>
      <c r="H1262">
        <f t="shared" si="38"/>
        <v>1.6123473541383988</v>
      </c>
      <c r="I1262">
        <v>22.5</v>
      </c>
      <c r="J1262">
        <v>64</v>
      </c>
      <c r="K1262">
        <v>69.97</v>
      </c>
      <c r="O1262" t="s">
        <v>1694</v>
      </c>
      <c r="P1262" s="1" t="s">
        <v>1649</v>
      </c>
      <c r="Q1262" t="s">
        <v>76</v>
      </c>
      <c r="R1262" t="s">
        <v>78</v>
      </c>
      <c r="S1262">
        <v>24</v>
      </c>
      <c r="T1262">
        <v>211.56</v>
      </c>
      <c r="U1262">
        <v>73.7</v>
      </c>
      <c r="V1262">
        <f t="shared" si="39"/>
        <v>2.8705563093622795</v>
      </c>
      <c r="W1262">
        <v>22.5</v>
      </c>
      <c r="X1262">
        <v>43.27</v>
      </c>
      <c r="Y1262">
        <v>69.97</v>
      </c>
    </row>
    <row r="1263" spans="1:25" x14ac:dyDescent="0.25">
      <c r="A1263" s="2" t="s">
        <v>1695</v>
      </c>
      <c r="B1263" s="1" t="s">
        <v>1649</v>
      </c>
      <c r="C1263" t="s">
        <v>76</v>
      </c>
      <c r="D1263" t="s">
        <v>80</v>
      </c>
      <c r="E1263">
        <v>0</v>
      </c>
      <c r="F1263">
        <v>0</v>
      </c>
      <c r="G1263">
        <v>0</v>
      </c>
      <c r="H1263" t="e">
        <f t="shared" si="38"/>
        <v>#DIV/0!</v>
      </c>
      <c r="I1263">
        <v>0</v>
      </c>
      <c r="J1263">
        <v>0</v>
      </c>
      <c r="K1263">
        <v>0</v>
      </c>
      <c r="O1263" t="s">
        <v>1695</v>
      </c>
      <c r="P1263" s="1" t="s">
        <v>1649</v>
      </c>
      <c r="Q1263" t="s">
        <v>76</v>
      </c>
      <c r="R1263" t="s">
        <v>78</v>
      </c>
      <c r="S1263">
        <v>15</v>
      </c>
      <c r="T1263">
        <v>3.1</v>
      </c>
      <c r="U1263">
        <v>50.91</v>
      </c>
      <c r="V1263">
        <f t="shared" si="39"/>
        <v>6.089176978982519E-2</v>
      </c>
      <c r="W1263">
        <v>15</v>
      </c>
      <c r="X1263">
        <v>3.1</v>
      </c>
      <c r="Y1263">
        <v>50.91</v>
      </c>
    </row>
    <row r="1264" spans="1:25" x14ac:dyDescent="0.25">
      <c r="A1264" t="s">
        <v>1696</v>
      </c>
      <c r="B1264" s="1" t="s">
        <v>1649</v>
      </c>
      <c r="C1264" t="s">
        <v>76</v>
      </c>
      <c r="D1264" t="s">
        <v>80</v>
      </c>
      <c r="E1264">
        <v>24</v>
      </c>
      <c r="F1264">
        <v>104.75</v>
      </c>
      <c r="G1264">
        <v>73.7</v>
      </c>
      <c r="H1264">
        <f t="shared" si="38"/>
        <v>1.4213025780189958</v>
      </c>
      <c r="I1264">
        <v>21</v>
      </c>
      <c r="J1264">
        <v>55.75</v>
      </c>
      <c r="K1264">
        <v>66.22</v>
      </c>
      <c r="O1264" t="s">
        <v>1696</v>
      </c>
      <c r="P1264" s="1" t="s">
        <v>1649</v>
      </c>
      <c r="Q1264" t="s">
        <v>76</v>
      </c>
      <c r="R1264" t="s">
        <v>78</v>
      </c>
      <c r="S1264">
        <v>24</v>
      </c>
      <c r="T1264">
        <v>211.72</v>
      </c>
      <c r="U1264">
        <v>73.7</v>
      </c>
      <c r="V1264">
        <f t="shared" si="39"/>
        <v>2.8727272727272726</v>
      </c>
      <c r="W1264">
        <v>22.5</v>
      </c>
      <c r="X1264">
        <v>51.45</v>
      </c>
      <c r="Y1264">
        <v>69.97</v>
      </c>
    </row>
    <row r="1265" spans="1:25" x14ac:dyDescent="0.25">
      <c r="A1265" t="s">
        <v>1697</v>
      </c>
      <c r="B1265" s="1" t="s">
        <v>1649</v>
      </c>
      <c r="C1265" t="s">
        <v>76</v>
      </c>
      <c r="D1265" t="s">
        <v>80</v>
      </c>
      <c r="E1265">
        <v>23.5</v>
      </c>
      <c r="F1265">
        <v>155.69999999999999</v>
      </c>
      <c r="G1265">
        <v>72.459999999999994</v>
      </c>
      <c r="H1265">
        <f t="shared" si="38"/>
        <v>2.1487717361302789</v>
      </c>
      <c r="I1265">
        <v>22</v>
      </c>
      <c r="J1265">
        <v>53.25</v>
      </c>
      <c r="K1265">
        <v>68.72</v>
      </c>
      <c r="O1265" t="s">
        <v>1697</v>
      </c>
      <c r="P1265" s="1" t="s">
        <v>1649</v>
      </c>
      <c r="Q1265" t="s">
        <v>76</v>
      </c>
      <c r="R1265" t="s">
        <v>78</v>
      </c>
      <c r="S1265">
        <v>24</v>
      </c>
      <c r="T1265">
        <v>173.22</v>
      </c>
      <c r="U1265">
        <v>73.7</v>
      </c>
      <c r="V1265">
        <f t="shared" si="39"/>
        <v>2.3503392130257801</v>
      </c>
      <c r="W1265">
        <v>22.5</v>
      </c>
      <c r="X1265">
        <v>44.66</v>
      </c>
      <c r="Y1265">
        <v>69.97</v>
      </c>
    </row>
    <row r="1266" spans="1:25" x14ac:dyDescent="0.25">
      <c r="A1266" s="2" t="s">
        <v>1698</v>
      </c>
      <c r="B1266" s="1" t="s">
        <v>1649</v>
      </c>
      <c r="C1266" t="s">
        <v>77</v>
      </c>
      <c r="D1266" t="s">
        <v>80</v>
      </c>
      <c r="E1266">
        <v>16</v>
      </c>
      <c r="F1266">
        <v>11.24</v>
      </c>
      <c r="G1266">
        <v>53.5</v>
      </c>
      <c r="H1266">
        <f t="shared" si="38"/>
        <v>0.21009345794392523</v>
      </c>
      <c r="I1266">
        <v>15.5</v>
      </c>
      <c r="J1266">
        <v>8.7899999999999991</v>
      </c>
      <c r="K1266">
        <v>52.21</v>
      </c>
      <c r="O1266" t="s">
        <v>1698</v>
      </c>
      <c r="P1266" s="1" t="s">
        <v>1649</v>
      </c>
      <c r="Q1266" t="s">
        <v>77</v>
      </c>
      <c r="R1266" t="s">
        <v>78</v>
      </c>
      <c r="S1266">
        <v>24</v>
      </c>
      <c r="T1266">
        <v>173.27</v>
      </c>
      <c r="U1266">
        <v>73.7</v>
      </c>
      <c r="V1266">
        <f t="shared" si="39"/>
        <v>2.3510176390773405</v>
      </c>
      <c r="W1266">
        <v>21.5</v>
      </c>
      <c r="X1266">
        <v>53.38</v>
      </c>
      <c r="Y1266">
        <v>67.47</v>
      </c>
    </row>
    <row r="1267" spans="1:25" x14ac:dyDescent="0.25">
      <c r="A1267" t="s">
        <v>1699</v>
      </c>
      <c r="B1267" s="1" t="s">
        <v>1649</v>
      </c>
      <c r="C1267" t="s">
        <v>77</v>
      </c>
      <c r="D1267" t="s">
        <v>80</v>
      </c>
      <c r="E1267">
        <v>24</v>
      </c>
      <c r="F1267">
        <v>131.18</v>
      </c>
      <c r="G1267">
        <v>73.7</v>
      </c>
      <c r="H1267">
        <f t="shared" si="38"/>
        <v>1.7799185888738127</v>
      </c>
      <c r="I1267">
        <v>22.5</v>
      </c>
      <c r="J1267">
        <v>49.46</v>
      </c>
      <c r="K1267">
        <v>69.97</v>
      </c>
      <c r="O1267" t="s">
        <v>1699</v>
      </c>
      <c r="P1267" s="1" t="s">
        <v>1649</v>
      </c>
      <c r="Q1267" t="s">
        <v>77</v>
      </c>
      <c r="R1267" t="s">
        <v>78</v>
      </c>
      <c r="S1267">
        <v>24</v>
      </c>
      <c r="T1267">
        <v>104.36</v>
      </c>
      <c r="U1267">
        <v>73.7</v>
      </c>
      <c r="V1267">
        <f t="shared" si="39"/>
        <v>1.4160108548168249</v>
      </c>
      <c r="W1267">
        <v>22</v>
      </c>
      <c r="X1267">
        <v>63.3</v>
      </c>
      <c r="Y1267">
        <v>68.72</v>
      </c>
    </row>
    <row r="1268" spans="1:25" x14ac:dyDescent="0.25">
      <c r="A1268" s="2" t="s">
        <v>1700</v>
      </c>
      <c r="B1268" s="1" t="s">
        <v>1649</v>
      </c>
      <c r="C1268" t="s">
        <v>77</v>
      </c>
      <c r="D1268" t="s">
        <v>80</v>
      </c>
      <c r="E1268">
        <v>0</v>
      </c>
      <c r="F1268">
        <v>0</v>
      </c>
      <c r="G1268">
        <v>0</v>
      </c>
      <c r="H1268" t="e">
        <f t="shared" si="38"/>
        <v>#DIV/0!</v>
      </c>
      <c r="I1268">
        <v>0</v>
      </c>
      <c r="J1268">
        <v>0</v>
      </c>
      <c r="K1268">
        <v>0</v>
      </c>
      <c r="O1268" t="s">
        <v>1700</v>
      </c>
      <c r="P1268" s="1" t="s">
        <v>1649</v>
      </c>
      <c r="Q1268" t="s">
        <v>77</v>
      </c>
      <c r="R1268" t="s">
        <v>78</v>
      </c>
      <c r="S1268">
        <v>0</v>
      </c>
      <c r="T1268">
        <v>0</v>
      </c>
      <c r="U1268">
        <v>0</v>
      </c>
      <c r="V1268" t="e">
        <f t="shared" si="39"/>
        <v>#DIV/0!</v>
      </c>
      <c r="W1268">
        <v>0</v>
      </c>
      <c r="X1268">
        <v>0</v>
      </c>
      <c r="Y1268">
        <v>0</v>
      </c>
    </row>
    <row r="1269" spans="1:25" x14ac:dyDescent="0.25">
      <c r="A1269" s="2" t="s">
        <v>1701</v>
      </c>
      <c r="B1269" s="1" t="s">
        <v>1649</v>
      </c>
      <c r="C1269" t="s">
        <v>77</v>
      </c>
      <c r="D1269" t="s">
        <v>80</v>
      </c>
      <c r="E1269">
        <v>15</v>
      </c>
      <c r="F1269">
        <v>7.69</v>
      </c>
      <c r="G1269">
        <v>50.91</v>
      </c>
      <c r="H1269">
        <f t="shared" si="38"/>
        <v>0.15105087409153409</v>
      </c>
      <c r="I1269">
        <v>15</v>
      </c>
      <c r="J1269">
        <v>7.69</v>
      </c>
      <c r="K1269">
        <v>50.91</v>
      </c>
      <c r="O1269" t="s">
        <v>1701</v>
      </c>
      <c r="P1269" s="1" t="s">
        <v>1649</v>
      </c>
      <c r="Q1269" t="s">
        <v>77</v>
      </c>
      <c r="R1269" t="s">
        <v>78</v>
      </c>
      <c r="S1269">
        <v>24</v>
      </c>
      <c r="T1269">
        <v>150.6</v>
      </c>
      <c r="U1269">
        <v>73.7</v>
      </c>
      <c r="V1269">
        <f t="shared" si="39"/>
        <v>2.0434192672998641</v>
      </c>
      <c r="W1269">
        <v>16</v>
      </c>
      <c r="X1269">
        <v>54.25</v>
      </c>
      <c r="Y1269">
        <v>53.5</v>
      </c>
    </row>
    <row r="1270" spans="1:25" x14ac:dyDescent="0.25">
      <c r="A1270" s="2" t="s">
        <v>1702</v>
      </c>
      <c r="B1270" s="1" t="s">
        <v>1649</v>
      </c>
      <c r="C1270" t="s">
        <v>77</v>
      </c>
      <c r="D1270" t="s">
        <v>80</v>
      </c>
      <c r="E1270">
        <v>22.5</v>
      </c>
      <c r="F1270">
        <v>24.9</v>
      </c>
      <c r="G1270">
        <v>69.97</v>
      </c>
      <c r="H1270">
        <f t="shared" si="38"/>
        <v>0.35586680005716737</v>
      </c>
      <c r="I1270">
        <v>22</v>
      </c>
      <c r="J1270">
        <v>22.41</v>
      </c>
      <c r="K1270">
        <v>68.72</v>
      </c>
      <c r="O1270" t="s">
        <v>1702</v>
      </c>
      <c r="P1270" s="1" t="s">
        <v>1649</v>
      </c>
      <c r="Q1270" t="s">
        <v>77</v>
      </c>
      <c r="R1270" t="s">
        <v>78</v>
      </c>
      <c r="S1270">
        <v>24</v>
      </c>
      <c r="T1270">
        <v>175.58</v>
      </c>
      <c r="U1270">
        <v>73.7</v>
      </c>
      <c r="V1270">
        <f t="shared" si="39"/>
        <v>2.38236092265943</v>
      </c>
      <c r="W1270">
        <v>22.5</v>
      </c>
      <c r="X1270">
        <v>67.62</v>
      </c>
      <c r="Y1270">
        <v>69.97</v>
      </c>
    </row>
    <row r="1271" spans="1:25" x14ac:dyDescent="0.25">
      <c r="A1271" s="2" t="s">
        <v>1703</v>
      </c>
      <c r="B1271" s="1" t="s">
        <v>1649</v>
      </c>
      <c r="C1271" t="s">
        <v>77</v>
      </c>
      <c r="D1271" t="s">
        <v>80</v>
      </c>
      <c r="E1271">
        <v>0</v>
      </c>
      <c r="F1271">
        <v>0</v>
      </c>
      <c r="G1271">
        <v>0</v>
      </c>
      <c r="H1271" t="e">
        <f t="shared" si="38"/>
        <v>#DIV/0!</v>
      </c>
      <c r="I1271">
        <v>0</v>
      </c>
      <c r="J1271">
        <v>0</v>
      </c>
      <c r="K1271">
        <v>0</v>
      </c>
      <c r="O1271" t="s">
        <v>1703</v>
      </c>
      <c r="P1271" s="1" t="s">
        <v>1649</v>
      </c>
      <c r="Q1271" t="s">
        <v>77</v>
      </c>
      <c r="R1271" t="s">
        <v>78</v>
      </c>
      <c r="S1271">
        <v>0</v>
      </c>
      <c r="T1271">
        <v>0</v>
      </c>
      <c r="U1271">
        <v>0</v>
      </c>
      <c r="V1271" t="e">
        <f t="shared" si="39"/>
        <v>#DIV/0!</v>
      </c>
      <c r="W1271">
        <v>0</v>
      </c>
      <c r="X1271">
        <v>0</v>
      </c>
      <c r="Y1271">
        <v>0</v>
      </c>
    </row>
    <row r="1272" spans="1:25" x14ac:dyDescent="0.25">
      <c r="A1272" t="s">
        <v>1704</v>
      </c>
      <c r="B1272" s="1" t="s">
        <v>1649</v>
      </c>
      <c r="C1272" t="s">
        <v>77</v>
      </c>
      <c r="D1272" t="s">
        <v>80</v>
      </c>
      <c r="E1272">
        <v>25</v>
      </c>
      <c r="F1272">
        <v>185.79</v>
      </c>
      <c r="G1272">
        <v>76.17</v>
      </c>
      <c r="H1272">
        <f t="shared" si="38"/>
        <v>2.4391492713666798</v>
      </c>
      <c r="I1272">
        <v>23</v>
      </c>
      <c r="J1272">
        <v>70.47</v>
      </c>
      <c r="K1272">
        <v>71.22</v>
      </c>
      <c r="O1272" t="s">
        <v>1704</v>
      </c>
      <c r="P1272" s="1" t="s">
        <v>1649</v>
      </c>
      <c r="Q1272" t="s">
        <v>77</v>
      </c>
      <c r="R1272" t="s">
        <v>78</v>
      </c>
      <c r="S1272">
        <v>24</v>
      </c>
      <c r="T1272">
        <v>196.75</v>
      </c>
      <c r="U1272">
        <v>73.7</v>
      </c>
      <c r="V1272">
        <f t="shared" si="39"/>
        <v>2.6696065128900948</v>
      </c>
      <c r="W1272">
        <v>22</v>
      </c>
      <c r="X1272">
        <v>58.84</v>
      </c>
      <c r="Y1272">
        <v>68.72</v>
      </c>
    </row>
    <row r="1273" spans="1:25" x14ac:dyDescent="0.25">
      <c r="A1273" s="2" t="s">
        <v>1705</v>
      </c>
      <c r="B1273" s="1" t="s">
        <v>1649</v>
      </c>
      <c r="C1273" t="s">
        <v>77</v>
      </c>
      <c r="D1273" t="s">
        <v>80</v>
      </c>
      <c r="E1273">
        <v>15</v>
      </c>
      <c r="F1273">
        <v>4.75</v>
      </c>
      <c r="G1273">
        <v>50.91</v>
      </c>
      <c r="H1273">
        <f t="shared" si="38"/>
        <v>9.330190532311923E-2</v>
      </c>
      <c r="I1273">
        <v>15</v>
      </c>
      <c r="J1273">
        <v>4.75</v>
      </c>
      <c r="K1273">
        <v>50.91</v>
      </c>
      <c r="O1273" t="s">
        <v>1705</v>
      </c>
      <c r="P1273" s="1" t="s">
        <v>1649</v>
      </c>
      <c r="Q1273" t="s">
        <v>77</v>
      </c>
      <c r="R1273" t="s">
        <v>78</v>
      </c>
      <c r="S1273">
        <v>24</v>
      </c>
      <c r="T1273">
        <v>170.41</v>
      </c>
      <c r="U1273">
        <v>73.7</v>
      </c>
      <c r="V1273">
        <f t="shared" si="39"/>
        <v>2.3122116689280867</v>
      </c>
      <c r="W1273">
        <v>21.5</v>
      </c>
      <c r="X1273">
        <v>53.64</v>
      </c>
      <c r="Y1273">
        <v>67.47</v>
      </c>
    </row>
    <row r="1274" spans="1:25" x14ac:dyDescent="0.25">
      <c r="A1274" s="2" t="s">
        <v>1706</v>
      </c>
      <c r="B1274" s="1" t="s">
        <v>1649</v>
      </c>
      <c r="C1274" t="s">
        <v>77</v>
      </c>
      <c r="D1274" t="s">
        <v>80</v>
      </c>
      <c r="E1274">
        <v>29</v>
      </c>
      <c r="F1274">
        <v>50.8</v>
      </c>
      <c r="G1274">
        <v>85.96</v>
      </c>
      <c r="H1274">
        <f t="shared" si="38"/>
        <v>0.59097254536993948</v>
      </c>
      <c r="I1274">
        <v>28.5</v>
      </c>
      <c r="J1274">
        <v>49.48</v>
      </c>
      <c r="K1274">
        <v>84.74</v>
      </c>
      <c r="O1274" t="s">
        <v>1706</v>
      </c>
      <c r="P1274" s="1" t="s">
        <v>1649</v>
      </c>
      <c r="Q1274" t="s">
        <v>77</v>
      </c>
      <c r="R1274" t="s">
        <v>78</v>
      </c>
      <c r="S1274">
        <v>24</v>
      </c>
      <c r="T1274">
        <v>93.6</v>
      </c>
      <c r="U1274">
        <v>73.7</v>
      </c>
      <c r="V1274">
        <f t="shared" si="39"/>
        <v>1.270013568521031</v>
      </c>
      <c r="W1274">
        <v>26</v>
      </c>
      <c r="X1274">
        <v>86.37</v>
      </c>
      <c r="Y1274">
        <v>78.63</v>
      </c>
    </row>
    <row r="1275" spans="1:25" x14ac:dyDescent="0.25">
      <c r="A1275" s="2" t="s">
        <v>1707</v>
      </c>
      <c r="B1275" s="1" t="s">
        <v>1649</v>
      </c>
      <c r="C1275" t="s">
        <v>77</v>
      </c>
      <c r="D1275" t="s">
        <v>80</v>
      </c>
      <c r="E1275">
        <v>0</v>
      </c>
      <c r="F1275">
        <v>0</v>
      </c>
      <c r="G1275">
        <v>0</v>
      </c>
      <c r="H1275" t="e">
        <f t="shared" si="38"/>
        <v>#DIV/0!</v>
      </c>
      <c r="I1275">
        <v>0</v>
      </c>
      <c r="J1275">
        <v>0</v>
      </c>
      <c r="K1275">
        <v>0</v>
      </c>
      <c r="O1275" t="s">
        <v>1707</v>
      </c>
      <c r="P1275" s="1" t="s">
        <v>1649</v>
      </c>
      <c r="Q1275" t="s">
        <v>77</v>
      </c>
      <c r="R1275" t="s">
        <v>78</v>
      </c>
      <c r="S1275">
        <v>0</v>
      </c>
      <c r="T1275">
        <v>0</v>
      </c>
      <c r="U1275">
        <v>0</v>
      </c>
      <c r="V1275" t="e">
        <f t="shared" si="39"/>
        <v>#DIV/0!</v>
      </c>
      <c r="W1275">
        <v>0</v>
      </c>
      <c r="X1275">
        <v>0</v>
      </c>
      <c r="Y1275">
        <v>0</v>
      </c>
    </row>
    <row r="1276" spans="1:25" x14ac:dyDescent="0.25">
      <c r="A1276" s="2" t="s">
        <v>1708</v>
      </c>
      <c r="B1276" s="1" t="s">
        <v>1649</v>
      </c>
      <c r="C1276" t="s">
        <v>77</v>
      </c>
      <c r="D1276" t="s">
        <v>80</v>
      </c>
      <c r="E1276">
        <v>0</v>
      </c>
      <c r="F1276">
        <v>0</v>
      </c>
      <c r="G1276">
        <v>0</v>
      </c>
      <c r="H1276" t="e">
        <f t="shared" si="38"/>
        <v>#DIV/0!</v>
      </c>
      <c r="I1276">
        <v>0</v>
      </c>
      <c r="J1276">
        <v>0</v>
      </c>
      <c r="K1276">
        <v>0</v>
      </c>
      <c r="O1276" t="s">
        <v>1708</v>
      </c>
      <c r="P1276" s="1" t="s">
        <v>1649</v>
      </c>
      <c r="Q1276" t="s">
        <v>77</v>
      </c>
      <c r="R1276" t="s">
        <v>78</v>
      </c>
      <c r="S1276">
        <v>24</v>
      </c>
      <c r="T1276">
        <v>75.37</v>
      </c>
      <c r="U1276">
        <v>73.7</v>
      </c>
      <c r="V1276">
        <f t="shared" si="39"/>
        <v>1.0226594301221168</v>
      </c>
      <c r="W1276">
        <v>23.5</v>
      </c>
      <c r="X1276">
        <v>63.27</v>
      </c>
      <c r="Y1276">
        <v>72.459999999999994</v>
      </c>
    </row>
    <row r="1277" spans="1:25" x14ac:dyDescent="0.25">
      <c r="A1277" s="2" t="s">
        <v>1709</v>
      </c>
      <c r="B1277" s="1" t="s">
        <v>1649</v>
      </c>
      <c r="C1277" t="s">
        <v>77</v>
      </c>
      <c r="D1277" t="s">
        <v>80</v>
      </c>
      <c r="E1277">
        <v>0</v>
      </c>
      <c r="F1277">
        <v>0</v>
      </c>
      <c r="G1277">
        <v>0</v>
      </c>
      <c r="H1277" t="e">
        <f t="shared" si="38"/>
        <v>#DIV/0!</v>
      </c>
      <c r="I1277">
        <v>0</v>
      </c>
      <c r="J1277">
        <v>0</v>
      </c>
      <c r="K1277">
        <v>0</v>
      </c>
      <c r="O1277" t="s">
        <v>1709</v>
      </c>
      <c r="P1277" s="1" t="s">
        <v>1649</v>
      </c>
      <c r="Q1277" t="s">
        <v>77</v>
      </c>
      <c r="R1277" t="s">
        <v>78</v>
      </c>
      <c r="S1277">
        <v>0</v>
      </c>
      <c r="T1277">
        <v>0</v>
      </c>
      <c r="U1277">
        <v>0</v>
      </c>
      <c r="V1277" t="e">
        <f t="shared" si="39"/>
        <v>#DIV/0!</v>
      </c>
      <c r="W1277">
        <v>0</v>
      </c>
      <c r="X1277">
        <v>0</v>
      </c>
      <c r="Y1277">
        <v>0</v>
      </c>
    </row>
    <row r="1278" spans="1:25" x14ac:dyDescent="0.25">
      <c r="A1278" t="s">
        <v>1710</v>
      </c>
      <c r="B1278" s="1" t="s">
        <v>1649</v>
      </c>
      <c r="C1278" t="s">
        <v>77</v>
      </c>
      <c r="D1278" t="s">
        <v>80</v>
      </c>
      <c r="E1278">
        <v>23.5</v>
      </c>
      <c r="F1278">
        <v>99.3</v>
      </c>
      <c r="G1278">
        <v>72.459999999999994</v>
      </c>
      <c r="H1278">
        <f t="shared" si="38"/>
        <v>1.3704112613855921</v>
      </c>
      <c r="I1278">
        <v>22.5</v>
      </c>
      <c r="J1278">
        <v>68.290000000000006</v>
      </c>
      <c r="K1278">
        <v>69.97</v>
      </c>
      <c r="O1278" t="s">
        <v>1710</v>
      </c>
      <c r="P1278" s="1" t="s">
        <v>1649</v>
      </c>
      <c r="Q1278" t="s">
        <v>77</v>
      </c>
      <c r="R1278" t="s">
        <v>78</v>
      </c>
      <c r="S1278">
        <v>24</v>
      </c>
      <c r="T1278">
        <v>169.97</v>
      </c>
      <c r="U1278">
        <v>73.7</v>
      </c>
      <c r="V1278">
        <f t="shared" si="39"/>
        <v>2.3062415196743555</v>
      </c>
      <c r="W1278">
        <v>22.5</v>
      </c>
      <c r="X1278">
        <v>57.29</v>
      </c>
      <c r="Y1278">
        <v>69.97</v>
      </c>
    </row>
    <row r="1279" spans="1:25" x14ac:dyDescent="0.25">
      <c r="A1279" s="2" t="s">
        <v>1711</v>
      </c>
      <c r="B1279" s="1" t="s">
        <v>1649</v>
      </c>
      <c r="C1279" t="s">
        <v>77</v>
      </c>
      <c r="D1279" t="s">
        <v>80</v>
      </c>
      <c r="E1279">
        <v>0</v>
      </c>
      <c r="F1279">
        <v>0</v>
      </c>
      <c r="G1279">
        <v>0</v>
      </c>
      <c r="H1279" t="e">
        <f t="shared" si="38"/>
        <v>#DIV/0!</v>
      </c>
      <c r="I1279">
        <v>0</v>
      </c>
      <c r="J1279">
        <v>0</v>
      </c>
      <c r="K1279">
        <v>0</v>
      </c>
      <c r="O1279" t="s">
        <v>1711</v>
      </c>
      <c r="P1279" s="1" t="s">
        <v>1649</v>
      </c>
      <c r="Q1279" t="s">
        <v>77</v>
      </c>
      <c r="R1279" t="s">
        <v>78</v>
      </c>
      <c r="S1279">
        <v>20.5</v>
      </c>
      <c r="T1279">
        <v>34.51</v>
      </c>
      <c r="U1279">
        <v>64.97</v>
      </c>
      <c r="V1279">
        <f t="shared" si="39"/>
        <v>0.53116823149145753</v>
      </c>
      <c r="W1279">
        <v>20</v>
      </c>
      <c r="X1279">
        <v>32.520000000000003</v>
      </c>
      <c r="Y1279">
        <v>63.71</v>
      </c>
    </row>
    <row r="1280" spans="1:25" x14ac:dyDescent="0.25">
      <c r="A1280" s="2" t="s">
        <v>1712</v>
      </c>
      <c r="B1280" s="1" t="s">
        <v>1649</v>
      </c>
      <c r="C1280" t="s">
        <v>77</v>
      </c>
      <c r="D1280" t="s">
        <v>80</v>
      </c>
      <c r="E1280">
        <v>0</v>
      </c>
      <c r="F1280">
        <v>0</v>
      </c>
      <c r="G1280">
        <v>0</v>
      </c>
      <c r="H1280" t="e">
        <f t="shared" si="38"/>
        <v>#DIV/0!</v>
      </c>
      <c r="I1280">
        <v>0</v>
      </c>
      <c r="J1280">
        <v>0</v>
      </c>
      <c r="K1280">
        <v>0</v>
      </c>
      <c r="O1280" t="s">
        <v>1712</v>
      </c>
      <c r="P1280" s="1" t="s">
        <v>1649</v>
      </c>
      <c r="Q1280" t="s">
        <v>77</v>
      </c>
      <c r="R1280" t="s">
        <v>78</v>
      </c>
      <c r="S1280">
        <v>0</v>
      </c>
      <c r="T1280">
        <v>0</v>
      </c>
      <c r="U1280">
        <v>0</v>
      </c>
      <c r="V1280" t="e">
        <f t="shared" si="39"/>
        <v>#DIV/0!</v>
      </c>
      <c r="W1280">
        <v>0</v>
      </c>
      <c r="X1280">
        <v>0</v>
      </c>
      <c r="Y1280">
        <v>0</v>
      </c>
    </row>
    <row r="1281" spans="1:25" x14ac:dyDescent="0.25">
      <c r="A1281" s="2" t="s">
        <v>1713</v>
      </c>
      <c r="B1281" s="1" t="s">
        <v>1649</v>
      </c>
      <c r="C1281" t="s">
        <v>77</v>
      </c>
      <c r="D1281" t="s">
        <v>80</v>
      </c>
      <c r="E1281">
        <v>0</v>
      </c>
      <c r="F1281">
        <v>0</v>
      </c>
      <c r="G1281">
        <v>0</v>
      </c>
      <c r="H1281" t="e">
        <f t="shared" si="38"/>
        <v>#DIV/0!</v>
      </c>
      <c r="I1281">
        <v>0</v>
      </c>
      <c r="J1281">
        <v>0</v>
      </c>
      <c r="K1281">
        <v>0</v>
      </c>
      <c r="O1281" t="s">
        <v>1713</v>
      </c>
      <c r="P1281" s="1" t="s">
        <v>1649</v>
      </c>
      <c r="Q1281" t="s">
        <v>77</v>
      </c>
      <c r="R1281" t="s">
        <v>78</v>
      </c>
      <c r="S1281">
        <v>15</v>
      </c>
      <c r="T1281">
        <v>15.89</v>
      </c>
      <c r="U1281">
        <v>50.91</v>
      </c>
      <c r="V1281">
        <f t="shared" si="39"/>
        <v>0.31211942643881363</v>
      </c>
      <c r="W1281">
        <v>15</v>
      </c>
      <c r="X1281">
        <v>15.89</v>
      </c>
      <c r="Y1281">
        <v>50.91</v>
      </c>
    </row>
    <row r="1282" spans="1:25" x14ac:dyDescent="0.25">
      <c r="A1282" s="2" t="s">
        <v>1714</v>
      </c>
      <c r="B1282" s="1" t="s">
        <v>1649</v>
      </c>
      <c r="C1282" t="s">
        <v>76</v>
      </c>
      <c r="D1282" t="s">
        <v>81</v>
      </c>
      <c r="E1282">
        <v>22.5</v>
      </c>
      <c r="F1282">
        <v>89.95</v>
      </c>
      <c r="G1282">
        <v>69.97</v>
      </c>
      <c r="H1282">
        <f t="shared" si="38"/>
        <v>1.2855509504073175</v>
      </c>
      <c r="I1282">
        <v>22</v>
      </c>
      <c r="J1282">
        <v>68.59</v>
      </c>
      <c r="K1282">
        <v>68.72</v>
      </c>
      <c r="O1282" t="s">
        <v>1714</v>
      </c>
      <c r="P1282" s="1" t="s">
        <v>1649</v>
      </c>
      <c r="Q1282" t="s">
        <v>76</v>
      </c>
      <c r="R1282" t="s">
        <v>79</v>
      </c>
      <c r="S1282">
        <v>24</v>
      </c>
      <c r="T1282">
        <v>90.95</v>
      </c>
      <c r="U1282">
        <v>73.7</v>
      </c>
      <c r="V1282">
        <f t="shared" si="39"/>
        <v>1.2340569877883312</v>
      </c>
      <c r="W1282">
        <v>26.5</v>
      </c>
      <c r="X1282">
        <v>91.91</v>
      </c>
      <c r="Y1282">
        <v>79.86</v>
      </c>
    </row>
    <row r="1283" spans="1:25" x14ac:dyDescent="0.25">
      <c r="A1283" t="s">
        <v>1715</v>
      </c>
      <c r="B1283" s="1" t="s">
        <v>1649</v>
      </c>
      <c r="C1283" t="s">
        <v>76</v>
      </c>
      <c r="D1283" t="s">
        <v>81</v>
      </c>
      <c r="E1283">
        <v>24.5</v>
      </c>
      <c r="F1283">
        <v>81.489999999999995</v>
      </c>
      <c r="G1283">
        <v>74.930000000000007</v>
      </c>
      <c r="H1283">
        <f t="shared" ref="H1283:H1345" si="40">F1283/G1283</f>
        <v>1.0875483784865874</v>
      </c>
      <c r="I1283">
        <v>22.5</v>
      </c>
      <c r="J1283">
        <v>70.81</v>
      </c>
      <c r="K1283">
        <v>69.97</v>
      </c>
      <c r="O1283" t="s">
        <v>1715</v>
      </c>
      <c r="P1283" s="1" t="s">
        <v>1649</v>
      </c>
      <c r="Q1283" t="s">
        <v>76</v>
      </c>
      <c r="R1283" t="s">
        <v>79</v>
      </c>
      <c r="S1283">
        <v>24</v>
      </c>
      <c r="T1283">
        <v>152.03</v>
      </c>
      <c r="U1283">
        <v>73.7</v>
      </c>
      <c r="V1283">
        <f t="shared" ref="V1283:V1345" si="41">T1283/U1283</f>
        <v>2.0628222523744912</v>
      </c>
      <c r="W1283">
        <v>22.5</v>
      </c>
      <c r="X1283">
        <v>60.03</v>
      </c>
      <c r="Y1283">
        <v>69.97</v>
      </c>
    </row>
    <row r="1284" spans="1:25" x14ac:dyDescent="0.25">
      <c r="A1284" s="2" t="s">
        <v>1716</v>
      </c>
      <c r="B1284" s="1" t="s">
        <v>1649</v>
      </c>
      <c r="C1284" t="s">
        <v>76</v>
      </c>
      <c r="D1284" t="s">
        <v>81</v>
      </c>
      <c r="E1284">
        <v>16</v>
      </c>
      <c r="F1284">
        <v>11.3</v>
      </c>
      <c r="G1284">
        <v>53.5</v>
      </c>
      <c r="H1284">
        <f t="shared" si="40"/>
        <v>0.21121495327102804</v>
      </c>
      <c r="I1284">
        <v>15.5</v>
      </c>
      <c r="J1284">
        <v>7.86</v>
      </c>
      <c r="K1284">
        <v>52.21</v>
      </c>
      <c r="O1284" t="s">
        <v>1716</v>
      </c>
      <c r="P1284" s="1" t="s">
        <v>1649</v>
      </c>
      <c r="Q1284" t="s">
        <v>76</v>
      </c>
      <c r="R1284" t="s">
        <v>79</v>
      </c>
      <c r="S1284">
        <v>24</v>
      </c>
      <c r="T1284">
        <v>134.75</v>
      </c>
      <c r="U1284">
        <v>73.7</v>
      </c>
      <c r="V1284">
        <f t="shared" si="41"/>
        <v>1.8283582089552237</v>
      </c>
      <c r="W1284">
        <v>22.5</v>
      </c>
      <c r="X1284">
        <v>59.27</v>
      </c>
      <c r="Y1284">
        <v>69.97</v>
      </c>
    </row>
    <row r="1285" spans="1:25" x14ac:dyDescent="0.25">
      <c r="A1285" s="2" t="s">
        <v>1717</v>
      </c>
      <c r="B1285" s="1" t="s">
        <v>1649</v>
      </c>
      <c r="C1285" t="s">
        <v>76</v>
      </c>
      <c r="D1285" t="s">
        <v>81</v>
      </c>
      <c r="E1285">
        <v>0</v>
      </c>
      <c r="F1285">
        <v>0</v>
      </c>
      <c r="G1285">
        <v>0</v>
      </c>
      <c r="H1285" t="e">
        <f t="shared" si="40"/>
        <v>#DIV/0!</v>
      </c>
      <c r="I1285">
        <v>0</v>
      </c>
      <c r="J1285">
        <v>0</v>
      </c>
      <c r="K1285">
        <v>0</v>
      </c>
      <c r="O1285" t="s">
        <v>1717</v>
      </c>
      <c r="P1285" s="1" t="s">
        <v>1649</v>
      </c>
      <c r="Q1285" t="s">
        <v>76</v>
      </c>
      <c r="R1285" t="s">
        <v>79</v>
      </c>
      <c r="S1285">
        <v>24.5</v>
      </c>
      <c r="T1285">
        <v>58.24</v>
      </c>
      <c r="U1285">
        <v>74.930000000000007</v>
      </c>
      <c r="V1285">
        <f t="shared" si="41"/>
        <v>0.77725877485653272</v>
      </c>
      <c r="W1285">
        <v>24</v>
      </c>
      <c r="X1285">
        <v>11.4</v>
      </c>
      <c r="Y1285">
        <v>73.7</v>
      </c>
    </row>
    <row r="1286" spans="1:25" x14ac:dyDescent="0.25">
      <c r="A1286" s="2" t="s">
        <v>1718</v>
      </c>
      <c r="B1286" s="1" t="s">
        <v>1649</v>
      </c>
      <c r="C1286" t="s">
        <v>76</v>
      </c>
      <c r="D1286" t="s">
        <v>81</v>
      </c>
      <c r="E1286">
        <v>0</v>
      </c>
      <c r="F1286">
        <v>0</v>
      </c>
      <c r="G1286">
        <v>0</v>
      </c>
      <c r="H1286" t="e">
        <f t="shared" si="40"/>
        <v>#DIV/0!</v>
      </c>
      <c r="I1286">
        <v>0</v>
      </c>
      <c r="J1286">
        <v>0</v>
      </c>
      <c r="K1286">
        <v>0</v>
      </c>
      <c r="O1286" t="s">
        <v>1718</v>
      </c>
      <c r="P1286" s="1" t="s">
        <v>1649</v>
      </c>
      <c r="Q1286" t="s">
        <v>76</v>
      </c>
      <c r="R1286" t="s">
        <v>79</v>
      </c>
      <c r="S1286">
        <v>15</v>
      </c>
      <c r="T1286">
        <v>26.13</v>
      </c>
      <c r="U1286">
        <v>50.91</v>
      </c>
      <c r="V1286">
        <f t="shared" si="41"/>
        <v>0.51325869180907491</v>
      </c>
      <c r="W1286">
        <v>15</v>
      </c>
      <c r="X1286">
        <v>26.13</v>
      </c>
      <c r="Y1286">
        <v>50.91</v>
      </c>
    </row>
    <row r="1287" spans="1:25" x14ac:dyDescent="0.25">
      <c r="A1287" t="s">
        <v>1719</v>
      </c>
      <c r="B1287" s="1" t="s">
        <v>1649</v>
      </c>
      <c r="C1287" t="s">
        <v>76</v>
      </c>
      <c r="D1287" t="s">
        <v>81</v>
      </c>
      <c r="E1287">
        <v>30.5</v>
      </c>
      <c r="F1287">
        <v>63.31</v>
      </c>
      <c r="G1287">
        <v>89.6</v>
      </c>
      <c r="H1287">
        <f t="shared" si="40"/>
        <v>0.70658482142857149</v>
      </c>
      <c r="I1287">
        <v>30</v>
      </c>
      <c r="J1287">
        <v>53.67</v>
      </c>
      <c r="K1287">
        <v>88.39</v>
      </c>
      <c r="O1287" t="s">
        <v>1719</v>
      </c>
      <c r="P1287" s="1" t="s">
        <v>1649</v>
      </c>
      <c r="Q1287" t="s">
        <v>76</v>
      </c>
      <c r="R1287" t="s">
        <v>79</v>
      </c>
      <c r="S1287">
        <v>24.5</v>
      </c>
      <c r="T1287">
        <v>117.52</v>
      </c>
      <c r="U1287">
        <v>74.930000000000007</v>
      </c>
      <c r="V1287">
        <f t="shared" si="41"/>
        <v>1.5683971706926463</v>
      </c>
      <c r="W1287">
        <v>23.5</v>
      </c>
      <c r="X1287">
        <v>65.760000000000005</v>
      </c>
      <c r="Y1287">
        <v>72.459999999999994</v>
      </c>
    </row>
    <row r="1288" spans="1:25" x14ac:dyDescent="0.25">
      <c r="A1288" t="s">
        <v>1720</v>
      </c>
      <c r="B1288" s="1" t="s">
        <v>1649</v>
      </c>
      <c r="C1288" t="s">
        <v>76</v>
      </c>
      <c r="D1288" t="s">
        <v>81</v>
      </c>
      <c r="E1288">
        <v>22</v>
      </c>
      <c r="F1288">
        <v>82.54</v>
      </c>
      <c r="G1288">
        <v>68.72</v>
      </c>
      <c r="H1288">
        <f t="shared" si="40"/>
        <v>1.2011059371362049</v>
      </c>
      <c r="I1288">
        <v>21</v>
      </c>
      <c r="J1288">
        <v>42.83</v>
      </c>
      <c r="K1288">
        <v>66.22</v>
      </c>
      <c r="O1288" t="s">
        <v>1720</v>
      </c>
      <c r="P1288" s="1" t="s">
        <v>1649</v>
      </c>
      <c r="Q1288" t="s">
        <v>76</v>
      </c>
      <c r="R1288" t="s">
        <v>79</v>
      </c>
      <c r="S1288">
        <v>24</v>
      </c>
      <c r="T1288">
        <v>108.68</v>
      </c>
      <c r="U1288">
        <v>73.7</v>
      </c>
      <c r="V1288">
        <f t="shared" si="41"/>
        <v>1.4746268656716419</v>
      </c>
      <c r="W1288">
        <v>27</v>
      </c>
      <c r="X1288">
        <v>91.55</v>
      </c>
      <c r="Y1288">
        <v>81.08</v>
      </c>
    </row>
    <row r="1289" spans="1:25" x14ac:dyDescent="0.25">
      <c r="A1289" s="2" t="s">
        <v>1721</v>
      </c>
      <c r="B1289" s="1" t="s">
        <v>1649</v>
      </c>
      <c r="C1289" t="s">
        <v>76</v>
      </c>
      <c r="D1289" t="s">
        <v>81</v>
      </c>
      <c r="E1289">
        <v>0</v>
      </c>
      <c r="F1289">
        <v>0</v>
      </c>
      <c r="G1289">
        <v>0</v>
      </c>
      <c r="H1289" t="e">
        <f t="shared" si="40"/>
        <v>#DIV/0!</v>
      </c>
      <c r="I1289">
        <v>0</v>
      </c>
      <c r="J1289">
        <v>0</v>
      </c>
      <c r="K1289">
        <v>0</v>
      </c>
      <c r="O1289" t="s">
        <v>1721</v>
      </c>
      <c r="P1289" s="1" t="s">
        <v>1649</v>
      </c>
      <c r="Q1289" t="s">
        <v>76</v>
      </c>
      <c r="R1289" t="s">
        <v>79</v>
      </c>
      <c r="S1289">
        <v>0</v>
      </c>
      <c r="T1289">
        <v>0</v>
      </c>
      <c r="U1289">
        <v>0</v>
      </c>
      <c r="V1289" t="e">
        <f t="shared" si="41"/>
        <v>#DIV/0!</v>
      </c>
      <c r="W1289">
        <v>0</v>
      </c>
      <c r="X1289">
        <v>0</v>
      </c>
      <c r="Y1289">
        <v>0</v>
      </c>
    </row>
    <row r="1290" spans="1:25" x14ac:dyDescent="0.25">
      <c r="A1290" s="2" t="s">
        <v>1722</v>
      </c>
      <c r="B1290" s="1" t="s">
        <v>1649</v>
      </c>
      <c r="C1290" t="s">
        <v>76</v>
      </c>
      <c r="D1290" t="s">
        <v>81</v>
      </c>
      <c r="E1290">
        <v>23.5</v>
      </c>
      <c r="F1290">
        <v>62.2</v>
      </c>
      <c r="G1290">
        <v>72.459999999999994</v>
      </c>
      <c r="H1290">
        <f t="shared" si="40"/>
        <v>0.85840463704112624</v>
      </c>
      <c r="I1290">
        <v>23</v>
      </c>
      <c r="J1290">
        <v>52.49</v>
      </c>
      <c r="K1290">
        <v>71.22</v>
      </c>
      <c r="O1290" t="s">
        <v>1722</v>
      </c>
      <c r="P1290" s="1" t="s">
        <v>1649</v>
      </c>
      <c r="Q1290" t="s">
        <v>76</v>
      </c>
      <c r="R1290" t="s">
        <v>79</v>
      </c>
      <c r="S1290">
        <v>16.5</v>
      </c>
      <c r="T1290">
        <v>42.09</v>
      </c>
      <c r="U1290">
        <v>54.79</v>
      </c>
      <c r="V1290">
        <f t="shared" si="41"/>
        <v>0.76820587698485132</v>
      </c>
      <c r="W1290">
        <v>16</v>
      </c>
      <c r="X1290">
        <v>29.05</v>
      </c>
      <c r="Y1290">
        <v>53.5</v>
      </c>
    </row>
    <row r="1291" spans="1:25" x14ac:dyDescent="0.25">
      <c r="A1291" s="2" t="s">
        <v>1723</v>
      </c>
      <c r="B1291" s="1" t="s">
        <v>1649</v>
      </c>
      <c r="C1291" t="s">
        <v>76</v>
      </c>
      <c r="D1291" t="s">
        <v>81</v>
      </c>
      <c r="E1291">
        <v>0</v>
      </c>
      <c r="F1291">
        <v>0</v>
      </c>
      <c r="G1291">
        <v>0</v>
      </c>
      <c r="H1291" t="e">
        <f t="shared" si="40"/>
        <v>#DIV/0!</v>
      </c>
      <c r="I1291">
        <v>0</v>
      </c>
      <c r="J1291">
        <v>0</v>
      </c>
      <c r="K1291">
        <v>0</v>
      </c>
      <c r="O1291" t="s">
        <v>1723</v>
      </c>
      <c r="P1291" s="1" t="s">
        <v>1649</v>
      </c>
      <c r="Q1291" t="s">
        <v>76</v>
      </c>
      <c r="R1291" t="s">
        <v>79</v>
      </c>
      <c r="S1291">
        <v>0</v>
      </c>
      <c r="T1291">
        <v>0</v>
      </c>
      <c r="U1291">
        <v>0</v>
      </c>
      <c r="V1291" t="e">
        <f t="shared" si="41"/>
        <v>#DIV/0!</v>
      </c>
      <c r="W1291">
        <v>0</v>
      </c>
      <c r="X1291">
        <v>0</v>
      </c>
      <c r="Y1291">
        <v>0</v>
      </c>
    </row>
    <row r="1292" spans="1:25" x14ac:dyDescent="0.25">
      <c r="A1292" s="2" t="s">
        <v>1724</v>
      </c>
      <c r="B1292" s="1" t="s">
        <v>1649</v>
      </c>
      <c r="C1292" t="s">
        <v>76</v>
      </c>
      <c r="D1292" t="s">
        <v>81</v>
      </c>
      <c r="E1292">
        <v>23.5</v>
      </c>
      <c r="F1292">
        <v>91.83</v>
      </c>
      <c r="G1292">
        <v>72.459999999999994</v>
      </c>
      <c r="H1292">
        <f t="shared" si="40"/>
        <v>1.267319900634833</v>
      </c>
      <c r="I1292">
        <v>22</v>
      </c>
      <c r="J1292">
        <v>52.04</v>
      </c>
      <c r="K1292">
        <v>68.72</v>
      </c>
      <c r="O1292" t="s">
        <v>1724</v>
      </c>
      <c r="P1292" s="1" t="s">
        <v>1649</v>
      </c>
      <c r="Q1292" t="s">
        <v>76</v>
      </c>
      <c r="R1292" t="s">
        <v>79</v>
      </c>
      <c r="S1292">
        <v>24</v>
      </c>
      <c r="T1292">
        <v>181.25</v>
      </c>
      <c r="U1292">
        <v>73.7</v>
      </c>
      <c r="V1292">
        <f t="shared" si="41"/>
        <v>2.4592944369063772</v>
      </c>
      <c r="W1292">
        <v>22.5</v>
      </c>
      <c r="X1292">
        <v>57.88</v>
      </c>
      <c r="Y1292">
        <v>69.97</v>
      </c>
    </row>
    <row r="1293" spans="1:25" x14ac:dyDescent="0.25">
      <c r="A1293" t="s">
        <v>1725</v>
      </c>
      <c r="B1293" s="1" t="s">
        <v>1649</v>
      </c>
      <c r="C1293" t="s">
        <v>76</v>
      </c>
      <c r="D1293" t="s">
        <v>81</v>
      </c>
      <c r="E1293">
        <v>22</v>
      </c>
      <c r="F1293">
        <v>78.31</v>
      </c>
      <c r="G1293">
        <v>68.72</v>
      </c>
      <c r="H1293">
        <f t="shared" si="40"/>
        <v>1.1395518044237487</v>
      </c>
      <c r="I1293">
        <v>23</v>
      </c>
      <c r="J1293">
        <v>71.77</v>
      </c>
      <c r="K1293">
        <v>71.22</v>
      </c>
      <c r="O1293" t="s">
        <v>1725</v>
      </c>
      <c r="P1293" s="1" t="s">
        <v>1649</v>
      </c>
      <c r="Q1293" t="s">
        <v>76</v>
      </c>
      <c r="R1293" t="s">
        <v>79</v>
      </c>
      <c r="S1293">
        <v>24</v>
      </c>
      <c r="T1293">
        <v>118.11</v>
      </c>
      <c r="U1293">
        <v>73.7</v>
      </c>
      <c r="V1293">
        <f t="shared" si="41"/>
        <v>1.6025780189959293</v>
      </c>
      <c r="W1293">
        <v>23</v>
      </c>
      <c r="X1293">
        <v>66.569999999999993</v>
      </c>
      <c r="Y1293">
        <v>71.22</v>
      </c>
    </row>
    <row r="1294" spans="1:25" x14ac:dyDescent="0.25">
      <c r="A1294" t="s">
        <v>1726</v>
      </c>
      <c r="B1294" s="1" t="s">
        <v>1649</v>
      </c>
      <c r="C1294" t="s">
        <v>76</v>
      </c>
      <c r="D1294" t="s">
        <v>81</v>
      </c>
      <c r="E1294">
        <v>21.5</v>
      </c>
      <c r="F1294">
        <v>50.65</v>
      </c>
      <c r="G1294">
        <v>67.47</v>
      </c>
      <c r="H1294">
        <f t="shared" si="40"/>
        <v>0.75070401659997033</v>
      </c>
      <c r="I1294">
        <v>21</v>
      </c>
      <c r="J1294">
        <v>44.13</v>
      </c>
      <c r="K1294">
        <v>66.22</v>
      </c>
      <c r="O1294" t="s">
        <v>1726</v>
      </c>
      <c r="P1294" s="1" t="s">
        <v>1649</v>
      </c>
      <c r="Q1294" t="s">
        <v>76</v>
      </c>
      <c r="R1294" t="s">
        <v>79</v>
      </c>
      <c r="S1294">
        <v>24</v>
      </c>
      <c r="T1294">
        <v>179.52</v>
      </c>
      <c r="U1294">
        <v>73.7</v>
      </c>
      <c r="V1294">
        <f t="shared" si="41"/>
        <v>2.4358208955223879</v>
      </c>
      <c r="W1294">
        <v>22</v>
      </c>
      <c r="X1294">
        <v>67.34</v>
      </c>
      <c r="Y1294">
        <v>68.72</v>
      </c>
    </row>
    <row r="1295" spans="1:25" x14ac:dyDescent="0.25">
      <c r="A1295" t="s">
        <v>1727</v>
      </c>
      <c r="B1295" s="1" t="s">
        <v>1649</v>
      </c>
      <c r="C1295" t="s">
        <v>76</v>
      </c>
      <c r="D1295" t="s">
        <v>81</v>
      </c>
      <c r="E1295">
        <v>24.5</v>
      </c>
      <c r="F1295">
        <v>119.8</v>
      </c>
      <c r="G1295">
        <v>74.930000000000007</v>
      </c>
      <c r="H1295">
        <f t="shared" si="40"/>
        <v>1.5988255705324967</v>
      </c>
      <c r="I1295">
        <v>23.5</v>
      </c>
      <c r="J1295">
        <v>66.849999999999994</v>
      </c>
      <c r="K1295">
        <v>72.459999999999994</v>
      </c>
      <c r="O1295" t="s">
        <v>1727</v>
      </c>
      <c r="P1295" s="1" t="s">
        <v>1649</v>
      </c>
      <c r="Q1295" t="s">
        <v>76</v>
      </c>
      <c r="R1295" t="s">
        <v>79</v>
      </c>
      <c r="S1295">
        <v>24</v>
      </c>
      <c r="T1295">
        <v>145.31</v>
      </c>
      <c r="U1295">
        <v>73.7</v>
      </c>
      <c r="V1295">
        <f t="shared" si="41"/>
        <v>1.9716417910447761</v>
      </c>
      <c r="W1295">
        <v>22.5</v>
      </c>
      <c r="X1295">
        <v>68.599999999999994</v>
      </c>
      <c r="Y1295">
        <v>69.97</v>
      </c>
    </row>
    <row r="1296" spans="1:25" x14ac:dyDescent="0.25">
      <c r="A1296" s="2" t="s">
        <v>1728</v>
      </c>
      <c r="B1296" s="1" t="s">
        <v>1649</v>
      </c>
      <c r="C1296" t="s">
        <v>76</v>
      </c>
      <c r="D1296" t="s">
        <v>81</v>
      </c>
      <c r="E1296">
        <v>15</v>
      </c>
      <c r="F1296">
        <v>25.17</v>
      </c>
      <c r="G1296">
        <v>50.91</v>
      </c>
      <c r="H1296">
        <f t="shared" si="40"/>
        <v>0.49440188568061294</v>
      </c>
      <c r="I1296">
        <v>15</v>
      </c>
      <c r="J1296">
        <v>25.17</v>
      </c>
      <c r="K1296">
        <v>50.91</v>
      </c>
      <c r="O1296" t="s">
        <v>1728</v>
      </c>
      <c r="P1296" s="1" t="s">
        <v>1649</v>
      </c>
      <c r="Q1296" t="s">
        <v>76</v>
      </c>
      <c r="R1296" t="s">
        <v>79</v>
      </c>
      <c r="S1296">
        <v>24</v>
      </c>
      <c r="T1296">
        <v>140.5</v>
      </c>
      <c r="U1296">
        <v>73.7</v>
      </c>
      <c r="V1296">
        <f t="shared" si="41"/>
        <v>1.9063772048846674</v>
      </c>
      <c r="W1296">
        <v>22</v>
      </c>
      <c r="X1296">
        <v>63.95</v>
      </c>
      <c r="Y1296">
        <v>68.72</v>
      </c>
    </row>
    <row r="1297" spans="1:25" x14ac:dyDescent="0.25">
      <c r="A1297" t="s">
        <v>1729</v>
      </c>
      <c r="B1297" s="1" t="s">
        <v>1649</v>
      </c>
      <c r="C1297" t="s">
        <v>76</v>
      </c>
      <c r="D1297" t="s">
        <v>81</v>
      </c>
      <c r="E1297">
        <v>24.5</v>
      </c>
      <c r="F1297">
        <v>133.91</v>
      </c>
      <c r="G1297">
        <v>74.930000000000007</v>
      </c>
      <c r="H1297">
        <f t="shared" si="40"/>
        <v>1.7871346590150805</v>
      </c>
      <c r="I1297">
        <v>23.5</v>
      </c>
      <c r="J1297">
        <v>69.81</v>
      </c>
      <c r="K1297">
        <v>72.459999999999994</v>
      </c>
      <c r="O1297" t="s">
        <v>1729</v>
      </c>
      <c r="P1297" s="1" t="s">
        <v>1649</v>
      </c>
      <c r="Q1297" t="s">
        <v>76</v>
      </c>
      <c r="R1297" t="s">
        <v>79</v>
      </c>
      <c r="S1297">
        <v>24</v>
      </c>
      <c r="T1297">
        <v>163.69</v>
      </c>
      <c r="U1297">
        <v>73.7</v>
      </c>
      <c r="V1297">
        <f t="shared" si="41"/>
        <v>2.2210312075983718</v>
      </c>
      <c r="W1297">
        <v>22.5</v>
      </c>
      <c r="X1297">
        <v>50.88</v>
      </c>
      <c r="Y1297">
        <v>69.97</v>
      </c>
    </row>
    <row r="1298" spans="1:25" x14ac:dyDescent="0.25">
      <c r="A1298" s="2" t="s">
        <v>1730</v>
      </c>
      <c r="B1298" s="1" t="s">
        <v>1649</v>
      </c>
      <c r="C1298" t="s">
        <v>77</v>
      </c>
      <c r="D1298" t="s">
        <v>81</v>
      </c>
      <c r="E1298">
        <v>0</v>
      </c>
      <c r="F1298">
        <v>0</v>
      </c>
      <c r="G1298">
        <v>0</v>
      </c>
      <c r="H1298" t="e">
        <f t="shared" si="40"/>
        <v>#DIV/0!</v>
      </c>
      <c r="I1298">
        <v>0</v>
      </c>
      <c r="J1298">
        <v>0</v>
      </c>
      <c r="K1298">
        <v>0</v>
      </c>
      <c r="O1298" t="s">
        <v>1730</v>
      </c>
      <c r="P1298" s="1" t="s">
        <v>1649</v>
      </c>
      <c r="Q1298" t="s">
        <v>77</v>
      </c>
      <c r="R1298" t="s">
        <v>79</v>
      </c>
      <c r="S1298">
        <v>25</v>
      </c>
      <c r="T1298">
        <v>119.35</v>
      </c>
      <c r="U1298">
        <v>76.17</v>
      </c>
      <c r="V1298">
        <f t="shared" si="41"/>
        <v>1.5668898516476302</v>
      </c>
      <c r="W1298">
        <v>22.5</v>
      </c>
      <c r="X1298">
        <v>68.67</v>
      </c>
      <c r="Y1298">
        <v>69.97</v>
      </c>
    </row>
    <row r="1299" spans="1:25" x14ac:dyDescent="0.25">
      <c r="A1299" s="2" t="s">
        <v>1731</v>
      </c>
      <c r="B1299" s="1" t="s">
        <v>1649</v>
      </c>
      <c r="C1299" t="s">
        <v>77</v>
      </c>
      <c r="D1299" t="s">
        <v>81</v>
      </c>
      <c r="E1299">
        <v>15</v>
      </c>
      <c r="F1299">
        <v>6.53</v>
      </c>
      <c r="G1299">
        <v>50.91</v>
      </c>
      <c r="H1299">
        <f t="shared" si="40"/>
        <v>0.12826556668630917</v>
      </c>
      <c r="I1299">
        <v>15</v>
      </c>
      <c r="J1299">
        <v>6.53</v>
      </c>
      <c r="K1299">
        <v>50.91</v>
      </c>
      <c r="O1299" t="s">
        <v>1731</v>
      </c>
      <c r="P1299" s="1" t="s">
        <v>1649</v>
      </c>
      <c r="Q1299" t="s">
        <v>77</v>
      </c>
      <c r="R1299" t="s">
        <v>79</v>
      </c>
      <c r="S1299">
        <v>24</v>
      </c>
      <c r="T1299">
        <v>157.78</v>
      </c>
      <c r="U1299">
        <v>73.7</v>
      </c>
      <c r="V1299">
        <f t="shared" si="41"/>
        <v>2.1408412483039347</v>
      </c>
      <c r="W1299">
        <v>21.5</v>
      </c>
      <c r="X1299">
        <v>49.87</v>
      </c>
      <c r="Y1299">
        <v>67.47</v>
      </c>
    </row>
    <row r="1300" spans="1:25" x14ac:dyDescent="0.25">
      <c r="A1300" s="2" t="s">
        <v>1732</v>
      </c>
      <c r="B1300" s="1" t="s">
        <v>1649</v>
      </c>
      <c r="C1300" t="s">
        <v>77</v>
      </c>
      <c r="D1300" t="s">
        <v>81</v>
      </c>
      <c r="E1300">
        <v>24.5</v>
      </c>
      <c r="F1300">
        <v>83.27</v>
      </c>
      <c r="G1300">
        <v>74.930000000000007</v>
      </c>
      <c r="H1300">
        <f t="shared" si="40"/>
        <v>1.1113038836247162</v>
      </c>
      <c r="I1300">
        <v>24</v>
      </c>
      <c r="J1300">
        <v>57.78</v>
      </c>
      <c r="K1300">
        <v>73.7</v>
      </c>
      <c r="O1300" t="s">
        <v>1732</v>
      </c>
      <c r="P1300" s="1" t="s">
        <v>1649</v>
      </c>
      <c r="Q1300" t="s">
        <v>77</v>
      </c>
      <c r="R1300" t="s">
        <v>79</v>
      </c>
      <c r="S1300">
        <v>24</v>
      </c>
      <c r="T1300">
        <v>118.31</v>
      </c>
      <c r="U1300">
        <v>73.7</v>
      </c>
      <c r="V1300">
        <f t="shared" si="41"/>
        <v>1.6052917232021708</v>
      </c>
      <c r="W1300">
        <v>27.5</v>
      </c>
      <c r="X1300">
        <v>85.13</v>
      </c>
      <c r="Y1300">
        <v>82.3</v>
      </c>
    </row>
    <row r="1301" spans="1:25" x14ac:dyDescent="0.25">
      <c r="A1301" s="2" t="s">
        <v>1733</v>
      </c>
      <c r="B1301" s="1" t="s">
        <v>1649</v>
      </c>
      <c r="C1301" t="s">
        <v>77</v>
      </c>
      <c r="D1301" t="s">
        <v>81</v>
      </c>
      <c r="E1301">
        <v>0</v>
      </c>
      <c r="F1301">
        <v>0</v>
      </c>
      <c r="G1301">
        <v>0</v>
      </c>
      <c r="H1301" t="e">
        <f t="shared" si="40"/>
        <v>#DIV/0!</v>
      </c>
      <c r="I1301">
        <v>0</v>
      </c>
      <c r="J1301">
        <v>0</v>
      </c>
      <c r="K1301">
        <v>0</v>
      </c>
      <c r="O1301" t="s">
        <v>1733</v>
      </c>
      <c r="P1301" s="1" t="s">
        <v>1649</v>
      </c>
      <c r="Q1301" t="s">
        <v>77</v>
      </c>
      <c r="R1301" t="s">
        <v>79</v>
      </c>
      <c r="S1301">
        <v>15</v>
      </c>
      <c r="T1301">
        <v>4.3899999999999997</v>
      </c>
      <c r="U1301">
        <v>50.91</v>
      </c>
      <c r="V1301">
        <f t="shared" si="41"/>
        <v>8.6230603024945979E-2</v>
      </c>
      <c r="W1301">
        <v>15</v>
      </c>
      <c r="X1301">
        <v>4.3899999999999997</v>
      </c>
      <c r="Y1301">
        <v>50.91</v>
      </c>
    </row>
    <row r="1302" spans="1:25" x14ac:dyDescent="0.25">
      <c r="A1302" s="2" t="s">
        <v>1734</v>
      </c>
      <c r="B1302" s="1" t="s">
        <v>1649</v>
      </c>
      <c r="C1302" t="s">
        <v>77</v>
      </c>
      <c r="D1302" t="s">
        <v>81</v>
      </c>
      <c r="E1302">
        <v>22.5</v>
      </c>
      <c r="F1302">
        <v>49.28</v>
      </c>
      <c r="G1302">
        <v>69.97</v>
      </c>
      <c r="H1302">
        <f t="shared" si="40"/>
        <v>0.70430184364727744</v>
      </c>
      <c r="I1302">
        <v>22</v>
      </c>
      <c r="J1302">
        <v>47.51</v>
      </c>
      <c r="K1302">
        <v>68.72</v>
      </c>
      <c r="O1302" t="s">
        <v>1734</v>
      </c>
      <c r="P1302" s="1" t="s">
        <v>1649</v>
      </c>
      <c r="Q1302" t="s">
        <v>77</v>
      </c>
      <c r="R1302" t="s">
        <v>79</v>
      </c>
      <c r="S1302">
        <v>24</v>
      </c>
      <c r="T1302">
        <v>149.11000000000001</v>
      </c>
      <c r="U1302">
        <v>73.7</v>
      </c>
      <c r="V1302">
        <f t="shared" si="41"/>
        <v>2.0232021709633652</v>
      </c>
      <c r="W1302">
        <v>22</v>
      </c>
      <c r="X1302">
        <v>63.3</v>
      </c>
      <c r="Y1302">
        <v>68.72</v>
      </c>
    </row>
    <row r="1303" spans="1:25" x14ac:dyDescent="0.25">
      <c r="A1303" s="2" t="s">
        <v>1735</v>
      </c>
      <c r="B1303" s="1" t="s">
        <v>1649</v>
      </c>
      <c r="C1303" t="s">
        <v>77</v>
      </c>
      <c r="D1303" t="s">
        <v>81</v>
      </c>
      <c r="E1303">
        <v>0</v>
      </c>
      <c r="F1303">
        <v>0</v>
      </c>
      <c r="G1303">
        <v>0</v>
      </c>
      <c r="H1303" t="e">
        <f t="shared" si="40"/>
        <v>#DIV/0!</v>
      </c>
      <c r="I1303">
        <v>0</v>
      </c>
      <c r="J1303">
        <v>0</v>
      </c>
      <c r="K1303">
        <v>0</v>
      </c>
      <c r="O1303" t="s">
        <v>1735</v>
      </c>
      <c r="P1303" s="1" t="s">
        <v>1649</v>
      </c>
      <c r="Q1303" t="s">
        <v>77</v>
      </c>
      <c r="R1303" t="s">
        <v>79</v>
      </c>
      <c r="S1303">
        <v>25</v>
      </c>
      <c r="T1303">
        <v>39.54</v>
      </c>
      <c r="U1303">
        <v>76.17</v>
      </c>
      <c r="V1303">
        <f t="shared" si="41"/>
        <v>0.5191020086648287</v>
      </c>
      <c r="W1303">
        <v>24.5</v>
      </c>
      <c r="X1303">
        <v>37.619999999999997</v>
      </c>
      <c r="Y1303">
        <v>74.930000000000007</v>
      </c>
    </row>
    <row r="1304" spans="1:25" x14ac:dyDescent="0.25">
      <c r="A1304" t="s">
        <v>1736</v>
      </c>
      <c r="B1304" s="1" t="s">
        <v>1649</v>
      </c>
      <c r="C1304" t="s">
        <v>77</v>
      </c>
      <c r="D1304" t="s">
        <v>81</v>
      </c>
      <c r="E1304">
        <v>24</v>
      </c>
      <c r="F1304">
        <v>89.06</v>
      </c>
      <c r="G1304">
        <v>73.7</v>
      </c>
      <c r="H1304">
        <f t="shared" si="40"/>
        <v>1.2084124830393488</v>
      </c>
      <c r="I1304">
        <v>23.5</v>
      </c>
      <c r="J1304">
        <v>65.72</v>
      </c>
      <c r="K1304">
        <v>72.459999999999994</v>
      </c>
      <c r="O1304" t="s">
        <v>1736</v>
      </c>
      <c r="P1304" s="1" t="s">
        <v>1649</v>
      </c>
      <c r="Q1304" t="s">
        <v>77</v>
      </c>
      <c r="R1304" t="s">
        <v>79</v>
      </c>
      <c r="S1304">
        <v>24.5</v>
      </c>
      <c r="T1304">
        <v>111.36</v>
      </c>
      <c r="U1304">
        <v>74.930000000000007</v>
      </c>
      <c r="V1304">
        <f t="shared" si="41"/>
        <v>1.486187107967436</v>
      </c>
      <c r="W1304">
        <v>22</v>
      </c>
      <c r="X1304">
        <v>55.46</v>
      </c>
      <c r="Y1304">
        <v>68.72</v>
      </c>
    </row>
    <row r="1305" spans="1:25" x14ac:dyDescent="0.25">
      <c r="A1305" t="s">
        <v>1737</v>
      </c>
      <c r="B1305" s="1" t="s">
        <v>1649</v>
      </c>
      <c r="C1305" t="s">
        <v>77</v>
      </c>
      <c r="D1305" t="s">
        <v>81</v>
      </c>
      <c r="E1305">
        <v>24</v>
      </c>
      <c r="F1305">
        <v>143.19</v>
      </c>
      <c r="G1305">
        <v>73.7</v>
      </c>
      <c r="H1305">
        <f t="shared" si="40"/>
        <v>1.9428765264586159</v>
      </c>
      <c r="I1305">
        <v>23</v>
      </c>
      <c r="J1305">
        <v>70.87</v>
      </c>
      <c r="K1305">
        <v>71.22</v>
      </c>
      <c r="O1305" t="s">
        <v>1737</v>
      </c>
      <c r="P1305" s="1" t="s">
        <v>1649</v>
      </c>
      <c r="Q1305" t="s">
        <v>77</v>
      </c>
      <c r="R1305" t="s">
        <v>79</v>
      </c>
      <c r="S1305">
        <v>24</v>
      </c>
      <c r="T1305">
        <v>116.82</v>
      </c>
      <c r="U1305">
        <v>73.7</v>
      </c>
      <c r="V1305">
        <f t="shared" si="41"/>
        <v>1.5850746268656715</v>
      </c>
      <c r="W1305">
        <v>22</v>
      </c>
      <c r="X1305">
        <v>64.06</v>
      </c>
      <c r="Y1305">
        <v>68.72</v>
      </c>
    </row>
    <row r="1306" spans="1:25" x14ac:dyDescent="0.25">
      <c r="A1306" s="2" t="s">
        <v>1738</v>
      </c>
      <c r="B1306" s="1" t="s">
        <v>1649</v>
      </c>
      <c r="C1306" t="s">
        <v>77</v>
      </c>
      <c r="D1306" t="s">
        <v>81</v>
      </c>
      <c r="E1306">
        <v>15</v>
      </c>
      <c r="F1306">
        <v>5.19</v>
      </c>
      <c r="G1306">
        <v>50.91</v>
      </c>
      <c r="H1306">
        <f t="shared" si="40"/>
        <v>0.10194460813199765</v>
      </c>
      <c r="I1306">
        <v>15</v>
      </c>
      <c r="J1306">
        <v>5.19</v>
      </c>
      <c r="K1306">
        <v>50.91</v>
      </c>
      <c r="O1306" t="s">
        <v>1738</v>
      </c>
      <c r="P1306" s="1" t="s">
        <v>1649</v>
      </c>
      <c r="Q1306" t="s">
        <v>77</v>
      </c>
      <c r="R1306" t="s">
        <v>79</v>
      </c>
      <c r="S1306">
        <v>24</v>
      </c>
      <c r="T1306">
        <v>149.79</v>
      </c>
      <c r="U1306">
        <v>73.7</v>
      </c>
      <c r="V1306">
        <f t="shared" si="41"/>
        <v>2.0324287652645858</v>
      </c>
      <c r="W1306">
        <v>21.5</v>
      </c>
      <c r="X1306">
        <v>44.39</v>
      </c>
      <c r="Y1306">
        <v>67.47</v>
      </c>
    </row>
    <row r="1307" spans="1:25" x14ac:dyDescent="0.25">
      <c r="A1307" s="2" t="s">
        <v>1739</v>
      </c>
      <c r="B1307" s="1" t="s">
        <v>1649</v>
      </c>
      <c r="C1307" t="s">
        <v>77</v>
      </c>
      <c r="D1307" t="s">
        <v>81</v>
      </c>
      <c r="E1307">
        <v>0</v>
      </c>
      <c r="F1307">
        <v>0</v>
      </c>
      <c r="G1307">
        <v>0</v>
      </c>
      <c r="H1307" t="e">
        <f t="shared" si="40"/>
        <v>#DIV/0!</v>
      </c>
      <c r="I1307">
        <v>0</v>
      </c>
      <c r="J1307">
        <v>0</v>
      </c>
      <c r="K1307">
        <v>0</v>
      </c>
      <c r="O1307" t="s">
        <v>1739</v>
      </c>
      <c r="P1307" s="1" t="s">
        <v>1649</v>
      </c>
      <c r="Q1307" t="s">
        <v>77</v>
      </c>
      <c r="R1307" t="s">
        <v>79</v>
      </c>
      <c r="S1307">
        <v>15.5</v>
      </c>
      <c r="T1307">
        <v>13.16</v>
      </c>
      <c r="U1307">
        <v>52.21</v>
      </c>
      <c r="V1307">
        <f t="shared" si="41"/>
        <v>0.25205899253016661</v>
      </c>
      <c r="W1307">
        <v>15</v>
      </c>
      <c r="X1307">
        <v>10.66</v>
      </c>
      <c r="Y1307">
        <v>50.91</v>
      </c>
    </row>
    <row r="1308" spans="1:25" x14ac:dyDescent="0.25">
      <c r="A1308" s="2" t="s">
        <v>1740</v>
      </c>
      <c r="B1308" s="1" t="s">
        <v>1649</v>
      </c>
      <c r="C1308" t="s">
        <v>77</v>
      </c>
      <c r="D1308" t="s">
        <v>81</v>
      </c>
      <c r="E1308">
        <v>0</v>
      </c>
      <c r="F1308">
        <v>0</v>
      </c>
      <c r="G1308">
        <v>0</v>
      </c>
      <c r="H1308" t="e">
        <f t="shared" si="40"/>
        <v>#DIV/0!</v>
      </c>
      <c r="I1308">
        <v>0</v>
      </c>
      <c r="J1308">
        <v>0</v>
      </c>
      <c r="K1308">
        <v>0</v>
      </c>
      <c r="O1308" t="s">
        <v>1740</v>
      </c>
      <c r="P1308" s="1" t="s">
        <v>1649</v>
      </c>
      <c r="Q1308" t="s">
        <v>77</v>
      </c>
      <c r="R1308" t="s">
        <v>79</v>
      </c>
      <c r="S1308">
        <v>0</v>
      </c>
      <c r="T1308">
        <v>0</v>
      </c>
      <c r="U1308">
        <v>0</v>
      </c>
      <c r="V1308" t="e">
        <f t="shared" si="41"/>
        <v>#DIV/0!</v>
      </c>
      <c r="W1308">
        <v>0</v>
      </c>
      <c r="X1308">
        <v>0</v>
      </c>
      <c r="Y1308">
        <v>0</v>
      </c>
    </row>
    <row r="1309" spans="1:25" x14ac:dyDescent="0.25">
      <c r="A1309" s="2" t="s">
        <v>1741</v>
      </c>
      <c r="B1309" s="1" t="s">
        <v>1649</v>
      </c>
      <c r="C1309" t="s">
        <v>77</v>
      </c>
      <c r="D1309" t="s">
        <v>81</v>
      </c>
      <c r="E1309">
        <v>0</v>
      </c>
      <c r="F1309">
        <v>0</v>
      </c>
      <c r="G1309">
        <v>0</v>
      </c>
      <c r="H1309" t="e">
        <f t="shared" si="40"/>
        <v>#DIV/0!</v>
      </c>
      <c r="I1309">
        <v>0</v>
      </c>
      <c r="J1309">
        <v>0</v>
      </c>
      <c r="K1309">
        <v>0</v>
      </c>
      <c r="O1309" t="s">
        <v>1741</v>
      </c>
      <c r="P1309" s="1" t="s">
        <v>1649</v>
      </c>
      <c r="Q1309" t="s">
        <v>77</v>
      </c>
      <c r="R1309" t="s">
        <v>79</v>
      </c>
      <c r="S1309">
        <v>0</v>
      </c>
      <c r="T1309">
        <v>0</v>
      </c>
      <c r="U1309">
        <v>0</v>
      </c>
      <c r="V1309" t="e">
        <f t="shared" si="41"/>
        <v>#DIV/0!</v>
      </c>
      <c r="W1309">
        <v>0</v>
      </c>
      <c r="X1309">
        <v>0</v>
      </c>
      <c r="Y1309">
        <v>0</v>
      </c>
    </row>
    <row r="1310" spans="1:25" x14ac:dyDescent="0.25">
      <c r="A1310" s="2" t="s">
        <v>1742</v>
      </c>
      <c r="B1310" s="1" t="s">
        <v>1649</v>
      </c>
      <c r="C1310" t="s">
        <v>77</v>
      </c>
      <c r="D1310" t="s">
        <v>81</v>
      </c>
      <c r="E1310">
        <v>0</v>
      </c>
      <c r="F1310">
        <v>0</v>
      </c>
      <c r="G1310">
        <v>0</v>
      </c>
      <c r="H1310" t="e">
        <f t="shared" si="40"/>
        <v>#DIV/0!</v>
      </c>
      <c r="I1310">
        <v>0</v>
      </c>
      <c r="J1310">
        <v>0</v>
      </c>
      <c r="K1310">
        <v>0</v>
      </c>
      <c r="O1310" t="s">
        <v>1742</v>
      </c>
      <c r="P1310" s="1" t="s">
        <v>1649</v>
      </c>
      <c r="Q1310" t="s">
        <v>77</v>
      </c>
      <c r="R1310" t="s">
        <v>79</v>
      </c>
      <c r="S1310">
        <v>0</v>
      </c>
      <c r="T1310">
        <v>0</v>
      </c>
      <c r="U1310">
        <v>0</v>
      </c>
      <c r="V1310" t="e">
        <f t="shared" si="41"/>
        <v>#DIV/0!</v>
      </c>
      <c r="W1310">
        <v>0</v>
      </c>
      <c r="X1310">
        <v>0</v>
      </c>
      <c r="Y1310">
        <v>0</v>
      </c>
    </row>
    <row r="1311" spans="1:25" x14ac:dyDescent="0.25">
      <c r="A1311" s="2" t="s">
        <v>1743</v>
      </c>
      <c r="B1311" s="1" t="s">
        <v>1649</v>
      </c>
      <c r="C1311" t="s">
        <v>77</v>
      </c>
      <c r="D1311" t="s">
        <v>81</v>
      </c>
      <c r="E1311">
        <v>0</v>
      </c>
      <c r="F1311">
        <v>0</v>
      </c>
      <c r="G1311">
        <v>0</v>
      </c>
      <c r="H1311" t="e">
        <f t="shared" si="40"/>
        <v>#DIV/0!</v>
      </c>
      <c r="I1311">
        <v>0</v>
      </c>
      <c r="J1311">
        <v>0</v>
      </c>
      <c r="K1311">
        <v>0</v>
      </c>
      <c r="O1311" t="s">
        <v>1743</v>
      </c>
      <c r="P1311" s="1" t="s">
        <v>1649</v>
      </c>
      <c r="Q1311" t="s">
        <v>77</v>
      </c>
      <c r="R1311" t="s">
        <v>79</v>
      </c>
      <c r="S1311">
        <v>15</v>
      </c>
      <c r="T1311">
        <v>8</v>
      </c>
      <c r="U1311">
        <v>50.91</v>
      </c>
      <c r="V1311">
        <f t="shared" si="41"/>
        <v>0.1571400510705166</v>
      </c>
      <c r="W1311">
        <v>15</v>
      </c>
      <c r="X1311">
        <v>8</v>
      </c>
      <c r="Y1311">
        <v>50.91</v>
      </c>
    </row>
    <row r="1312" spans="1:25" x14ac:dyDescent="0.25">
      <c r="A1312" s="2" t="s">
        <v>1744</v>
      </c>
      <c r="B1312" s="1" t="s">
        <v>1649</v>
      </c>
      <c r="C1312" t="s">
        <v>77</v>
      </c>
      <c r="D1312" t="s">
        <v>81</v>
      </c>
      <c r="E1312">
        <v>0</v>
      </c>
      <c r="F1312">
        <v>0</v>
      </c>
      <c r="G1312">
        <v>0</v>
      </c>
      <c r="H1312" t="e">
        <f t="shared" si="40"/>
        <v>#DIV/0!</v>
      </c>
      <c r="I1312">
        <v>0</v>
      </c>
      <c r="J1312">
        <v>0</v>
      </c>
      <c r="K1312">
        <v>0</v>
      </c>
      <c r="O1312" t="s">
        <v>1744</v>
      </c>
      <c r="P1312" s="1" t="s">
        <v>1649</v>
      </c>
      <c r="Q1312" t="s">
        <v>77</v>
      </c>
      <c r="R1312" t="s">
        <v>79</v>
      </c>
      <c r="S1312">
        <v>15.5</v>
      </c>
      <c r="T1312">
        <v>4.88</v>
      </c>
      <c r="U1312">
        <v>52.21</v>
      </c>
      <c r="V1312">
        <f t="shared" si="41"/>
        <v>9.3468684160122578E-2</v>
      </c>
      <c r="W1312">
        <v>15</v>
      </c>
      <c r="X1312">
        <v>3.3</v>
      </c>
      <c r="Y1312">
        <v>50.91</v>
      </c>
    </row>
    <row r="1313" spans="1:25" x14ac:dyDescent="0.25">
      <c r="A1313" s="2" t="s">
        <v>1745</v>
      </c>
      <c r="B1313" s="1" t="s">
        <v>1649</v>
      </c>
      <c r="C1313" t="s">
        <v>77</v>
      </c>
      <c r="D1313" t="s">
        <v>81</v>
      </c>
      <c r="E1313">
        <v>0</v>
      </c>
      <c r="F1313">
        <v>0</v>
      </c>
      <c r="G1313">
        <v>0</v>
      </c>
      <c r="H1313" t="e">
        <f t="shared" si="40"/>
        <v>#DIV/0!</v>
      </c>
      <c r="I1313">
        <v>0</v>
      </c>
      <c r="J1313">
        <v>0</v>
      </c>
      <c r="K1313">
        <v>0</v>
      </c>
      <c r="O1313" t="s">
        <v>1745</v>
      </c>
      <c r="P1313" s="1" t="s">
        <v>1649</v>
      </c>
      <c r="Q1313" t="s">
        <v>77</v>
      </c>
      <c r="R1313" t="s">
        <v>79</v>
      </c>
      <c r="S1313">
        <v>0</v>
      </c>
      <c r="T1313">
        <v>0</v>
      </c>
      <c r="U1313">
        <v>0</v>
      </c>
      <c r="V1313" t="e">
        <f t="shared" si="41"/>
        <v>#DIV/0!</v>
      </c>
      <c r="W1313">
        <v>0</v>
      </c>
      <c r="X1313">
        <v>0</v>
      </c>
      <c r="Y1313">
        <v>0</v>
      </c>
    </row>
    <row r="1314" spans="1:25" x14ac:dyDescent="0.25">
      <c r="A1314" t="s">
        <v>1746</v>
      </c>
      <c r="B1314" s="1" t="s">
        <v>1649</v>
      </c>
      <c r="C1314" t="s">
        <v>76</v>
      </c>
      <c r="D1314" t="s">
        <v>81</v>
      </c>
      <c r="E1314">
        <v>24.5</v>
      </c>
      <c r="F1314">
        <v>114.91</v>
      </c>
      <c r="G1314">
        <v>74.930000000000007</v>
      </c>
      <c r="H1314">
        <f t="shared" si="40"/>
        <v>1.5335646603496595</v>
      </c>
      <c r="I1314">
        <v>22</v>
      </c>
      <c r="J1314">
        <v>45.86</v>
      </c>
      <c r="K1314">
        <v>68.72</v>
      </c>
      <c r="O1314" t="s">
        <v>1746</v>
      </c>
      <c r="P1314" s="1" t="s">
        <v>1649</v>
      </c>
      <c r="Q1314" t="s">
        <v>76</v>
      </c>
      <c r="R1314" t="s">
        <v>79</v>
      </c>
      <c r="S1314">
        <v>25</v>
      </c>
      <c r="T1314">
        <v>107.23</v>
      </c>
      <c r="U1314">
        <v>76.17</v>
      </c>
      <c r="V1314">
        <f t="shared" si="41"/>
        <v>1.4077720887488512</v>
      </c>
      <c r="W1314">
        <v>23.5</v>
      </c>
      <c r="X1314">
        <v>61.52</v>
      </c>
      <c r="Y1314">
        <v>72.459999999999994</v>
      </c>
    </row>
    <row r="1315" spans="1:25" x14ac:dyDescent="0.25">
      <c r="A1315" s="2" t="s">
        <v>1747</v>
      </c>
      <c r="B1315" s="1" t="s">
        <v>1649</v>
      </c>
      <c r="C1315" t="s">
        <v>76</v>
      </c>
      <c r="D1315" t="s">
        <v>81</v>
      </c>
      <c r="E1315">
        <v>0</v>
      </c>
      <c r="F1315">
        <v>0</v>
      </c>
      <c r="G1315">
        <v>0</v>
      </c>
      <c r="H1315" t="e">
        <f t="shared" si="40"/>
        <v>#DIV/0!</v>
      </c>
      <c r="I1315">
        <v>0</v>
      </c>
      <c r="J1315">
        <v>0</v>
      </c>
      <c r="K1315">
        <v>0</v>
      </c>
      <c r="O1315" t="s">
        <v>1747</v>
      </c>
      <c r="P1315" s="1" t="s">
        <v>1649</v>
      </c>
      <c r="Q1315" t="s">
        <v>76</v>
      </c>
      <c r="R1315" t="s">
        <v>79</v>
      </c>
      <c r="S1315">
        <v>24.5</v>
      </c>
      <c r="T1315">
        <v>120.96</v>
      </c>
      <c r="U1315">
        <v>74.930000000000007</v>
      </c>
      <c r="V1315">
        <f t="shared" si="41"/>
        <v>1.6143066862404909</v>
      </c>
      <c r="W1315">
        <v>21.5</v>
      </c>
      <c r="X1315">
        <v>41.56</v>
      </c>
      <c r="Y1315">
        <v>67.47</v>
      </c>
    </row>
    <row r="1316" spans="1:25" x14ac:dyDescent="0.25">
      <c r="A1316" s="2" t="s">
        <v>1748</v>
      </c>
      <c r="B1316" s="1" t="s">
        <v>1649</v>
      </c>
      <c r="C1316" t="s">
        <v>76</v>
      </c>
      <c r="D1316" t="s">
        <v>81</v>
      </c>
      <c r="E1316">
        <v>24.5</v>
      </c>
      <c r="F1316">
        <v>69.11</v>
      </c>
      <c r="G1316">
        <v>74.930000000000007</v>
      </c>
      <c r="H1316">
        <f t="shared" si="40"/>
        <v>0.92232750567196042</v>
      </c>
      <c r="I1316">
        <v>24</v>
      </c>
      <c r="J1316">
        <v>61.09</v>
      </c>
      <c r="K1316">
        <v>73.7</v>
      </c>
      <c r="O1316" t="s">
        <v>1748</v>
      </c>
      <c r="P1316" s="1" t="s">
        <v>1649</v>
      </c>
      <c r="Q1316" t="s">
        <v>76</v>
      </c>
      <c r="R1316" t="s">
        <v>79</v>
      </c>
      <c r="S1316">
        <v>24</v>
      </c>
      <c r="T1316">
        <v>116.67</v>
      </c>
      <c r="U1316">
        <v>73.7</v>
      </c>
      <c r="V1316">
        <f t="shared" si="41"/>
        <v>1.5830393487109904</v>
      </c>
      <c r="W1316">
        <v>22</v>
      </c>
      <c r="X1316">
        <v>60.39</v>
      </c>
      <c r="Y1316">
        <v>68.72</v>
      </c>
    </row>
    <row r="1317" spans="1:25" x14ac:dyDescent="0.25">
      <c r="A1317" t="s">
        <v>1749</v>
      </c>
      <c r="B1317" s="1" t="s">
        <v>1649</v>
      </c>
      <c r="C1317" t="s">
        <v>76</v>
      </c>
      <c r="D1317" t="s">
        <v>81</v>
      </c>
      <c r="E1317">
        <v>23.5</v>
      </c>
      <c r="F1317">
        <v>120.37</v>
      </c>
      <c r="G1317">
        <v>72.459999999999994</v>
      </c>
      <c r="H1317">
        <f t="shared" si="40"/>
        <v>1.6611923820038643</v>
      </c>
      <c r="I1317">
        <v>22</v>
      </c>
      <c r="J1317">
        <v>58.71</v>
      </c>
      <c r="K1317">
        <v>68.72</v>
      </c>
      <c r="O1317" t="s">
        <v>1749</v>
      </c>
      <c r="P1317" s="1" t="s">
        <v>1649</v>
      </c>
      <c r="Q1317" t="s">
        <v>76</v>
      </c>
      <c r="R1317" t="s">
        <v>79</v>
      </c>
      <c r="S1317">
        <v>25</v>
      </c>
      <c r="T1317">
        <v>91.67</v>
      </c>
      <c r="U1317">
        <v>76.17</v>
      </c>
      <c r="V1317">
        <f t="shared" si="41"/>
        <v>1.2034921885256662</v>
      </c>
      <c r="W1317">
        <v>27</v>
      </c>
      <c r="X1317">
        <v>93.03</v>
      </c>
      <c r="Y1317">
        <v>81.08</v>
      </c>
    </row>
    <row r="1318" spans="1:25" x14ac:dyDescent="0.25">
      <c r="A1318" s="2" t="s">
        <v>1750</v>
      </c>
      <c r="B1318" s="1" t="s">
        <v>1649</v>
      </c>
      <c r="C1318" t="s">
        <v>76</v>
      </c>
      <c r="D1318" t="s">
        <v>81</v>
      </c>
      <c r="E1318">
        <v>16</v>
      </c>
      <c r="F1318">
        <v>21.14</v>
      </c>
      <c r="G1318">
        <v>53.5</v>
      </c>
      <c r="H1318">
        <f t="shared" si="40"/>
        <v>0.39514018691588787</v>
      </c>
      <c r="I1318">
        <v>15.5</v>
      </c>
      <c r="J1318">
        <v>17.29</v>
      </c>
      <c r="K1318">
        <v>52.21</v>
      </c>
      <c r="O1318" t="s">
        <v>1750</v>
      </c>
      <c r="P1318" s="1" t="s">
        <v>1649</v>
      </c>
      <c r="Q1318" t="s">
        <v>76</v>
      </c>
      <c r="R1318" t="s">
        <v>79</v>
      </c>
      <c r="S1318">
        <v>24</v>
      </c>
      <c r="T1318">
        <v>120.6</v>
      </c>
      <c r="U1318">
        <v>73.7</v>
      </c>
      <c r="V1318">
        <f t="shared" si="41"/>
        <v>1.6363636363636362</v>
      </c>
      <c r="W1318">
        <v>22.5</v>
      </c>
      <c r="X1318">
        <v>54.22</v>
      </c>
      <c r="Y1318">
        <v>69.97</v>
      </c>
    </row>
    <row r="1319" spans="1:25" x14ac:dyDescent="0.25">
      <c r="A1319" t="s">
        <v>1751</v>
      </c>
      <c r="B1319" s="1" t="s">
        <v>1649</v>
      </c>
      <c r="C1319" t="s">
        <v>76</v>
      </c>
      <c r="D1319" t="s">
        <v>81</v>
      </c>
      <c r="E1319">
        <v>24</v>
      </c>
      <c r="F1319">
        <v>184.51</v>
      </c>
      <c r="G1319">
        <v>73.7</v>
      </c>
      <c r="H1319">
        <f t="shared" si="40"/>
        <v>2.5035278154681135</v>
      </c>
      <c r="I1319">
        <v>21.5</v>
      </c>
      <c r="J1319">
        <v>56.52</v>
      </c>
      <c r="K1319">
        <v>67.47</v>
      </c>
      <c r="O1319" t="s">
        <v>1751</v>
      </c>
      <c r="P1319" s="1" t="s">
        <v>1649</v>
      </c>
      <c r="Q1319" t="s">
        <v>76</v>
      </c>
      <c r="R1319" t="s">
        <v>79</v>
      </c>
      <c r="S1319">
        <v>25</v>
      </c>
      <c r="T1319">
        <v>107.33</v>
      </c>
      <c r="U1319">
        <v>76.17</v>
      </c>
      <c r="V1319">
        <f t="shared" si="41"/>
        <v>1.4090849415780491</v>
      </c>
      <c r="W1319">
        <v>23</v>
      </c>
      <c r="X1319">
        <v>48.5</v>
      </c>
      <c r="Y1319">
        <v>71.22</v>
      </c>
    </row>
    <row r="1320" spans="1:25" x14ac:dyDescent="0.25">
      <c r="A1320" s="2" t="s">
        <v>1752</v>
      </c>
      <c r="B1320" s="1" t="s">
        <v>1649</v>
      </c>
      <c r="C1320" t="s">
        <v>76</v>
      </c>
      <c r="D1320" t="s">
        <v>81</v>
      </c>
      <c r="E1320">
        <v>24.5</v>
      </c>
      <c r="F1320">
        <v>112.3</v>
      </c>
      <c r="G1320">
        <v>74.930000000000007</v>
      </c>
      <c r="H1320">
        <f t="shared" si="40"/>
        <v>1.4987321500066728</v>
      </c>
      <c r="I1320">
        <v>22.5</v>
      </c>
      <c r="J1320">
        <v>64.38</v>
      </c>
      <c r="K1320">
        <v>69.97</v>
      </c>
      <c r="O1320" t="s">
        <v>1752</v>
      </c>
      <c r="P1320" s="1" t="s">
        <v>1649</v>
      </c>
      <c r="Q1320" t="s">
        <v>76</v>
      </c>
      <c r="R1320" t="s">
        <v>79</v>
      </c>
      <c r="S1320">
        <v>24</v>
      </c>
      <c r="T1320">
        <v>145.63999999999999</v>
      </c>
      <c r="U1320">
        <v>73.7</v>
      </c>
      <c r="V1320">
        <f t="shared" si="41"/>
        <v>1.9761194029850744</v>
      </c>
      <c r="W1320">
        <v>27</v>
      </c>
      <c r="X1320">
        <v>83.69</v>
      </c>
      <c r="Y1320">
        <v>81.08</v>
      </c>
    </row>
    <row r="1321" spans="1:25" x14ac:dyDescent="0.25">
      <c r="A1321" s="2" t="s">
        <v>1753</v>
      </c>
      <c r="B1321" s="1" t="s">
        <v>1649</v>
      </c>
      <c r="C1321" t="s">
        <v>76</v>
      </c>
      <c r="D1321" t="s">
        <v>81</v>
      </c>
      <c r="E1321">
        <v>22.5</v>
      </c>
      <c r="F1321">
        <v>59.86</v>
      </c>
      <c r="G1321">
        <v>69.97</v>
      </c>
      <c r="H1321">
        <f t="shared" si="40"/>
        <v>0.85550950407317428</v>
      </c>
      <c r="I1321">
        <v>22</v>
      </c>
      <c r="J1321">
        <v>56.53</v>
      </c>
      <c r="K1321">
        <v>68.72</v>
      </c>
      <c r="O1321" t="s">
        <v>1753</v>
      </c>
      <c r="P1321" s="1" t="s">
        <v>1649</v>
      </c>
      <c r="Q1321" t="s">
        <v>76</v>
      </c>
      <c r="R1321" t="s">
        <v>79</v>
      </c>
      <c r="S1321">
        <v>24</v>
      </c>
      <c r="T1321">
        <v>185.04</v>
      </c>
      <c r="U1321">
        <v>73.7</v>
      </c>
      <c r="V1321">
        <f t="shared" si="41"/>
        <v>2.5107191316146538</v>
      </c>
      <c r="W1321">
        <v>21.5</v>
      </c>
      <c r="X1321">
        <v>55.91</v>
      </c>
      <c r="Y1321">
        <v>67.47</v>
      </c>
    </row>
    <row r="1322" spans="1:25" x14ac:dyDescent="0.25">
      <c r="A1322" s="2" t="s">
        <v>1754</v>
      </c>
      <c r="B1322" s="1" t="s">
        <v>1649</v>
      </c>
      <c r="C1322" t="s">
        <v>76</v>
      </c>
      <c r="D1322" t="s">
        <v>81</v>
      </c>
      <c r="E1322">
        <v>15</v>
      </c>
      <c r="F1322">
        <v>18.68</v>
      </c>
      <c r="G1322">
        <v>50.91</v>
      </c>
      <c r="H1322">
        <f t="shared" si="40"/>
        <v>0.36692201924965628</v>
      </c>
      <c r="I1322">
        <v>15</v>
      </c>
      <c r="J1322">
        <v>18.68</v>
      </c>
      <c r="K1322">
        <v>50.91</v>
      </c>
      <c r="O1322" t="s">
        <v>1754</v>
      </c>
      <c r="P1322" s="1" t="s">
        <v>1649</v>
      </c>
      <c r="Q1322" t="s">
        <v>76</v>
      </c>
      <c r="R1322" t="s">
        <v>79</v>
      </c>
      <c r="S1322">
        <v>23.5</v>
      </c>
      <c r="T1322">
        <v>122.69</v>
      </c>
      <c r="U1322">
        <v>72.459999999999994</v>
      </c>
      <c r="V1322">
        <f t="shared" si="41"/>
        <v>1.69321004692244</v>
      </c>
      <c r="W1322">
        <v>22.5</v>
      </c>
      <c r="X1322">
        <v>69.739999999999995</v>
      </c>
      <c r="Y1322">
        <v>69.97</v>
      </c>
    </row>
    <row r="1323" spans="1:25" x14ac:dyDescent="0.25">
      <c r="A1323" s="2" t="s">
        <v>1755</v>
      </c>
      <c r="B1323" s="1" t="s">
        <v>1649</v>
      </c>
      <c r="C1323" t="s">
        <v>76</v>
      </c>
      <c r="D1323" t="s">
        <v>81</v>
      </c>
      <c r="E1323">
        <v>0</v>
      </c>
      <c r="F1323">
        <v>0</v>
      </c>
      <c r="G1323">
        <v>0</v>
      </c>
      <c r="H1323" t="e">
        <f t="shared" si="40"/>
        <v>#DIV/0!</v>
      </c>
      <c r="I1323">
        <v>0</v>
      </c>
      <c r="J1323">
        <v>0</v>
      </c>
      <c r="K1323">
        <v>0</v>
      </c>
      <c r="O1323" t="s">
        <v>1755</v>
      </c>
      <c r="P1323" s="1" t="s">
        <v>1649</v>
      </c>
      <c r="Q1323" t="s">
        <v>76</v>
      </c>
      <c r="R1323" t="s">
        <v>79</v>
      </c>
      <c r="S1323">
        <v>22</v>
      </c>
      <c r="T1323">
        <v>28.03</v>
      </c>
      <c r="U1323">
        <v>68.72</v>
      </c>
      <c r="V1323">
        <f t="shared" si="41"/>
        <v>0.40788707799767171</v>
      </c>
      <c r="W1323">
        <v>21.5</v>
      </c>
      <c r="X1323">
        <v>26.22</v>
      </c>
      <c r="Y1323">
        <v>67.47</v>
      </c>
    </row>
    <row r="1324" spans="1:25" x14ac:dyDescent="0.25">
      <c r="A1324" t="s">
        <v>1756</v>
      </c>
      <c r="B1324" s="1" t="s">
        <v>1649</v>
      </c>
      <c r="C1324" t="s">
        <v>76</v>
      </c>
      <c r="D1324" t="s">
        <v>81</v>
      </c>
      <c r="E1324">
        <v>23.5</v>
      </c>
      <c r="F1324">
        <v>126.28</v>
      </c>
      <c r="G1324">
        <v>72.459999999999994</v>
      </c>
      <c r="H1324">
        <f t="shared" si="40"/>
        <v>1.7427546232404088</v>
      </c>
      <c r="I1324">
        <v>21</v>
      </c>
      <c r="J1324">
        <v>43.37</v>
      </c>
      <c r="K1324">
        <v>66.22</v>
      </c>
      <c r="O1324" t="s">
        <v>1756</v>
      </c>
      <c r="P1324" s="1" t="s">
        <v>1649</v>
      </c>
      <c r="Q1324" t="s">
        <v>76</v>
      </c>
      <c r="R1324" t="s">
        <v>79</v>
      </c>
      <c r="S1324">
        <v>24</v>
      </c>
      <c r="T1324">
        <v>124.43</v>
      </c>
      <c r="U1324">
        <v>73.7</v>
      </c>
      <c r="V1324">
        <f t="shared" si="41"/>
        <v>1.6883310719131615</v>
      </c>
      <c r="W1324">
        <v>23</v>
      </c>
      <c r="X1324">
        <v>60.02</v>
      </c>
      <c r="Y1324">
        <v>71.22</v>
      </c>
    </row>
    <row r="1325" spans="1:25" x14ac:dyDescent="0.25">
      <c r="A1325" s="2" t="s">
        <v>1757</v>
      </c>
      <c r="B1325" s="1" t="s">
        <v>1649</v>
      </c>
      <c r="C1325" t="s">
        <v>76</v>
      </c>
      <c r="D1325" t="s">
        <v>81</v>
      </c>
      <c r="E1325">
        <v>22</v>
      </c>
      <c r="F1325">
        <v>40.06</v>
      </c>
      <c r="G1325">
        <v>68.72</v>
      </c>
      <c r="H1325">
        <f t="shared" si="40"/>
        <v>0.5829452852153667</v>
      </c>
      <c r="I1325">
        <v>21.5</v>
      </c>
      <c r="J1325">
        <v>38.799999999999997</v>
      </c>
      <c r="K1325">
        <v>67.47</v>
      </c>
      <c r="O1325" t="s">
        <v>1757</v>
      </c>
      <c r="P1325" s="1" t="s">
        <v>1649</v>
      </c>
      <c r="Q1325" t="s">
        <v>76</v>
      </c>
      <c r="R1325" t="s">
        <v>79</v>
      </c>
      <c r="S1325">
        <v>24</v>
      </c>
      <c r="T1325">
        <v>139.02000000000001</v>
      </c>
      <c r="U1325">
        <v>73.7</v>
      </c>
      <c r="V1325">
        <f t="shared" si="41"/>
        <v>1.8862957937584803</v>
      </c>
      <c r="W1325">
        <v>22.5</v>
      </c>
      <c r="X1325">
        <v>52.02</v>
      </c>
      <c r="Y1325">
        <v>69.97</v>
      </c>
    </row>
    <row r="1326" spans="1:25" x14ac:dyDescent="0.25">
      <c r="A1326" s="2" t="s">
        <v>1758</v>
      </c>
      <c r="B1326" s="1" t="s">
        <v>1649</v>
      </c>
      <c r="C1326" t="s">
        <v>76</v>
      </c>
      <c r="D1326" t="s">
        <v>81</v>
      </c>
      <c r="E1326">
        <v>0</v>
      </c>
      <c r="F1326">
        <v>0</v>
      </c>
      <c r="G1326">
        <v>0</v>
      </c>
      <c r="H1326" t="e">
        <f t="shared" si="40"/>
        <v>#DIV/0!</v>
      </c>
      <c r="I1326">
        <v>0</v>
      </c>
      <c r="J1326">
        <v>0</v>
      </c>
      <c r="K1326">
        <v>0</v>
      </c>
      <c r="O1326" t="s">
        <v>1758</v>
      </c>
      <c r="P1326" s="1" t="s">
        <v>1649</v>
      </c>
      <c r="Q1326" t="s">
        <v>76</v>
      </c>
      <c r="R1326" t="s">
        <v>79</v>
      </c>
      <c r="S1326">
        <v>30.5</v>
      </c>
      <c r="T1326">
        <v>79.900000000000006</v>
      </c>
      <c r="U1326">
        <v>89.6</v>
      </c>
      <c r="V1326">
        <f t="shared" si="41"/>
        <v>0.89174107142857151</v>
      </c>
      <c r="W1326">
        <v>30</v>
      </c>
      <c r="X1326">
        <v>70.88</v>
      </c>
      <c r="Y1326">
        <v>88.39</v>
      </c>
    </row>
    <row r="1327" spans="1:25" x14ac:dyDescent="0.25">
      <c r="A1327" s="2" t="s">
        <v>1759</v>
      </c>
      <c r="B1327" s="1" t="s">
        <v>1649</v>
      </c>
      <c r="C1327" t="s">
        <v>76</v>
      </c>
      <c r="D1327" t="s">
        <v>81</v>
      </c>
      <c r="E1327">
        <v>24</v>
      </c>
      <c r="F1327">
        <v>110.14</v>
      </c>
      <c r="G1327">
        <v>73.7</v>
      </c>
      <c r="H1327">
        <f t="shared" si="40"/>
        <v>1.4944369063772049</v>
      </c>
      <c r="I1327">
        <v>22</v>
      </c>
      <c r="J1327">
        <v>59.89</v>
      </c>
      <c r="K1327">
        <v>68.72</v>
      </c>
      <c r="O1327" t="s">
        <v>1759</v>
      </c>
      <c r="P1327" s="1" t="s">
        <v>1649</v>
      </c>
      <c r="Q1327" t="s">
        <v>76</v>
      </c>
      <c r="R1327" t="s">
        <v>79</v>
      </c>
      <c r="S1327">
        <v>24</v>
      </c>
      <c r="T1327">
        <v>163.53</v>
      </c>
      <c r="U1327">
        <v>73.7</v>
      </c>
      <c r="V1327">
        <f t="shared" si="41"/>
        <v>2.2188602442333787</v>
      </c>
      <c r="W1327">
        <v>23</v>
      </c>
      <c r="X1327">
        <v>68.739999999999995</v>
      </c>
      <c r="Y1327">
        <v>71.22</v>
      </c>
    </row>
    <row r="1328" spans="1:25" x14ac:dyDescent="0.25">
      <c r="A1328" s="2" t="s">
        <v>1760</v>
      </c>
      <c r="B1328" s="1" t="s">
        <v>1649</v>
      </c>
      <c r="C1328" t="s">
        <v>76</v>
      </c>
      <c r="D1328" t="s">
        <v>81</v>
      </c>
      <c r="E1328">
        <v>23.5</v>
      </c>
      <c r="F1328">
        <v>69.709999999999994</v>
      </c>
      <c r="G1328">
        <v>72.459999999999994</v>
      </c>
      <c r="H1328">
        <f t="shared" si="40"/>
        <v>0.96204802649737786</v>
      </c>
      <c r="I1328">
        <v>23</v>
      </c>
      <c r="J1328">
        <v>65.06</v>
      </c>
      <c r="K1328">
        <v>71.22</v>
      </c>
      <c r="O1328" t="s">
        <v>1760</v>
      </c>
      <c r="P1328" s="1" t="s">
        <v>1649</v>
      </c>
      <c r="Q1328" t="s">
        <v>76</v>
      </c>
      <c r="R1328" t="s">
        <v>79</v>
      </c>
      <c r="S1328">
        <v>24</v>
      </c>
      <c r="T1328">
        <v>85.2</v>
      </c>
      <c r="U1328">
        <v>73.7</v>
      </c>
      <c r="V1328">
        <f t="shared" si="41"/>
        <v>1.1560379918588874</v>
      </c>
      <c r="W1328">
        <v>23.5</v>
      </c>
      <c r="X1328">
        <v>66.040000000000006</v>
      </c>
      <c r="Y1328">
        <v>72.459999999999994</v>
      </c>
    </row>
    <row r="1329" spans="1:25" x14ac:dyDescent="0.25">
      <c r="A1329" s="2" t="s">
        <v>1761</v>
      </c>
      <c r="B1329" s="1" t="s">
        <v>1649</v>
      </c>
      <c r="C1329" t="s">
        <v>76</v>
      </c>
      <c r="D1329" t="s">
        <v>81</v>
      </c>
      <c r="E1329">
        <v>24.5</v>
      </c>
      <c r="F1329">
        <v>45.8</v>
      </c>
      <c r="G1329">
        <v>74.930000000000007</v>
      </c>
      <c r="H1329">
        <f t="shared" si="40"/>
        <v>0.61123715467769912</v>
      </c>
      <c r="I1329">
        <v>24</v>
      </c>
      <c r="J1329">
        <v>41.36</v>
      </c>
      <c r="K1329">
        <v>73.7</v>
      </c>
      <c r="O1329" t="s">
        <v>1761</v>
      </c>
      <c r="P1329" s="1" t="s">
        <v>1649</v>
      </c>
      <c r="Q1329" t="s">
        <v>76</v>
      </c>
      <c r="R1329" t="s">
        <v>79</v>
      </c>
      <c r="S1329">
        <v>24</v>
      </c>
      <c r="T1329">
        <v>110.7</v>
      </c>
      <c r="U1329">
        <v>73.7</v>
      </c>
      <c r="V1329">
        <f t="shared" si="41"/>
        <v>1.5020352781546811</v>
      </c>
      <c r="W1329">
        <v>23.5</v>
      </c>
      <c r="X1329">
        <v>64.77</v>
      </c>
      <c r="Y1329">
        <v>72.459999999999994</v>
      </c>
    </row>
    <row r="1330" spans="1:25" x14ac:dyDescent="0.25">
      <c r="A1330" s="2" t="s">
        <v>1762</v>
      </c>
      <c r="B1330" s="1" t="s">
        <v>1649</v>
      </c>
      <c r="C1330" t="s">
        <v>77</v>
      </c>
      <c r="D1330" t="s">
        <v>81</v>
      </c>
      <c r="E1330">
        <v>15</v>
      </c>
      <c r="F1330">
        <v>4</v>
      </c>
      <c r="G1330">
        <v>50.91</v>
      </c>
      <c r="H1330">
        <f t="shared" si="40"/>
        <v>7.8570025535258298E-2</v>
      </c>
      <c r="I1330">
        <v>15</v>
      </c>
      <c r="J1330">
        <v>4</v>
      </c>
      <c r="K1330">
        <v>50.91</v>
      </c>
      <c r="O1330" t="s">
        <v>1762</v>
      </c>
      <c r="P1330" s="1" t="s">
        <v>1649</v>
      </c>
      <c r="Q1330" t="s">
        <v>77</v>
      </c>
      <c r="R1330" t="s">
        <v>79</v>
      </c>
      <c r="S1330">
        <v>24.5</v>
      </c>
      <c r="T1330">
        <v>145.94999999999999</v>
      </c>
      <c r="U1330">
        <v>74.930000000000007</v>
      </c>
      <c r="V1330">
        <f t="shared" si="41"/>
        <v>1.9478179634325368</v>
      </c>
      <c r="W1330">
        <v>22</v>
      </c>
      <c r="X1330">
        <v>47.76</v>
      </c>
      <c r="Y1330">
        <v>68.72</v>
      </c>
    </row>
    <row r="1331" spans="1:25" x14ac:dyDescent="0.25">
      <c r="A1331" s="2" t="s">
        <v>1763</v>
      </c>
      <c r="B1331" s="1" t="s">
        <v>1649</v>
      </c>
      <c r="C1331" t="s">
        <v>77</v>
      </c>
      <c r="D1331" t="s">
        <v>81</v>
      </c>
      <c r="E1331">
        <v>15</v>
      </c>
      <c r="F1331">
        <v>6.09</v>
      </c>
      <c r="G1331">
        <v>50.91</v>
      </c>
      <c r="H1331">
        <f t="shared" si="40"/>
        <v>0.11962286387743076</v>
      </c>
      <c r="I1331">
        <v>15</v>
      </c>
      <c r="J1331">
        <v>6.09</v>
      </c>
      <c r="K1331">
        <v>50.91</v>
      </c>
      <c r="O1331" t="s">
        <v>1763</v>
      </c>
      <c r="P1331" s="1" t="s">
        <v>1649</v>
      </c>
      <c r="Q1331" t="s">
        <v>77</v>
      </c>
      <c r="R1331" t="s">
        <v>79</v>
      </c>
      <c r="S1331">
        <v>24</v>
      </c>
      <c r="T1331">
        <v>180.87</v>
      </c>
      <c r="U1331">
        <v>73.7</v>
      </c>
      <c r="V1331">
        <f t="shared" si="41"/>
        <v>2.4541383989145182</v>
      </c>
      <c r="W1331">
        <v>22</v>
      </c>
      <c r="X1331">
        <v>61.05</v>
      </c>
      <c r="Y1331">
        <v>68.72</v>
      </c>
    </row>
    <row r="1332" spans="1:25" x14ac:dyDescent="0.25">
      <c r="A1332" s="2" t="s">
        <v>1764</v>
      </c>
      <c r="B1332" s="1" t="s">
        <v>1649</v>
      </c>
      <c r="C1332" t="s">
        <v>77</v>
      </c>
      <c r="D1332" t="s">
        <v>81</v>
      </c>
      <c r="E1332">
        <v>0</v>
      </c>
      <c r="F1332">
        <v>0</v>
      </c>
      <c r="G1332">
        <v>0</v>
      </c>
      <c r="H1332" t="e">
        <f t="shared" si="40"/>
        <v>#DIV/0!</v>
      </c>
      <c r="I1332">
        <v>0</v>
      </c>
      <c r="J1332">
        <v>0</v>
      </c>
      <c r="K1332">
        <v>0</v>
      </c>
      <c r="O1332" t="s">
        <v>1764</v>
      </c>
      <c r="P1332" s="1" t="s">
        <v>1649</v>
      </c>
      <c r="Q1332" t="s">
        <v>77</v>
      </c>
      <c r="R1332" t="s">
        <v>79</v>
      </c>
      <c r="S1332">
        <v>0</v>
      </c>
      <c r="T1332">
        <v>0</v>
      </c>
      <c r="U1332">
        <v>0</v>
      </c>
      <c r="V1332" t="e">
        <f t="shared" si="41"/>
        <v>#DIV/0!</v>
      </c>
      <c r="W1332">
        <v>0</v>
      </c>
      <c r="X1332">
        <v>0</v>
      </c>
      <c r="Y1332">
        <v>0</v>
      </c>
    </row>
    <row r="1333" spans="1:25" x14ac:dyDescent="0.25">
      <c r="A1333" s="2" t="s">
        <v>1765</v>
      </c>
      <c r="B1333" s="1" t="s">
        <v>1649</v>
      </c>
      <c r="C1333" t="s">
        <v>77</v>
      </c>
      <c r="D1333" t="s">
        <v>81</v>
      </c>
      <c r="E1333">
        <v>15</v>
      </c>
      <c r="F1333">
        <v>13.13</v>
      </c>
      <c r="G1333">
        <v>50.91</v>
      </c>
      <c r="H1333">
        <f t="shared" si="40"/>
        <v>0.25790610881948539</v>
      </c>
      <c r="I1333">
        <v>15</v>
      </c>
      <c r="J1333">
        <v>13.13</v>
      </c>
      <c r="K1333">
        <v>50.91</v>
      </c>
      <c r="O1333" t="s">
        <v>1765</v>
      </c>
      <c r="P1333" s="1" t="s">
        <v>1649</v>
      </c>
      <c r="Q1333" t="s">
        <v>77</v>
      </c>
      <c r="R1333" t="s">
        <v>79</v>
      </c>
      <c r="S1333">
        <v>24</v>
      </c>
      <c r="T1333">
        <v>170.27</v>
      </c>
      <c r="U1333">
        <v>73.7</v>
      </c>
      <c r="V1333">
        <f t="shared" si="41"/>
        <v>2.3103120759837177</v>
      </c>
      <c r="W1333">
        <v>21.5</v>
      </c>
      <c r="X1333">
        <v>54.73</v>
      </c>
      <c r="Y1333">
        <v>67.47</v>
      </c>
    </row>
    <row r="1334" spans="1:25" x14ac:dyDescent="0.25">
      <c r="A1334" s="2" t="s">
        <v>1766</v>
      </c>
      <c r="B1334" s="1" t="s">
        <v>1649</v>
      </c>
      <c r="C1334" t="s">
        <v>77</v>
      </c>
      <c r="D1334" t="s">
        <v>81</v>
      </c>
      <c r="E1334">
        <v>0</v>
      </c>
      <c r="F1334">
        <v>0</v>
      </c>
      <c r="G1334">
        <v>0</v>
      </c>
      <c r="H1334" t="e">
        <f t="shared" si="40"/>
        <v>#DIV/0!</v>
      </c>
      <c r="I1334">
        <v>0</v>
      </c>
      <c r="J1334">
        <v>0</v>
      </c>
      <c r="K1334">
        <v>0</v>
      </c>
      <c r="O1334" t="s">
        <v>1766</v>
      </c>
      <c r="P1334" s="1" t="s">
        <v>1649</v>
      </c>
      <c r="Q1334" t="s">
        <v>77</v>
      </c>
      <c r="R1334" t="s">
        <v>79</v>
      </c>
      <c r="S1334">
        <v>0</v>
      </c>
      <c r="T1334">
        <v>0</v>
      </c>
      <c r="U1334">
        <v>0</v>
      </c>
      <c r="V1334" t="e">
        <f t="shared" si="41"/>
        <v>#DIV/0!</v>
      </c>
      <c r="W1334">
        <v>0</v>
      </c>
      <c r="X1334">
        <v>0</v>
      </c>
      <c r="Y1334">
        <v>0</v>
      </c>
    </row>
    <row r="1335" spans="1:25" x14ac:dyDescent="0.25">
      <c r="A1335" s="2" t="s">
        <v>1767</v>
      </c>
      <c r="B1335" s="1" t="s">
        <v>1649</v>
      </c>
      <c r="C1335" t="s">
        <v>77</v>
      </c>
      <c r="D1335" t="s">
        <v>81</v>
      </c>
      <c r="E1335">
        <v>0</v>
      </c>
      <c r="F1335">
        <v>0</v>
      </c>
      <c r="G1335">
        <v>0</v>
      </c>
      <c r="H1335" t="e">
        <f t="shared" si="40"/>
        <v>#DIV/0!</v>
      </c>
      <c r="I1335">
        <v>0</v>
      </c>
      <c r="J1335">
        <v>0</v>
      </c>
      <c r="K1335">
        <v>0</v>
      </c>
      <c r="O1335" t="s">
        <v>1767</v>
      </c>
      <c r="P1335" s="1" t="s">
        <v>1649</v>
      </c>
      <c r="Q1335" t="s">
        <v>77</v>
      </c>
      <c r="R1335" t="s">
        <v>79</v>
      </c>
      <c r="S1335">
        <v>15.5</v>
      </c>
      <c r="T1335">
        <v>9.2100000000000009</v>
      </c>
      <c r="U1335">
        <v>52.21</v>
      </c>
      <c r="V1335">
        <f t="shared" si="41"/>
        <v>0.17640298793334611</v>
      </c>
      <c r="W1335">
        <v>15</v>
      </c>
      <c r="X1335">
        <v>5.62</v>
      </c>
      <c r="Y1335">
        <v>50.91</v>
      </c>
    </row>
    <row r="1336" spans="1:25" x14ac:dyDescent="0.25">
      <c r="A1336" t="s">
        <v>1768</v>
      </c>
      <c r="B1336" s="1" t="s">
        <v>1649</v>
      </c>
      <c r="C1336" t="s">
        <v>77</v>
      </c>
      <c r="D1336" t="s">
        <v>81</v>
      </c>
      <c r="E1336">
        <v>25</v>
      </c>
      <c r="F1336">
        <v>90.04</v>
      </c>
      <c r="G1336">
        <v>76.17</v>
      </c>
      <c r="H1336">
        <f t="shared" si="40"/>
        <v>1.1820926874097415</v>
      </c>
      <c r="I1336">
        <v>23.5</v>
      </c>
      <c r="J1336">
        <v>51.38</v>
      </c>
      <c r="K1336">
        <v>72.459999999999994</v>
      </c>
      <c r="O1336" t="s">
        <v>1768</v>
      </c>
      <c r="P1336" s="1" t="s">
        <v>1649</v>
      </c>
      <c r="Q1336" t="s">
        <v>77</v>
      </c>
      <c r="R1336" t="s">
        <v>79</v>
      </c>
      <c r="S1336">
        <v>24</v>
      </c>
      <c r="T1336">
        <v>125.03</v>
      </c>
      <c r="U1336">
        <v>73.7</v>
      </c>
      <c r="V1336">
        <f t="shared" si="41"/>
        <v>1.696472184531886</v>
      </c>
      <c r="W1336">
        <v>22</v>
      </c>
      <c r="X1336">
        <v>60.13</v>
      </c>
      <c r="Y1336">
        <v>68.72</v>
      </c>
    </row>
    <row r="1337" spans="1:25" x14ac:dyDescent="0.25">
      <c r="A1337" s="2" t="s">
        <v>1769</v>
      </c>
      <c r="B1337" s="1" t="s">
        <v>1649</v>
      </c>
      <c r="C1337" t="s">
        <v>77</v>
      </c>
      <c r="D1337" t="s">
        <v>81</v>
      </c>
      <c r="E1337">
        <v>23.5</v>
      </c>
      <c r="F1337">
        <v>52.68</v>
      </c>
      <c r="G1337">
        <v>72.459999999999994</v>
      </c>
      <c r="H1337">
        <f t="shared" si="40"/>
        <v>0.72702180513386705</v>
      </c>
      <c r="I1337">
        <v>23</v>
      </c>
      <c r="J1337">
        <v>50.22</v>
      </c>
      <c r="K1337">
        <v>71.22</v>
      </c>
      <c r="O1337" t="s">
        <v>1769</v>
      </c>
      <c r="P1337" s="1" t="s">
        <v>1649</v>
      </c>
      <c r="Q1337" t="s">
        <v>77</v>
      </c>
      <c r="R1337" t="s">
        <v>79</v>
      </c>
      <c r="S1337">
        <v>24</v>
      </c>
      <c r="T1337">
        <v>128.75</v>
      </c>
      <c r="U1337">
        <v>73.7</v>
      </c>
      <c r="V1337">
        <f t="shared" si="41"/>
        <v>1.7469470827679783</v>
      </c>
      <c r="W1337">
        <v>22</v>
      </c>
      <c r="X1337">
        <v>49.12</v>
      </c>
      <c r="Y1337">
        <v>68.72</v>
      </c>
    </row>
    <row r="1338" spans="1:25" x14ac:dyDescent="0.25">
      <c r="A1338" t="s">
        <v>1770</v>
      </c>
      <c r="B1338" s="1" t="s">
        <v>1649</v>
      </c>
      <c r="C1338" t="s">
        <v>77</v>
      </c>
      <c r="D1338" t="s">
        <v>81</v>
      </c>
      <c r="E1338">
        <v>24</v>
      </c>
      <c r="F1338">
        <v>64.260000000000005</v>
      </c>
      <c r="G1338">
        <v>73.7</v>
      </c>
      <c r="H1338">
        <f t="shared" si="40"/>
        <v>0.87191316146540032</v>
      </c>
      <c r="I1338">
        <v>23.5</v>
      </c>
      <c r="J1338">
        <v>59.61</v>
      </c>
      <c r="K1338">
        <v>72.459999999999994</v>
      </c>
      <c r="O1338" t="s">
        <v>1770</v>
      </c>
      <c r="P1338" s="1" t="s">
        <v>1649</v>
      </c>
      <c r="Q1338" t="s">
        <v>77</v>
      </c>
      <c r="R1338" t="s">
        <v>79</v>
      </c>
      <c r="S1338">
        <v>24</v>
      </c>
      <c r="T1338">
        <v>159.21</v>
      </c>
      <c r="U1338">
        <v>73.7</v>
      </c>
      <c r="V1338">
        <f t="shared" si="41"/>
        <v>2.1602442333785619</v>
      </c>
      <c r="W1338">
        <v>22</v>
      </c>
      <c r="X1338">
        <v>54.28</v>
      </c>
      <c r="Y1338">
        <v>68.72</v>
      </c>
    </row>
    <row r="1339" spans="1:25" x14ac:dyDescent="0.25">
      <c r="A1339" s="2" t="s">
        <v>1771</v>
      </c>
      <c r="B1339" s="1" t="s">
        <v>1649</v>
      </c>
      <c r="C1339" t="s">
        <v>77</v>
      </c>
      <c r="D1339" t="s">
        <v>81</v>
      </c>
      <c r="E1339">
        <v>15</v>
      </c>
      <c r="F1339">
        <v>10.76</v>
      </c>
      <c r="G1339">
        <v>50.91</v>
      </c>
      <c r="H1339">
        <f t="shared" si="40"/>
        <v>0.21135336868984483</v>
      </c>
      <c r="I1339">
        <v>15</v>
      </c>
      <c r="J1339">
        <v>10.76</v>
      </c>
      <c r="K1339">
        <v>50.91</v>
      </c>
      <c r="O1339" t="s">
        <v>1771</v>
      </c>
      <c r="P1339" s="1" t="s">
        <v>1649</v>
      </c>
      <c r="Q1339" t="s">
        <v>77</v>
      </c>
      <c r="R1339" t="s">
        <v>79</v>
      </c>
      <c r="S1339">
        <v>24</v>
      </c>
      <c r="T1339">
        <v>179.96</v>
      </c>
      <c r="U1339">
        <v>73.7</v>
      </c>
      <c r="V1339">
        <f t="shared" si="41"/>
        <v>2.4417910447761195</v>
      </c>
      <c r="W1339">
        <v>21.5</v>
      </c>
      <c r="X1339">
        <v>47.27</v>
      </c>
      <c r="Y1339">
        <v>67.47</v>
      </c>
    </row>
    <row r="1340" spans="1:25" x14ac:dyDescent="0.25">
      <c r="A1340" s="2" t="s">
        <v>1772</v>
      </c>
      <c r="B1340" s="1" t="s">
        <v>1649</v>
      </c>
      <c r="C1340" t="s">
        <v>77</v>
      </c>
      <c r="D1340" t="s">
        <v>81</v>
      </c>
      <c r="E1340">
        <v>0</v>
      </c>
      <c r="F1340">
        <v>0</v>
      </c>
      <c r="G1340">
        <v>0</v>
      </c>
      <c r="H1340" t="e">
        <f t="shared" si="40"/>
        <v>#DIV/0!</v>
      </c>
      <c r="I1340">
        <v>0</v>
      </c>
      <c r="J1340">
        <v>0</v>
      </c>
      <c r="K1340">
        <v>0</v>
      </c>
      <c r="O1340" t="s">
        <v>1772</v>
      </c>
      <c r="P1340" s="1" t="s">
        <v>1649</v>
      </c>
      <c r="Q1340" t="s">
        <v>77</v>
      </c>
      <c r="R1340" t="s">
        <v>79</v>
      </c>
      <c r="S1340">
        <v>24.5</v>
      </c>
      <c r="T1340">
        <v>147.16</v>
      </c>
      <c r="U1340">
        <v>74.930000000000007</v>
      </c>
      <c r="V1340">
        <f t="shared" si="41"/>
        <v>1.9639663686107032</v>
      </c>
      <c r="W1340">
        <v>23.5</v>
      </c>
      <c r="X1340">
        <v>71.400000000000006</v>
      </c>
      <c r="Y1340">
        <v>72.459999999999994</v>
      </c>
    </row>
    <row r="1341" spans="1:25" x14ac:dyDescent="0.25">
      <c r="A1341" s="2" t="s">
        <v>1773</v>
      </c>
      <c r="B1341" s="1" t="s">
        <v>1649</v>
      </c>
      <c r="C1341" t="s">
        <v>77</v>
      </c>
      <c r="D1341" t="s">
        <v>81</v>
      </c>
      <c r="E1341">
        <v>0</v>
      </c>
      <c r="F1341">
        <v>0</v>
      </c>
      <c r="G1341">
        <v>0</v>
      </c>
      <c r="H1341" t="e">
        <f t="shared" si="40"/>
        <v>#DIV/0!</v>
      </c>
      <c r="I1341">
        <v>0</v>
      </c>
      <c r="J1341">
        <v>0</v>
      </c>
      <c r="K1341">
        <v>0</v>
      </c>
      <c r="O1341" t="s">
        <v>1773</v>
      </c>
      <c r="P1341" s="1" t="s">
        <v>1649</v>
      </c>
      <c r="Q1341" t="s">
        <v>77</v>
      </c>
      <c r="R1341" t="s">
        <v>79</v>
      </c>
      <c r="S1341">
        <v>15</v>
      </c>
      <c r="T1341">
        <v>8.19</v>
      </c>
      <c r="U1341">
        <v>50.91</v>
      </c>
      <c r="V1341">
        <f t="shared" si="41"/>
        <v>0.16087212728344136</v>
      </c>
      <c r="W1341">
        <v>15</v>
      </c>
      <c r="X1341">
        <v>8.19</v>
      </c>
      <c r="Y1341">
        <v>50.91</v>
      </c>
    </row>
    <row r="1342" spans="1:25" x14ac:dyDescent="0.25">
      <c r="A1342" s="2" t="s">
        <v>1774</v>
      </c>
      <c r="B1342" s="1" t="s">
        <v>1649</v>
      </c>
      <c r="C1342" t="s">
        <v>77</v>
      </c>
      <c r="D1342" t="s">
        <v>81</v>
      </c>
      <c r="E1342">
        <v>0</v>
      </c>
      <c r="F1342">
        <v>0</v>
      </c>
      <c r="G1342">
        <v>0</v>
      </c>
      <c r="H1342" t="e">
        <f t="shared" si="40"/>
        <v>#DIV/0!</v>
      </c>
      <c r="I1342">
        <v>0</v>
      </c>
      <c r="J1342">
        <v>0</v>
      </c>
      <c r="K1342">
        <v>0</v>
      </c>
      <c r="O1342" t="s">
        <v>1774</v>
      </c>
      <c r="P1342" s="1" t="s">
        <v>1649</v>
      </c>
      <c r="Q1342" t="s">
        <v>77</v>
      </c>
      <c r="R1342" t="s">
        <v>79</v>
      </c>
      <c r="S1342">
        <v>0</v>
      </c>
      <c r="T1342">
        <v>0</v>
      </c>
      <c r="U1342">
        <v>0</v>
      </c>
      <c r="V1342" t="e">
        <f t="shared" si="41"/>
        <v>#DIV/0!</v>
      </c>
      <c r="W1342">
        <v>0</v>
      </c>
      <c r="X1342">
        <v>0</v>
      </c>
      <c r="Y1342">
        <v>0</v>
      </c>
    </row>
    <row r="1343" spans="1:25" x14ac:dyDescent="0.25">
      <c r="A1343" s="2" t="s">
        <v>1775</v>
      </c>
      <c r="B1343" s="1" t="s">
        <v>1649</v>
      </c>
      <c r="C1343" t="s">
        <v>77</v>
      </c>
      <c r="D1343" t="s">
        <v>81</v>
      </c>
      <c r="E1343">
        <v>15</v>
      </c>
      <c r="F1343">
        <v>21.12</v>
      </c>
      <c r="G1343">
        <v>50.91</v>
      </c>
      <c r="H1343">
        <f t="shared" si="40"/>
        <v>0.41484973482616389</v>
      </c>
      <c r="I1343">
        <v>15</v>
      </c>
      <c r="J1343">
        <v>21.12</v>
      </c>
      <c r="K1343">
        <v>50.91</v>
      </c>
      <c r="O1343" t="s">
        <v>1775</v>
      </c>
      <c r="P1343" s="1" t="s">
        <v>1649</v>
      </c>
      <c r="Q1343" t="s">
        <v>77</v>
      </c>
      <c r="R1343" t="s">
        <v>79</v>
      </c>
      <c r="S1343">
        <v>24</v>
      </c>
      <c r="T1343">
        <v>141.11000000000001</v>
      </c>
      <c r="U1343">
        <v>73.7</v>
      </c>
      <c r="V1343">
        <f t="shared" si="41"/>
        <v>1.9146540027137042</v>
      </c>
      <c r="W1343">
        <v>22</v>
      </c>
      <c r="X1343">
        <v>59.12</v>
      </c>
      <c r="Y1343">
        <v>68.72</v>
      </c>
    </row>
    <row r="1344" spans="1:25" x14ac:dyDescent="0.25">
      <c r="A1344" s="2" t="s">
        <v>1776</v>
      </c>
      <c r="B1344" s="1" t="s">
        <v>1649</v>
      </c>
      <c r="C1344" t="s">
        <v>77</v>
      </c>
      <c r="D1344" t="s">
        <v>81</v>
      </c>
      <c r="E1344">
        <v>0</v>
      </c>
      <c r="F1344">
        <v>0</v>
      </c>
      <c r="G1344">
        <v>0</v>
      </c>
      <c r="H1344" t="e">
        <f t="shared" si="40"/>
        <v>#DIV/0!</v>
      </c>
      <c r="I1344">
        <v>0</v>
      </c>
      <c r="J1344">
        <v>0</v>
      </c>
      <c r="K1344">
        <v>0</v>
      </c>
      <c r="O1344" t="s">
        <v>1776</v>
      </c>
      <c r="P1344" s="1" t="s">
        <v>1649</v>
      </c>
      <c r="Q1344" t="s">
        <v>77</v>
      </c>
      <c r="R1344" t="s">
        <v>79</v>
      </c>
      <c r="S1344">
        <v>0</v>
      </c>
      <c r="T1344">
        <v>0</v>
      </c>
      <c r="U1344">
        <v>0</v>
      </c>
      <c r="V1344" t="e">
        <f t="shared" si="41"/>
        <v>#DIV/0!</v>
      </c>
      <c r="W1344">
        <v>0</v>
      </c>
      <c r="X1344">
        <v>0</v>
      </c>
      <c r="Y1344">
        <v>0</v>
      </c>
    </row>
    <row r="1345" spans="1:25" x14ac:dyDescent="0.25">
      <c r="A1345" s="2" t="s">
        <v>1777</v>
      </c>
      <c r="B1345" s="1" t="s">
        <v>1649</v>
      </c>
      <c r="C1345" t="s">
        <v>77</v>
      </c>
      <c r="D1345" t="s">
        <v>81</v>
      </c>
      <c r="E1345">
        <v>15</v>
      </c>
      <c r="F1345">
        <v>18.86</v>
      </c>
      <c r="G1345">
        <v>50.91</v>
      </c>
      <c r="H1345">
        <f t="shared" si="40"/>
        <v>0.37045767039874289</v>
      </c>
      <c r="I1345">
        <v>15</v>
      </c>
      <c r="J1345">
        <v>18.86</v>
      </c>
      <c r="K1345">
        <v>50.91</v>
      </c>
      <c r="O1345" t="s">
        <v>1777</v>
      </c>
      <c r="P1345" s="1" t="s">
        <v>1649</v>
      </c>
      <c r="Q1345" t="s">
        <v>77</v>
      </c>
      <c r="R1345" t="s">
        <v>79</v>
      </c>
      <c r="S1345">
        <v>24.5</v>
      </c>
      <c r="T1345">
        <v>130.13999999999999</v>
      </c>
      <c r="U1345">
        <v>74.930000000000007</v>
      </c>
      <c r="V1345">
        <f t="shared" si="41"/>
        <v>1.7368210329640994</v>
      </c>
      <c r="W1345">
        <v>23</v>
      </c>
      <c r="X1345">
        <v>68.13</v>
      </c>
      <c r="Y1345">
        <v>71.22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Only R or WR flies (for tau)</vt:lpstr>
      <vt:lpstr>GraphPad Analysis</vt:lpstr>
      <vt:lpstr>DFR CRISPR KOs</vt:lpstr>
      <vt:lpstr>Sheet1</vt:lpstr>
      <vt:lpstr>CRISPR KOs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M.J.</dc:creator>
  <cp:lastModifiedBy>Mike Price</cp:lastModifiedBy>
  <dcterms:created xsi:type="dcterms:W3CDTF">2021-06-02T17:03:03Z</dcterms:created>
  <dcterms:modified xsi:type="dcterms:W3CDTF">2024-04-29T11:58:58Z</dcterms:modified>
</cp:coreProperties>
</file>