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1u16\Downloads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U2" i="1"/>
  <c r="S2" i="1"/>
  <c r="I2" i="1"/>
  <c r="G2" i="1"/>
  <c r="Y2" i="1" l="1"/>
  <c r="W2" i="1"/>
  <c r="Q2" i="1"/>
  <c r="O2" i="1"/>
  <c r="M2" i="1"/>
  <c r="K2" i="1"/>
  <c r="E2" i="1"/>
  <c r="C2" i="1"/>
</calcChain>
</file>

<file path=xl/sharedStrings.xml><?xml version="1.0" encoding="utf-8"?>
<sst xmlns="http://schemas.openxmlformats.org/spreadsheetml/2006/main" count="88" uniqueCount="68">
  <si>
    <t>Taxonomy</t>
  </si>
  <si>
    <t>FDmDT</t>
  </si>
  <si>
    <t>MDmDT</t>
  </si>
  <si>
    <t>FDmDTAB</t>
  </si>
  <si>
    <t>MDmDTAB</t>
  </si>
  <si>
    <t>FDmDTDC</t>
  </si>
  <si>
    <t>MDmDTDC</t>
  </si>
  <si>
    <t>FDmBK</t>
  </si>
  <si>
    <t>MDmBK</t>
  </si>
  <si>
    <t>FDmBKAB</t>
  </si>
  <si>
    <t>MDmBKAB</t>
  </si>
  <si>
    <t>FDmBKDC</t>
  </si>
  <si>
    <t>MDmBKDC</t>
  </si>
  <si>
    <t>Wolbachia</t>
  </si>
  <si>
    <t>Acetobacter</t>
  </si>
  <si>
    <t>Stenotrophomonas</t>
  </si>
  <si>
    <t>Sphingobacterium</t>
  </si>
  <si>
    <t>Chryseobacterium</t>
  </si>
  <si>
    <t>Fructilactobacillus</t>
  </si>
  <si>
    <t>Escherichia-Shigella</t>
  </si>
  <si>
    <t>Gluconobacter</t>
  </si>
  <si>
    <t>Komagataeibacter</t>
  </si>
  <si>
    <t>Lactiplantibacillus</t>
  </si>
  <si>
    <t>Achromobacter</t>
  </si>
  <si>
    <t>Leuconostoc</t>
  </si>
  <si>
    <t>Serratia</t>
  </si>
  <si>
    <t>Bacillus</t>
  </si>
  <si>
    <t>Levilactobacillus</t>
  </si>
  <si>
    <t>Lacticaseibacillus</t>
  </si>
  <si>
    <t>Untreated FBK</t>
  </si>
  <si>
    <t>Untreated MBK</t>
  </si>
  <si>
    <t>Dechorionated FBK</t>
  </si>
  <si>
    <t>Dechorionated MBK</t>
  </si>
  <si>
    <t>Tetracycline FBK</t>
  </si>
  <si>
    <t>Tetracycline MBK</t>
  </si>
  <si>
    <t>Untreated FDTS</t>
  </si>
  <si>
    <t>Untreated DTS</t>
  </si>
  <si>
    <t>Dechorionated FDTS</t>
  </si>
  <si>
    <t>Dechorionated MDTS</t>
  </si>
  <si>
    <t>Tetracycline FDTS</t>
  </si>
  <si>
    <t>Tetracycline MDTS</t>
  </si>
  <si>
    <t>Penstrep FBK (st)</t>
  </si>
  <si>
    <t>Penstrep MBK (st)</t>
  </si>
  <si>
    <t>Penstrep FDTS (st)</t>
  </si>
  <si>
    <t>Penstrep MDTS (st)</t>
  </si>
  <si>
    <t>Penstrep FBK (Lt)</t>
  </si>
  <si>
    <t>Penstrep MBK (Lt)</t>
  </si>
  <si>
    <t>Penstrep FDTS (Lt)</t>
  </si>
  <si>
    <t>Penstrep MDTS (Lt)</t>
  </si>
  <si>
    <t>Enterococcus</t>
  </si>
  <si>
    <t>Comamonas</t>
  </si>
  <si>
    <t>Delftia</t>
  </si>
  <si>
    <t>Asticcacaulis</t>
  </si>
  <si>
    <t>Candidatus_Solibacter</t>
  </si>
  <si>
    <t>Devosia</t>
  </si>
  <si>
    <t>Gemmatimonas</t>
  </si>
  <si>
    <t>Streptomyces</t>
  </si>
  <si>
    <t>Dokdonella</t>
  </si>
  <si>
    <t>Corynebacterium</t>
  </si>
  <si>
    <t>Mucilaginibacter</t>
  </si>
  <si>
    <t>Pseudolabrys</t>
  </si>
  <si>
    <t>Pseudomonas</t>
  </si>
  <si>
    <t>Bryobacter</t>
  </si>
  <si>
    <t>Lacunisphaera</t>
  </si>
  <si>
    <t>Bradyrhizobium</t>
  </si>
  <si>
    <t>Dongia</t>
  </si>
  <si>
    <t>Rhodanobacter</t>
  </si>
  <si>
    <t>Anaerocolumna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</si>
</sst>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0" borderId="0" xfId="0" applyFont="1"/>
    <xf numFmtId="0" fontId="0" fillId="7" borderId="0" xfId="0" applyFill="1"/>
    <xf numFmtId="0" fontId="3" fillId="7" borderId="0" xfId="0" applyFont="1" applyFill="1"/>
    <xf numFmtId="0" fontId="1" fillId="7" borderId="0" xfId="0" applyFont="1" applyFill="1"/>
    <xf numFmtId="0" fontId="2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workbookViewId="0">
      <selection activeCell="U19" sqref="U19:U37"/>
    </sheetView>
  </sheetViews>
  <sheetFormatPr defaultRowHeight="15" x14ac:dyDescent="0.25"/>
  <cols>
    <col min="1" max="1" width="22" customWidth="1"/>
    <col min="2" max="2" width="18.85546875" customWidth="1"/>
    <col min="3" max="3" width="10.28515625" customWidth="1"/>
    <col min="4" max="4" width="15" customWidth="1"/>
    <col min="5" max="5" width="10.85546875" customWidth="1"/>
    <col min="16" max="16" width="13.7109375" bestFit="1" customWidth="1"/>
  </cols>
  <sheetData>
    <row r="1" spans="1:25" x14ac:dyDescent="0.25">
      <c r="A1" t="s">
        <v>0</v>
      </c>
      <c r="B1" s="1" t="s">
        <v>1</v>
      </c>
      <c r="C1" s="1"/>
      <c r="D1" s="1" t="s">
        <v>2</v>
      </c>
      <c r="E1" s="1"/>
      <c r="F1" s="2" t="s">
        <v>3</v>
      </c>
      <c r="G1" s="2"/>
      <c r="H1" s="2" t="s">
        <v>4</v>
      </c>
      <c r="I1" s="2"/>
      <c r="J1" s="3" t="s">
        <v>5</v>
      </c>
      <c r="K1" s="3"/>
      <c r="L1" s="3" t="s">
        <v>6</v>
      </c>
      <c r="M1" s="3"/>
      <c r="N1" s="1" t="s">
        <v>7</v>
      </c>
      <c r="O1" s="1"/>
      <c r="P1" s="1" t="s">
        <v>8</v>
      </c>
      <c r="Q1" s="1"/>
      <c r="R1" s="4" t="s">
        <v>9</v>
      </c>
      <c r="S1" s="4"/>
      <c r="T1" s="4" t="s">
        <v>10</v>
      </c>
      <c r="U1" s="4"/>
      <c r="V1" s="3" t="s">
        <v>11</v>
      </c>
      <c r="W1" s="3"/>
      <c r="X1" s="3" t="s">
        <v>12</v>
      </c>
    </row>
    <row r="2" spans="1:25" x14ac:dyDescent="0.25">
      <c r="A2" t="s">
        <v>13</v>
      </c>
      <c r="B2">
        <v>8.1622224286908907E-2</v>
      </c>
      <c r="C2" s="5">
        <f>B2*564367.49</f>
        <v>46064.92984901982</v>
      </c>
      <c r="D2">
        <v>0.10958840471987399</v>
      </c>
      <c r="E2" s="5">
        <f>D2*155410.46</f>
        <v>17031.184388181788</v>
      </c>
      <c r="F2">
        <v>5.24946576233392E-2</v>
      </c>
      <c r="G2" s="5">
        <f>F2*902983.66</f>
        <v>47401.818071169735</v>
      </c>
      <c r="H2">
        <v>7.4955867323237002E-2</v>
      </c>
      <c r="I2" s="5">
        <f>H2*108070.11</f>
        <v>8100.4888267676288</v>
      </c>
      <c r="J2">
        <v>5.5816222242869099E-2</v>
      </c>
      <c r="K2" s="5">
        <f>J2*1234984.8</f>
        <v>68932.186063365254</v>
      </c>
      <c r="L2">
        <v>5.6327232184335198E-2</v>
      </c>
      <c r="M2" s="5">
        <f>L2*1966768.14</f>
        <v>110782.60567453307</v>
      </c>
      <c r="N2">
        <v>0.82444485738177098</v>
      </c>
      <c r="O2" s="5">
        <f>N2*3762753.62</f>
        <v>3102182.8716036426</v>
      </c>
      <c r="P2">
        <v>0.92883025178853496</v>
      </c>
      <c r="Q2" s="5">
        <f>P2*584068.89</f>
        <v>542500.85416055017</v>
      </c>
      <c r="R2">
        <v>0.92618229118275597</v>
      </c>
      <c r="S2" s="5">
        <f>R2*12383405.06</f>
        <v>11469290.471114933</v>
      </c>
      <c r="T2">
        <v>0.93335965808789401</v>
      </c>
      <c r="U2" s="5">
        <f>T2*4105575.554</f>
        <v>3831978.5953354561</v>
      </c>
      <c r="V2">
        <v>0.94211651026665399</v>
      </c>
      <c r="W2" s="5">
        <f>V2*6154616.344</f>
        <v>5798365.6720393924</v>
      </c>
      <c r="X2">
        <v>0.92555514261822902</v>
      </c>
      <c r="Y2" s="5">
        <f>X2*792572.237</f>
        <v>733569.30985178379</v>
      </c>
    </row>
    <row r="3" spans="1:25" x14ac:dyDescent="0.25">
      <c r="A3" t="s">
        <v>14</v>
      </c>
      <c r="B3">
        <v>0.85029731487503402</v>
      </c>
      <c r="C3" s="5">
        <f t="shared" ref="C3:C37" si="0">B3*564367.49</f>
        <v>479880.16134976258</v>
      </c>
      <c r="D3">
        <v>0.74811855430642005</v>
      </c>
      <c r="E3" s="5">
        <f t="shared" ref="E3:E37" si="1">D3*155410.46</f>
        <v>116265.44865929571</v>
      </c>
      <c r="F3">
        <v>0.89243240732137896</v>
      </c>
      <c r="G3" s="5">
        <f t="shared" ref="G3:G37" si="2">F3*902983.66</f>
        <v>805851.8814656696</v>
      </c>
      <c r="H3">
        <v>0.82411966923720203</v>
      </c>
      <c r="I3" s="5">
        <f t="shared" ref="I3:I38" si="3">H3*108070.11</f>
        <v>89062.703307628035</v>
      </c>
      <c r="J3">
        <v>0.90063179410944905</v>
      </c>
      <c r="K3" s="5">
        <f t="shared" ref="K3:K37" si="4">J3*1234984.8</f>
        <v>1112266.5761218991</v>
      </c>
      <c r="L3">
        <v>0.83984483879959104</v>
      </c>
      <c r="M3" s="5">
        <f t="shared" ref="M3:M38" si="5">L3*1966768.14</f>
        <v>1651780.0714944715</v>
      </c>
      <c r="N3">
        <v>0.14080646659853199</v>
      </c>
      <c r="O3" s="5">
        <f t="shared" ref="O3:O37" si="6">N3*3762753.62</f>
        <v>529820.04191303533</v>
      </c>
      <c r="P3">
        <v>2.6038279290160699E-2</v>
      </c>
      <c r="Q3" s="5">
        <f t="shared" ref="Q3:Q37" si="7">P3*584068.89</f>
        <v>15208.148882514148</v>
      </c>
      <c r="R3">
        <v>5.3679271578556197E-2</v>
      </c>
      <c r="S3" s="5">
        <f t="shared" ref="S3:S37" si="8">R3*12383405.06</f>
        <v>664732.16328300699</v>
      </c>
      <c r="T3">
        <v>2.32974077859333E-2</v>
      </c>
      <c r="U3" s="5">
        <f t="shared" ref="U3:U37" si="9">T3*4105575.554</f>
        <v>95649.267877497026</v>
      </c>
      <c r="V3">
        <v>3.1148378704822101E-2</v>
      </c>
      <c r="W3" s="5">
        <f t="shared" ref="W3:W37" si="10">V3*6154616.344</f>
        <v>191706.32066579963</v>
      </c>
      <c r="X3">
        <v>1.03827929016074E-2</v>
      </c>
      <c r="Y3" s="5">
        <f t="shared" ref="Y3:Y37" si="11">X3*792572.237</f>
        <v>8229.1133963346983</v>
      </c>
    </row>
    <row r="4" spans="1:25" x14ac:dyDescent="0.25">
      <c r="A4" t="s">
        <v>15</v>
      </c>
      <c r="B4">
        <v>3.94871318405649E-4</v>
      </c>
      <c r="C4" s="5">
        <f t="shared" si="0"/>
        <v>222.85253484158693</v>
      </c>
      <c r="D4">
        <v>0</v>
      </c>
      <c r="E4" s="5">
        <f t="shared" si="1"/>
        <v>0</v>
      </c>
      <c r="F4">
        <v>2.3227724612096999E-5</v>
      </c>
      <c r="G4" s="5">
        <f t="shared" si="2"/>
        <v>20.97425578370343</v>
      </c>
      <c r="H4">
        <v>2.09049521508873E-4</v>
      </c>
      <c r="I4" s="5">
        <f t="shared" si="3"/>
        <v>22.592004784911271</v>
      </c>
      <c r="J4">
        <v>0</v>
      </c>
      <c r="K4" s="5">
        <f t="shared" si="4"/>
        <v>0</v>
      </c>
      <c r="L4">
        <v>0</v>
      </c>
      <c r="M4" s="5">
        <f t="shared" si="5"/>
        <v>0</v>
      </c>
      <c r="N4">
        <v>0</v>
      </c>
      <c r="O4" s="5">
        <f t="shared" si="6"/>
        <v>0</v>
      </c>
      <c r="P4">
        <v>1.88144569357986E-3</v>
      </c>
      <c r="Q4" s="5">
        <f t="shared" si="7"/>
        <v>1098.8938978444689</v>
      </c>
      <c r="R4">
        <v>0</v>
      </c>
      <c r="S4" s="5">
        <f t="shared" si="8"/>
        <v>0</v>
      </c>
      <c r="T4">
        <v>0</v>
      </c>
      <c r="U4" s="5">
        <f t="shared" si="9"/>
        <v>0</v>
      </c>
      <c r="V4">
        <v>4.6455449224193998E-5</v>
      </c>
      <c r="W4" s="5">
        <f t="shared" si="10"/>
        <v>285.91546706308651</v>
      </c>
      <c r="X4">
        <v>1.6259407228467901E-4</v>
      </c>
      <c r="Y4" s="5">
        <f t="shared" si="11"/>
        <v>128.86754759360772</v>
      </c>
    </row>
    <row r="5" spans="1:25" x14ac:dyDescent="0.25">
      <c r="A5" t="s">
        <v>16</v>
      </c>
      <c r="B5">
        <v>4.9475053423766596E-3</v>
      </c>
      <c r="C5" s="5">
        <f t="shared" si="0"/>
        <v>2792.2111718387059</v>
      </c>
      <c r="D5">
        <v>2.3227724612097001E-4</v>
      </c>
      <c r="E5" s="5">
        <f t="shared" si="1"/>
        <v>36.09831366719316</v>
      </c>
      <c r="F5">
        <v>6.9683173836291001E-5</v>
      </c>
      <c r="G5" s="5">
        <f t="shared" si="2"/>
        <v>62.922767351110288</v>
      </c>
      <c r="H5">
        <v>0</v>
      </c>
      <c r="I5" s="5">
        <f t="shared" si="3"/>
        <v>0</v>
      </c>
      <c r="J5">
        <v>0</v>
      </c>
      <c r="K5" s="5">
        <f t="shared" si="4"/>
        <v>0</v>
      </c>
      <c r="L5">
        <v>0</v>
      </c>
      <c r="M5" s="5">
        <f t="shared" si="5"/>
        <v>0</v>
      </c>
      <c r="N5">
        <v>3.94871318405649E-4</v>
      </c>
      <c r="O5" s="5">
        <f t="shared" si="6"/>
        <v>1485.8034827650283</v>
      </c>
      <c r="P5">
        <v>0</v>
      </c>
      <c r="Q5" s="5">
        <f t="shared" si="7"/>
        <v>0</v>
      </c>
      <c r="R5">
        <v>0</v>
      </c>
      <c r="S5" s="5">
        <f t="shared" si="8"/>
        <v>0</v>
      </c>
      <c r="T5">
        <v>0</v>
      </c>
      <c r="U5" s="5">
        <f t="shared" si="9"/>
        <v>0</v>
      </c>
      <c r="V5">
        <v>0</v>
      </c>
      <c r="W5" s="5">
        <f t="shared" si="10"/>
        <v>0</v>
      </c>
      <c r="X5">
        <v>0</v>
      </c>
      <c r="Y5" s="5">
        <f t="shared" si="11"/>
        <v>0</v>
      </c>
    </row>
    <row r="6" spans="1:25" x14ac:dyDescent="0.25">
      <c r="A6" t="s">
        <v>17</v>
      </c>
      <c r="B6">
        <v>0</v>
      </c>
      <c r="C6" s="5">
        <f t="shared" si="0"/>
        <v>0</v>
      </c>
      <c r="D6">
        <v>4.6455449224193998E-5</v>
      </c>
      <c r="E6" s="5">
        <f t="shared" si="1"/>
        <v>7.2196627334386321</v>
      </c>
      <c r="F6">
        <v>1.6259407228467901E-4</v>
      </c>
      <c r="G6" s="5">
        <f t="shared" si="2"/>
        <v>146.81979048592402</v>
      </c>
      <c r="H6">
        <v>1.1613862306048501E-4</v>
      </c>
      <c r="I6" s="5">
        <f t="shared" si="3"/>
        <v>12.551113769395151</v>
      </c>
      <c r="J6">
        <v>0</v>
      </c>
      <c r="K6" s="5">
        <f t="shared" si="4"/>
        <v>0</v>
      </c>
      <c r="L6">
        <v>0</v>
      </c>
      <c r="M6" s="5">
        <f t="shared" si="5"/>
        <v>0</v>
      </c>
      <c r="N6">
        <v>9.2910898448387997E-5</v>
      </c>
      <c r="O6" s="5">
        <f t="shared" si="6"/>
        <v>349.60081947412431</v>
      </c>
      <c r="P6">
        <v>6.2714856452661903E-4</v>
      </c>
      <c r="Q6" s="5">
        <f t="shared" si="7"/>
        <v>366.29796594815576</v>
      </c>
      <c r="R6">
        <v>0</v>
      </c>
      <c r="S6" s="5">
        <f t="shared" si="8"/>
        <v>0</v>
      </c>
      <c r="T6">
        <v>0</v>
      </c>
      <c r="U6" s="5">
        <f t="shared" si="9"/>
        <v>0</v>
      </c>
      <c r="V6">
        <v>0</v>
      </c>
      <c r="W6" s="5">
        <f t="shared" si="10"/>
        <v>0</v>
      </c>
      <c r="X6">
        <v>2.3227724612096999E-5</v>
      </c>
      <c r="Y6" s="5">
        <f t="shared" si="11"/>
        <v>18.409649656229675</v>
      </c>
    </row>
    <row r="7" spans="1:25" x14ac:dyDescent="0.25">
      <c r="A7" t="s">
        <v>18</v>
      </c>
      <c r="B7">
        <v>3.2983368949177699E-3</v>
      </c>
      <c r="C7" s="5">
        <f t="shared" si="0"/>
        <v>1861.4741145591356</v>
      </c>
      <c r="D7">
        <v>5.6443370807395697E-3</v>
      </c>
      <c r="E7" s="5">
        <f t="shared" si="1"/>
        <v>877.18902211279362</v>
      </c>
      <c r="F7">
        <v>3.94871318405649E-4</v>
      </c>
      <c r="G7" s="5">
        <f t="shared" si="2"/>
        <v>356.56234832295831</v>
      </c>
      <c r="H7">
        <v>7.6651491219920098E-4</v>
      </c>
      <c r="I7" s="5">
        <f t="shared" si="3"/>
        <v>82.837350878007996</v>
      </c>
      <c r="J7">
        <v>3.6699804887113299E-3</v>
      </c>
      <c r="K7" s="5">
        <f t="shared" si="4"/>
        <v>4532.3701198550643</v>
      </c>
      <c r="L7">
        <v>8.2690699619065305E-3</v>
      </c>
      <c r="M7" s="5">
        <f t="shared" si="5"/>
        <v>16263.343348508777</v>
      </c>
      <c r="N7">
        <v>2.50859425810648E-3</v>
      </c>
      <c r="O7" s="5">
        <f t="shared" si="6"/>
        <v>9439.2221258013724</v>
      </c>
      <c r="P7">
        <v>6.2714856452661903E-4</v>
      </c>
      <c r="Q7" s="5">
        <f t="shared" si="7"/>
        <v>366.29796594815576</v>
      </c>
      <c r="R7">
        <v>1.88144569357986E-3</v>
      </c>
      <c r="S7" s="5">
        <f t="shared" si="8"/>
        <v>23298.70412199205</v>
      </c>
      <c r="T7">
        <v>5.5746539069032801E-4</v>
      </c>
      <c r="U7" s="5">
        <f t="shared" si="9"/>
        <v>2288.7162802192697</v>
      </c>
      <c r="V7">
        <v>2.9731487503484198E-3</v>
      </c>
      <c r="W7" s="5">
        <f t="shared" si="10"/>
        <v>18298.589892037558</v>
      </c>
      <c r="X7">
        <v>3.2518814456935802E-4</v>
      </c>
      <c r="Y7" s="5">
        <f t="shared" si="11"/>
        <v>257.73509518721545</v>
      </c>
    </row>
    <row r="8" spans="1:25" x14ac:dyDescent="0.25">
      <c r="A8" t="s">
        <v>19</v>
      </c>
      <c r="B8">
        <v>1.1242218712254899E-2</v>
      </c>
      <c r="C8" s="5">
        <f t="shared" si="0"/>
        <v>6344.74275666633</v>
      </c>
      <c r="D8">
        <v>1.21945554213509E-2</v>
      </c>
      <c r="E8" s="5">
        <f t="shared" si="1"/>
        <v>1895.1614675276371</v>
      </c>
      <c r="F8">
        <v>1.6027129982346901E-3</v>
      </c>
      <c r="G8" s="5">
        <f t="shared" si="2"/>
        <v>1447.223649075534</v>
      </c>
      <c r="H8">
        <v>2.9545665706587398E-2</v>
      </c>
      <c r="I8" s="5">
        <f t="shared" si="3"/>
        <v>3193.0033429341279</v>
      </c>
      <c r="J8">
        <v>7.8277431942766901E-3</v>
      </c>
      <c r="K8" s="5">
        <f t="shared" si="4"/>
        <v>9667.1438632351601</v>
      </c>
      <c r="L8">
        <v>1.74207934590727E-3</v>
      </c>
      <c r="M8" s="5">
        <f t="shared" si="5"/>
        <v>3426.2661548824576</v>
      </c>
      <c r="N8">
        <v>8.8265353525968603E-4</v>
      </c>
      <c r="O8" s="5">
        <f t="shared" si="6"/>
        <v>3321.2077850041815</v>
      </c>
      <c r="P8">
        <v>1.3263030753507399E-2</v>
      </c>
      <c r="Q8" s="5">
        <f t="shared" si="7"/>
        <v>7746.5236502369307</v>
      </c>
      <c r="R8">
        <v>7.6651491219920098E-4</v>
      </c>
      <c r="S8" s="5">
        <f t="shared" si="8"/>
        <v>9492.0646422930422</v>
      </c>
      <c r="T8">
        <v>2.18340611353712E-3</v>
      </c>
      <c r="U8" s="5">
        <f t="shared" si="9"/>
        <v>8964.1387641921483</v>
      </c>
      <c r="V8">
        <v>6.4805351667750598E-3</v>
      </c>
      <c r="W8" s="5">
        <f t="shared" si="10"/>
        <v>39885.207655300546</v>
      </c>
      <c r="X8">
        <v>5.5514261822911803E-3</v>
      </c>
      <c r="Y8" s="5">
        <f t="shared" si="11"/>
        <v>4399.90626783889</v>
      </c>
    </row>
    <row r="9" spans="1:25" x14ac:dyDescent="0.25">
      <c r="A9" t="s">
        <v>20</v>
      </c>
      <c r="B9">
        <v>1.6259407228467901E-4</v>
      </c>
      <c r="C9" s="5">
        <f t="shared" si="0"/>
        <v>91.762808464182854</v>
      </c>
      <c r="D9">
        <v>2.09049521508873E-4</v>
      </c>
      <c r="E9" s="5">
        <f t="shared" si="1"/>
        <v>32.488482300473848</v>
      </c>
      <c r="F9">
        <v>2.78732695345164E-4</v>
      </c>
      <c r="G9" s="5">
        <f t="shared" si="2"/>
        <v>251.69106940444115</v>
      </c>
      <c r="H9">
        <v>9.7556443370807396E-4</v>
      </c>
      <c r="I9" s="5">
        <f t="shared" si="3"/>
        <v>105.42935566291926</v>
      </c>
      <c r="J9">
        <v>1.90467341819195E-3</v>
      </c>
      <c r="K9" s="5">
        <f t="shared" si="4"/>
        <v>2352.2427204311016</v>
      </c>
      <c r="L9">
        <v>2.36922791043389E-3</v>
      </c>
      <c r="M9" s="5">
        <f t="shared" si="5"/>
        <v>4659.7219706401484</v>
      </c>
      <c r="N9">
        <v>1.8582179689677601E-3</v>
      </c>
      <c r="O9" s="5">
        <f t="shared" si="6"/>
        <v>6992.0163894824873</v>
      </c>
      <c r="P9">
        <v>5.1100994146613399E-4</v>
      </c>
      <c r="Q9" s="5">
        <f t="shared" si="7"/>
        <v>298.46500929108987</v>
      </c>
      <c r="R9">
        <v>0</v>
      </c>
      <c r="S9" s="5">
        <f t="shared" si="8"/>
        <v>0</v>
      </c>
      <c r="T9">
        <v>0</v>
      </c>
      <c r="U9" s="5">
        <f t="shared" si="9"/>
        <v>0</v>
      </c>
      <c r="V9">
        <v>6.2714856452661903E-4</v>
      </c>
      <c r="W9" s="5">
        <f t="shared" si="10"/>
        <v>3859.8588053516678</v>
      </c>
      <c r="X9">
        <v>1.39366347672582E-4</v>
      </c>
      <c r="Y9" s="5">
        <f t="shared" si="11"/>
        <v>110.45789793737805</v>
      </c>
    </row>
    <row r="10" spans="1:25" x14ac:dyDescent="0.25">
      <c r="A10" t="s">
        <v>21</v>
      </c>
      <c r="B10">
        <v>0</v>
      </c>
      <c r="C10" s="5">
        <f t="shared" si="0"/>
        <v>0</v>
      </c>
      <c r="D10">
        <v>0</v>
      </c>
      <c r="E10" s="5">
        <f t="shared" si="1"/>
        <v>0</v>
      </c>
      <c r="F10">
        <v>6.9683173836291001E-5</v>
      </c>
      <c r="G10" s="5">
        <f t="shared" si="2"/>
        <v>62.922767351110288</v>
      </c>
      <c r="H10">
        <v>9.2910898448387997E-5</v>
      </c>
      <c r="I10" s="5">
        <f t="shared" si="3"/>
        <v>10.04089101551612</v>
      </c>
      <c r="J10">
        <v>5.5746539069032801E-4</v>
      </c>
      <c r="K10" s="5">
        <f t="shared" si="4"/>
        <v>688.46128402861666</v>
      </c>
      <c r="L10">
        <v>5.34237666078231E-4</v>
      </c>
      <c r="M10" s="5">
        <f t="shared" si="5"/>
        <v>1050.7216208306234</v>
      </c>
      <c r="N10">
        <v>5.8069311530242502E-4</v>
      </c>
      <c r="O10" s="5">
        <f t="shared" si="6"/>
        <v>2185.0051217132773</v>
      </c>
      <c r="P10">
        <v>5.1100994146613399E-4</v>
      </c>
      <c r="Q10" s="5">
        <f t="shared" si="7"/>
        <v>298.46500929108987</v>
      </c>
      <c r="R10">
        <v>0</v>
      </c>
      <c r="S10" s="5">
        <f t="shared" si="8"/>
        <v>0</v>
      </c>
      <c r="T10">
        <v>0</v>
      </c>
      <c r="U10" s="5">
        <f t="shared" si="9"/>
        <v>0</v>
      </c>
      <c r="V10">
        <v>9.2910898448387997E-5</v>
      </c>
      <c r="W10" s="5">
        <f t="shared" si="10"/>
        <v>571.83093412617302</v>
      </c>
      <c r="X10">
        <v>4.6455449224193998E-5</v>
      </c>
      <c r="Y10" s="5">
        <f t="shared" si="11"/>
        <v>36.81929931245935</v>
      </c>
    </row>
    <row r="11" spans="1:25" x14ac:dyDescent="0.25">
      <c r="A11" t="s">
        <v>22</v>
      </c>
      <c r="B11">
        <v>6.6431292390597401E-3</v>
      </c>
      <c r="C11" s="5">
        <f t="shared" si="0"/>
        <v>3749.1661743937552</v>
      </c>
      <c r="D11">
        <v>7.3167332528105604E-3</v>
      </c>
      <c r="E11" s="5">
        <f t="shared" si="1"/>
        <v>1137.0968805165853</v>
      </c>
      <c r="F11">
        <v>9.7091888878565492E-3</v>
      </c>
      <c r="G11" s="5">
        <f t="shared" si="2"/>
        <v>8767.2389175880362</v>
      </c>
      <c r="H11">
        <v>2.4040694973520401E-2</v>
      </c>
      <c r="I11" s="5">
        <f t="shared" si="3"/>
        <v>2598.0805502647968</v>
      </c>
      <c r="J11">
        <v>2.1137229397008299E-3</v>
      </c>
      <c r="K11" s="5">
        <f t="shared" si="4"/>
        <v>2610.4157019418417</v>
      </c>
      <c r="L11">
        <v>1.3936634767258199E-3</v>
      </c>
      <c r="M11" s="5">
        <f t="shared" si="5"/>
        <v>2741.0129239059738</v>
      </c>
      <c r="N11">
        <v>2.18340611353712E-3</v>
      </c>
      <c r="O11" s="5">
        <f t="shared" si="6"/>
        <v>8215.6192576419289</v>
      </c>
      <c r="P11">
        <v>8.5942581064758902E-4</v>
      </c>
      <c r="Q11" s="5">
        <f t="shared" si="7"/>
        <v>501.96387926228749</v>
      </c>
      <c r="R11">
        <v>6.9683173836290995E-4</v>
      </c>
      <c r="S11" s="5">
        <f t="shared" si="8"/>
        <v>8629.1496748118552</v>
      </c>
      <c r="T11">
        <v>4.18099043017746E-4</v>
      </c>
      <c r="U11" s="5">
        <f t="shared" si="9"/>
        <v>1716.5372101644523</v>
      </c>
      <c r="V11">
        <v>3.7164359379355199E-4</v>
      </c>
      <c r="W11" s="5">
        <f t="shared" si="10"/>
        <v>2287.3237365046921</v>
      </c>
      <c r="X11">
        <v>4.18099043017746E-4</v>
      </c>
      <c r="Y11" s="5">
        <f t="shared" si="11"/>
        <v>331.37369381213415</v>
      </c>
    </row>
    <row r="12" spans="1:25" x14ac:dyDescent="0.25">
      <c r="A12" t="s">
        <v>23</v>
      </c>
      <c r="B12">
        <v>5.0404162408250498E-3</v>
      </c>
      <c r="C12" s="5">
        <f t="shared" si="0"/>
        <v>2844.6470623896689</v>
      </c>
      <c r="D12">
        <v>3.7396636625476199E-3</v>
      </c>
      <c r="E12" s="5">
        <f t="shared" si="1"/>
        <v>581.1828500418103</v>
      </c>
      <c r="F12">
        <v>2.3227724612097001E-4</v>
      </c>
      <c r="G12" s="5">
        <f t="shared" si="2"/>
        <v>209.7425578370343</v>
      </c>
      <c r="H12">
        <v>8.9194462510452498E-3</v>
      </c>
      <c r="I12" s="5">
        <f t="shared" si="3"/>
        <v>963.92553748954776</v>
      </c>
      <c r="J12">
        <v>7.8974263681129799E-4</v>
      </c>
      <c r="K12" s="5">
        <f t="shared" si="4"/>
        <v>975.3201523738735</v>
      </c>
      <c r="L12">
        <v>2.5550497073306699E-4</v>
      </c>
      <c r="M12" s="5">
        <f t="shared" si="5"/>
        <v>502.51903604942856</v>
      </c>
      <c r="N12">
        <v>2.78732695345164E-4</v>
      </c>
      <c r="O12" s="5">
        <f t="shared" si="6"/>
        <v>1048.8024584223731</v>
      </c>
      <c r="P12">
        <v>6.5037628913871604E-4</v>
      </c>
      <c r="Q12" s="5">
        <f t="shared" si="7"/>
        <v>379.86455727956894</v>
      </c>
      <c r="R12">
        <v>6.0392083991452203E-4</v>
      </c>
      <c r="S12" s="5">
        <f t="shared" si="8"/>
        <v>7478.596384836942</v>
      </c>
      <c r="T12">
        <v>1.74207934590727E-3</v>
      </c>
      <c r="U12" s="5">
        <f t="shared" si="9"/>
        <v>7152.2383756851978</v>
      </c>
      <c r="V12">
        <v>1.9743565920282498E-3</v>
      </c>
      <c r="W12" s="5">
        <f t="shared" si="10"/>
        <v>12151.407350181205</v>
      </c>
      <c r="X12">
        <v>9.6627334386323507E-3</v>
      </c>
      <c r="Y12" s="5">
        <f t="shared" si="11"/>
        <v>7658.4142569915439</v>
      </c>
    </row>
    <row r="13" spans="1:25" x14ac:dyDescent="0.25">
      <c r="A13" t="s">
        <v>24</v>
      </c>
      <c r="B13">
        <v>3.7396636625476199E-3</v>
      </c>
      <c r="C13" s="5">
        <f t="shared" si="0"/>
        <v>2110.544594676207</v>
      </c>
      <c r="D13">
        <v>2.2275387903001001E-2</v>
      </c>
      <c r="E13" s="5">
        <f t="shared" si="1"/>
        <v>3461.8282806838206</v>
      </c>
      <c r="F13">
        <v>2.25308928737341E-3</v>
      </c>
      <c r="G13" s="5">
        <f t="shared" si="2"/>
        <v>2034.5028110192336</v>
      </c>
      <c r="H13">
        <v>1.42153674626034E-2</v>
      </c>
      <c r="I13" s="5">
        <f t="shared" si="3"/>
        <v>1536.2563253739702</v>
      </c>
      <c r="J13">
        <v>2.36922791043389E-3</v>
      </c>
      <c r="K13" s="5">
        <f t="shared" si="4"/>
        <v>2925.9604571216155</v>
      </c>
      <c r="L13">
        <v>1.0452476075443601E-3</v>
      </c>
      <c r="M13" s="5">
        <f t="shared" si="5"/>
        <v>2055.7596929294709</v>
      </c>
      <c r="N13">
        <v>8.3619808603549201E-4</v>
      </c>
      <c r="O13" s="5">
        <f t="shared" si="6"/>
        <v>3146.4073752671193</v>
      </c>
      <c r="P13">
        <v>3.7164359379355199E-4</v>
      </c>
      <c r="Q13" s="5">
        <f t="shared" si="7"/>
        <v>217.0654613026108</v>
      </c>
      <c r="R13">
        <v>6.9683173836291001E-5</v>
      </c>
      <c r="S13" s="5">
        <f t="shared" si="8"/>
        <v>862.91496748118561</v>
      </c>
      <c r="T13">
        <v>1.39366347672582E-4</v>
      </c>
      <c r="U13" s="5">
        <f t="shared" si="9"/>
        <v>572.17907005481743</v>
      </c>
      <c r="V13">
        <v>0</v>
      </c>
      <c r="W13" s="5">
        <f t="shared" si="10"/>
        <v>0</v>
      </c>
      <c r="X13">
        <v>4.6455449224193998E-5</v>
      </c>
      <c r="Y13" s="5">
        <f t="shared" si="11"/>
        <v>36.81929931245935</v>
      </c>
    </row>
    <row r="14" spans="1:25" x14ac:dyDescent="0.25">
      <c r="A14" t="s">
        <v>25</v>
      </c>
      <c r="B14">
        <v>1.8349902443556599E-3</v>
      </c>
      <c r="C14" s="5">
        <f t="shared" si="0"/>
        <v>1035.6088383814904</v>
      </c>
      <c r="D14">
        <v>1.71885162129518E-3</v>
      </c>
      <c r="E14" s="5">
        <f t="shared" si="1"/>
        <v>267.12752113722968</v>
      </c>
      <c r="F14">
        <v>5.8069311530242502E-4</v>
      </c>
      <c r="G14" s="5">
        <f t="shared" si="2"/>
        <v>524.35639459258573</v>
      </c>
      <c r="H14">
        <v>1.5794852736226001E-3</v>
      </c>
      <c r="I14" s="5">
        <f t="shared" si="3"/>
        <v>170.69514726377449</v>
      </c>
      <c r="J14">
        <v>8.5942581064758902E-4</v>
      </c>
      <c r="K14" s="5">
        <f t="shared" si="4"/>
        <v>1061.3778128774507</v>
      </c>
      <c r="L14">
        <v>2.1694694787698601E-2</v>
      </c>
      <c r="M14" s="5">
        <f t="shared" si="5"/>
        <v>42668.434515469671</v>
      </c>
      <c r="N14">
        <v>7.2005946297500696E-4</v>
      </c>
      <c r="O14" s="5">
        <f t="shared" si="6"/>
        <v>2709.4063509244634</v>
      </c>
      <c r="P14">
        <v>1.39366347672582E-4</v>
      </c>
      <c r="Q14" s="5">
        <f t="shared" si="7"/>
        <v>81.399547988479057</v>
      </c>
      <c r="R14">
        <v>0</v>
      </c>
      <c r="S14" s="5">
        <f t="shared" si="8"/>
        <v>0</v>
      </c>
      <c r="T14">
        <v>0</v>
      </c>
      <c r="U14" s="5">
        <f t="shared" si="9"/>
        <v>0</v>
      </c>
      <c r="V14">
        <v>4.6455449224193998E-5</v>
      </c>
      <c r="W14" s="5">
        <f t="shared" si="10"/>
        <v>285.91546706308651</v>
      </c>
      <c r="X14">
        <v>0</v>
      </c>
      <c r="Y14" s="5">
        <f t="shared" si="11"/>
        <v>0</v>
      </c>
    </row>
    <row r="15" spans="1:25" x14ac:dyDescent="0.25">
      <c r="A15" t="s">
        <v>26</v>
      </c>
      <c r="B15">
        <v>9.0588125987178304E-4</v>
      </c>
      <c r="C15" s="5">
        <f t="shared" si="0"/>
        <v>511.2499328718759</v>
      </c>
      <c r="D15">
        <v>1.06847533215646E-3</v>
      </c>
      <c r="E15" s="5">
        <f t="shared" si="1"/>
        <v>166.05224286908825</v>
      </c>
      <c r="F15">
        <v>3.4841586918145498E-4</v>
      </c>
      <c r="G15" s="5">
        <f t="shared" si="2"/>
        <v>314.6138367555514</v>
      </c>
      <c r="H15">
        <v>9.9879215832017107E-4</v>
      </c>
      <c r="I15" s="5">
        <f t="shared" si="3"/>
        <v>107.9395784167983</v>
      </c>
      <c r="J15">
        <v>5.34237666078231E-4</v>
      </c>
      <c r="K15" s="5">
        <f t="shared" si="4"/>
        <v>659.77539719409094</v>
      </c>
      <c r="L15">
        <v>1.97435659202824E-2</v>
      </c>
      <c r="M15" s="5">
        <f t="shared" si="5"/>
        <v>38831.016422001201</v>
      </c>
      <c r="N15">
        <v>4.6455449224194002E-4</v>
      </c>
      <c r="O15" s="5">
        <f t="shared" si="6"/>
        <v>1748.0040973706218</v>
      </c>
      <c r="P15">
        <v>4.6455449224193998E-5</v>
      </c>
      <c r="Q15" s="5">
        <f t="shared" si="7"/>
        <v>27.13318266282635</v>
      </c>
      <c r="R15">
        <v>0</v>
      </c>
      <c r="S15" s="5">
        <f t="shared" si="8"/>
        <v>0</v>
      </c>
      <c r="T15">
        <v>0</v>
      </c>
      <c r="U15" s="5">
        <f t="shared" si="9"/>
        <v>0</v>
      </c>
      <c r="V15">
        <v>2.5550497073306699E-4</v>
      </c>
      <c r="W15" s="5">
        <f t="shared" si="10"/>
        <v>1572.5350688469757</v>
      </c>
      <c r="X15">
        <v>1.39366347672582E-4</v>
      </c>
      <c r="Y15" s="5">
        <f t="shared" si="11"/>
        <v>110.45789793737805</v>
      </c>
    </row>
    <row r="16" spans="1:25" x14ac:dyDescent="0.25">
      <c r="A16" t="s">
        <v>27</v>
      </c>
      <c r="B16">
        <v>9.12849577255412E-3</v>
      </c>
      <c r="C16" s="5">
        <f t="shared" si="0"/>
        <v>5151.8262466319793</v>
      </c>
      <c r="D16">
        <v>1.39366347672582E-2</v>
      </c>
      <c r="E16" s="5">
        <f t="shared" si="1"/>
        <v>2165.8988200315898</v>
      </c>
      <c r="F16">
        <v>2.5318219827185698E-3</v>
      </c>
      <c r="G16" s="5">
        <f t="shared" si="2"/>
        <v>2286.1938804236711</v>
      </c>
      <c r="H16">
        <v>6.2714856452661903E-4</v>
      </c>
      <c r="I16" s="5">
        <f t="shared" si="3"/>
        <v>67.776014354733817</v>
      </c>
      <c r="J16">
        <v>7.4328718758710397E-4</v>
      </c>
      <c r="K16" s="5">
        <f t="shared" si="4"/>
        <v>917.94837870482206</v>
      </c>
      <c r="L16">
        <v>7.8974263681129799E-4</v>
      </c>
      <c r="M16" s="5">
        <f t="shared" si="5"/>
        <v>1553.240656880052</v>
      </c>
      <c r="N16">
        <v>9.0588125987178304E-4</v>
      </c>
      <c r="O16" s="5">
        <f t="shared" si="6"/>
        <v>3408.6079898727126</v>
      </c>
      <c r="P16">
        <v>6.9683173836291001E-5</v>
      </c>
      <c r="Q16" s="5">
        <f t="shared" si="7"/>
        <v>40.699773994239528</v>
      </c>
      <c r="R16">
        <v>3.94871318405649E-4</v>
      </c>
      <c r="S16" s="5">
        <f t="shared" si="8"/>
        <v>4889.8514823933847</v>
      </c>
      <c r="T16">
        <v>2.09049521508873E-4</v>
      </c>
      <c r="U16" s="5">
        <f t="shared" si="9"/>
        <v>858.26860508222614</v>
      </c>
      <c r="V16">
        <v>9.2910898448387997E-5</v>
      </c>
      <c r="W16" s="5">
        <f t="shared" si="10"/>
        <v>571.83093412617302</v>
      </c>
      <c r="X16">
        <v>9.2910898448387997E-5</v>
      </c>
      <c r="Y16" s="5">
        <f t="shared" si="11"/>
        <v>73.6385986249187</v>
      </c>
    </row>
    <row r="17" spans="1:25" x14ac:dyDescent="0.25">
      <c r="A17" t="s">
        <v>28</v>
      </c>
      <c r="B17">
        <v>6.2714856452661903E-4</v>
      </c>
      <c r="C17" s="5">
        <f t="shared" si="0"/>
        <v>353.94226121899101</v>
      </c>
      <c r="D17">
        <v>6.9683173836290995E-4</v>
      </c>
      <c r="E17" s="5">
        <f t="shared" si="1"/>
        <v>108.29494100157947</v>
      </c>
      <c r="F17">
        <v>0</v>
      </c>
      <c r="G17" s="5">
        <f t="shared" si="2"/>
        <v>0</v>
      </c>
      <c r="H17">
        <v>0</v>
      </c>
      <c r="I17" s="5">
        <f t="shared" si="3"/>
        <v>0</v>
      </c>
      <c r="J17">
        <v>0</v>
      </c>
      <c r="K17" s="5">
        <f t="shared" si="4"/>
        <v>0</v>
      </c>
      <c r="L17">
        <v>0</v>
      </c>
      <c r="M17" s="5">
        <f t="shared" si="5"/>
        <v>0</v>
      </c>
      <c r="N17">
        <v>0</v>
      </c>
      <c r="O17" s="5">
        <f t="shared" si="6"/>
        <v>0</v>
      </c>
      <c r="P17">
        <v>2.3227724612096999E-5</v>
      </c>
      <c r="Q17" s="5">
        <f t="shared" si="7"/>
        <v>13.566591331413175</v>
      </c>
      <c r="R17">
        <v>0</v>
      </c>
      <c r="S17" s="5">
        <f t="shared" si="8"/>
        <v>0</v>
      </c>
      <c r="T17">
        <v>0</v>
      </c>
      <c r="U17" s="5">
        <f t="shared" si="9"/>
        <v>0</v>
      </c>
      <c r="V17">
        <v>0</v>
      </c>
      <c r="W17" s="5">
        <f t="shared" si="10"/>
        <v>0</v>
      </c>
      <c r="X17">
        <v>0</v>
      </c>
      <c r="Y17" s="5">
        <f t="shared" si="11"/>
        <v>0</v>
      </c>
    </row>
    <row r="18" spans="1:25" x14ac:dyDescent="0.25">
      <c r="C18" s="5">
        <f t="shared" si="0"/>
        <v>0</v>
      </c>
      <c r="E18" s="5">
        <f t="shared" si="1"/>
        <v>0</v>
      </c>
      <c r="G18" s="5">
        <f t="shared" si="2"/>
        <v>0</v>
      </c>
      <c r="I18" s="5">
        <f t="shared" si="3"/>
        <v>0</v>
      </c>
      <c r="K18" s="5">
        <f t="shared" si="4"/>
        <v>0</v>
      </c>
      <c r="M18" s="5">
        <f t="shared" si="5"/>
        <v>0</v>
      </c>
      <c r="O18" s="5">
        <f t="shared" si="6"/>
        <v>0</v>
      </c>
      <c r="Q18" s="5">
        <f t="shared" si="7"/>
        <v>0</v>
      </c>
      <c r="S18" s="5">
        <f t="shared" si="8"/>
        <v>0</v>
      </c>
      <c r="U18" s="5">
        <f t="shared" si="9"/>
        <v>0</v>
      </c>
      <c r="W18" s="5">
        <f t="shared" si="10"/>
        <v>0</v>
      </c>
      <c r="Y18" s="5">
        <f t="shared" si="11"/>
        <v>0</v>
      </c>
    </row>
    <row r="19" spans="1:25" x14ac:dyDescent="0.25">
      <c r="A19" t="s">
        <v>49</v>
      </c>
      <c r="B19">
        <v>2.7408715042274499E-3</v>
      </c>
      <c r="C19" s="5">
        <f t="shared" si="0"/>
        <v>1546.8587712533704</v>
      </c>
      <c r="D19">
        <v>6.2018024714298996E-3</v>
      </c>
      <c r="E19" s="5">
        <f t="shared" si="1"/>
        <v>963.82497491405752</v>
      </c>
      <c r="F19">
        <v>1.6259407228467901E-4</v>
      </c>
      <c r="G19" s="5">
        <f t="shared" si="2"/>
        <v>146.81979048592402</v>
      </c>
      <c r="H19">
        <v>1.1613862306048501E-4</v>
      </c>
      <c r="I19" s="5">
        <f t="shared" si="3"/>
        <v>12.551113769395151</v>
      </c>
      <c r="J19">
        <v>9.2910898448387997E-5</v>
      </c>
      <c r="K19" s="5">
        <f t="shared" si="4"/>
        <v>114.74354733810276</v>
      </c>
      <c r="L19">
        <v>2.5550497073306699E-4</v>
      </c>
      <c r="M19" s="5">
        <f t="shared" si="5"/>
        <v>502.51903604942856</v>
      </c>
      <c r="N19">
        <v>1.1613862306048501E-4</v>
      </c>
      <c r="O19" s="5">
        <f t="shared" si="6"/>
        <v>437.00102434265546</v>
      </c>
      <c r="P19">
        <v>0</v>
      </c>
      <c r="Q19" s="5">
        <f t="shared" si="7"/>
        <v>0</v>
      </c>
      <c r="R19">
        <v>0</v>
      </c>
      <c r="S19" s="5">
        <f t="shared" si="8"/>
        <v>0</v>
      </c>
      <c r="T19">
        <v>0</v>
      </c>
      <c r="U19" s="5">
        <f t="shared" si="9"/>
        <v>0</v>
      </c>
      <c r="V19">
        <v>4.6455449224193998E-5</v>
      </c>
      <c r="W19" s="5">
        <f t="shared" si="10"/>
        <v>285.91546706308651</v>
      </c>
      <c r="X19">
        <v>2.3227724612096999E-5</v>
      </c>
      <c r="Y19" s="5">
        <f t="shared" si="11"/>
        <v>18.409649656229675</v>
      </c>
    </row>
    <row r="20" spans="1:25" x14ac:dyDescent="0.25">
      <c r="A20" t="s">
        <v>50</v>
      </c>
      <c r="B20">
        <v>0</v>
      </c>
      <c r="C20" s="5">
        <f t="shared" si="0"/>
        <v>0</v>
      </c>
      <c r="D20">
        <v>0</v>
      </c>
      <c r="E20" s="5">
        <f t="shared" si="1"/>
        <v>0</v>
      </c>
      <c r="F20">
        <v>0</v>
      </c>
      <c r="G20" s="5">
        <f t="shared" si="2"/>
        <v>0</v>
      </c>
      <c r="H20">
        <v>2.3227724612096999E-5</v>
      </c>
      <c r="I20" s="5">
        <f t="shared" si="3"/>
        <v>2.51022275387903</v>
      </c>
      <c r="J20">
        <v>0</v>
      </c>
      <c r="K20" s="5">
        <f t="shared" si="4"/>
        <v>0</v>
      </c>
      <c r="L20">
        <v>0</v>
      </c>
      <c r="M20" s="5">
        <f t="shared" si="5"/>
        <v>0</v>
      </c>
      <c r="N20">
        <v>0</v>
      </c>
      <c r="O20" s="5">
        <f t="shared" si="6"/>
        <v>0</v>
      </c>
      <c r="P20">
        <v>1.1613862306048501E-4</v>
      </c>
      <c r="Q20" s="5">
        <f t="shared" si="7"/>
        <v>67.832956657065878</v>
      </c>
      <c r="R20">
        <v>0</v>
      </c>
      <c r="S20" s="5">
        <f t="shared" si="8"/>
        <v>0</v>
      </c>
      <c r="T20">
        <v>0</v>
      </c>
      <c r="U20" s="5">
        <f t="shared" si="9"/>
        <v>0</v>
      </c>
      <c r="V20">
        <v>0</v>
      </c>
      <c r="W20" s="5">
        <f t="shared" si="10"/>
        <v>0</v>
      </c>
      <c r="X20">
        <v>0</v>
      </c>
      <c r="Y20" s="5">
        <f t="shared" si="11"/>
        <v>0</v>
      </c>
    </row>
    <row r="21" spans="1:25" x14ac:dyDescent="0.25">
      <c r="A21" t="s">
        <v>51</v>
      </c>
      <c r="B21">
        <v>6.0392083991452203E-4</v>
      </c>
      <c r="C21" s="5">
        <f t="shared" si="0"/>
        <v>340.8332885812506</v>
      </c>
      <c r="D21">
        <v>3.2518814456935802E-4</v>
      </c>
      <c r="E21" s="5">
        <f t="shared" si="1"/>
        <v>50.537639134070432</v>
      </c>
      <c r="F21">
        <v>4.6455449224193998E-5</v>
      </c>
      <c r="G21" s="5">
        <f t="shared" si="2"/>
        <v>41.948511567406861</v>
      </c>
      <c r="H21">
        <v>8.12970361423395E-4</v>
      </c>
      <c r="I21" s="5">
        <f t="shared" si="3"/>
        <v>87.857796385766051</v>
      </c>
      <c r="J21">
        <v>0</v>
      </c>
      <c r="K21" s="5">
        <f t="shared" si="4"/>
        <v>0</v>
      </c>
      <c r="L21">
        <v>4.6455449224193998E-5</v>
      </c>
      <c r="M21" s="5">
        <f t="shared" si="5"/>
        <v>91.367097463532474</v>
      </c>
      <c r="N21">
        <v>0</v>
      </c>
      <c r="O21" s="5">
        <f t="shared" si="6"/>
        <v>0</v>
      </c>
      <c r="P21">
        <v>0</v>
      </c>
      <c r="Q21" s="5">
        <f t="shared" si="7"/>
        <v>0</v>
      </c>
      <c r="R21">
        <v>2.3227724612096999E-5</v>
      </c>
      <c r="S21" s="5">
        <f t="shared" si="8"/>
        <v>287.63832249372854</v>
      </c>
      <c r="T21">
        <v>1.1613862306048501E-4</v>
      </c>
      <c r="U21" s="5">
        <f t="shared" si="9"/>
        <v>476.81589171234788</v>
      </c>
      <c r="V21">
        <v>0</v>
      </c>
      <c r="W21" s="5">
        <f t="shared" si="10"/>
        <v>0</v>
      </c>
      <c r="X21">
        <v>7.4328718758710397E-4</v>
      </c>
      <c r="Y21" s="5">
        <f t="shared" si="11"/>
        <v>589.1087889993496</v>
      </c>
    </row>
    <row r="22" spans="1:25" x14ac:dyDescent="0.25">
      <c r="A22" t="s">
        <v>52</v>
      </c>
      <c r="B22">
        <v>6.9683173836290995E-4</v>
      </c>
      <c r="C22" s="5">
        <f t="shared" si="0"/>
        <v>393.26917913221217</v>
      </c>
      <c r="D22">
        <v>3.25188144569358E-3</v>
      </c>
      <c r="E22" s="5">
        <f t="shared" si="1"/>
        <v>505.37639134070429</v>
      </c>
      <c r="F22">
        <v>3.0196041995726101E-4</v>
      </c>
      <c r="G22" s="5">
        <f t="shared" si="2"/>
        <v>272.66532518814461</v>
      </c>
      <c r="H22">
        <v>2.5550497073306699E-4</v>
      </c>
      <c r="I22" s="5">
        <f t="shared" si="3"/>
        <v>27.61245029266933</v>
      </c>
      <c r="J22">
        <v>9.2910898448387997E-5</v>
      </c>
      <c r="K22" s="5">
        <f t="shared" si="4"/>
        <v>114.74354733810276</v>
      </c>
      <c r="L22">
        <v>2.09049521508873E-4</v>
      </c>
      <c r="M22" s="5">
        <f t="shared" si="5"/>
        <v>411.15193858589612</v>
      </c>
      <c r="N22">
        <v>6.0392083991452203E-4</v>
      </c>
      <c r="O22" s="5">
        <f t="shared" si="6"/>
        <v>2272.4053265818084</v>
      </c>
      <c r="P22">
        <v>0</v>
      </c>
      <c r="Q22" s="5">
        <f t="shared" si="7"/>
        <v>0</v>
      </c>
      <c r="R22">
        <v>3.4841586918145498E-4</v>
      </c>
      <c r="S22" s="5">
        <f t="shared" si="8"/>
        <v>4314.5748374059276</v>
      </c>
      <c r="T22">
        <v>2.78732695345164E-4</v>
      </c>
      <c r="U22" s="5">
        <f t="shared" si="9"/>
        <v>1144.3581401096349</v>
      </c>
      <c r="V22">
        <v>2.3227724612096999E-5</v>
      </c>
      <c r="W22" s="5">
        <f t="shared" si="10"/>
        <v>142.95773353154325</v>
      </c>
      <c r="X22">
        <v>1.6956238966830801E-3</v>
      </c>
      <c r="Y22" s="5">
        <f t="shared" si="11"/>
        <v>1343.9044249047656</v>
      </c>
    </row>
    <row r="23" spans="1:25" x14ac:dyDescent="0.25">
      <c r="A23" t="s">
        <v>53</v>
      </c>
      <c r="B23">
        <v>1.1613862306048501E-4</v>
      </c>
      <c r="C23" s="5">
        <f t="shared" si="0"/>
        <v>65.544863188702038</v>
      </c>
      <c r="D23">
        <v>7.8974263681129799E-4</v>
      </c>
      <c r="E23" s="5">
        <f t="shared" si="1"/>
        <v>122.73426646845675</v>
      </c>
      <c r="F23">
        <v>1.18461395521695E-3</v>
      </c>
      <c r="G23" s="5">
        <f t="shared" si="2"/>
        <v>1069.6870449688777</v>
      </c>
      <c r="H23">
        <v>9.2910898448387997E-5</v>
      </c>
      <c r="I23" s="5">
        <f t="shared" si="3"/>
        <v>10.04089101551612</v>
      </c>
      <c r="J23">
        <v>1.8582179689677599E-4</v>
      </c>
      <c r="K23" s="5">
        <f t="shared" si="4"/>
        <v>229.48709467620552</v>
      </c>
      <c r="L23">
        <v>8.3619808603549201E-4</v>
      </c>
      <c r="M23" s="5">
        <f t="shared" si="5"/>
        <v>1644.6077543435845</v>
      </c>
      <c r="N23">
        <v>3.7164359379355199E-4</v>
      </c>
      <c r="O23" s="5">
        <f t="shared" si="6"/>
        <v>1398.4032778964972</v>
      </c>
      <c r="P23">
        <v>9.2910898448387997E-5</v>
      </c>
      <c r="Q23" s="5">
        <f t="shared" si="7"/>
        <v>54.2663653256527</v>
      </c>
      <c r="R23">
        <v>9.2910898448387997E-5</v>
      </c>
      <c r="S23" s="5">
        <f t="shared" si="8"/>
        <v>1150.5532899749142</v>
      </c>
      <c r="T23">
        <v>2.5550497073306699E-4</v>
      </c>
      <c r="U23" s="5">
        <f t="shared" si="9"/>
        <v>1048.9949617671653</v>
      </c>
      <c r="V23">
        <v>4.6455449224193998E-5</v>
      </c>
      <c r="W23" s="5">
        <f t="shared" si="10"/>
        <v>285.91546706308651</v>
      </c>
      <c r="X23">
        <v>3.2518814456935802E-4</v>
      </c>
      <c r="Y23" s="5">
        <f t="shared" si="11"/>
        <v>257.73509518721545</v>
      </c>
    </row>
    <row r="24" spans="1:25" x14ac:dyDescent="0.25">
      <c r="A24" t="s">
        <v>54</v>
      </c>
      <c r="B24">
        <v>4.6455449224194002E-4</v>
      </c>
      <c r="C24" s="5">
        <f t="shared" si="0"/>
        <v>262.17945275480815</v>
      </c>
      <c r="D24">
        <v>1.4865743751742099E-3</v>
      </c>
      <c r="E24" s="5">
        <f t="shared" si="1"/>
        <v>231.02920747003654</v>
      </c>
      <c r="F24">
        <v>1.09170305676856E-3</v>
      </c>
      <c r="G24" s="5">
        <f t="shared" si="2"/>
        <v>985.79002183406214</v>
      </c>
      <c r="H24">
        <v>3.4841586918145498E-4</v>
      </c>
      <c r="I24" s="5">
        <f t="shared" si="3"/>
        <v>37.653341308185446</v>
      </c>
      <c r="J24">
        <v>5.34237666078231E-4</v>
      </c>
      <c r="K24" s="5">
        <f t="shared" si="4"/>
        <v>659.77539719409094</v>
      </c>
      <c r="L24">
        <v>1.74207934590727E-3</v>
      </c>
      <c r="M24" s="5">
        <f t="shared" si="5"/>
        <v>3426.2661548824576</v>
      </c>
      <c r="N24">
        <v>7.4328718758710397E-4</v>
      </c>
      <c r="O24" s="5">
        <f t="shared" si="6"/>
        <v>2796.8065557929945</v>
      </c>
      <c r="P24">
        <v>9.2910898448387997E-5</v>
      </c>
      <c r="Q24" s="5">
        <f t="shared" si="7"/>
        <v>54.2663653256527</v>
      </c>
      <c r="R24">
        <v>3.4841586918145498E-4</v>
      </c>
      <c r="S24" s="5">
        <f t="shared" si="8"/>
        <v>4314.5748374059276</v>
      </c>
      <c r="T24">
        <v>6.9683173836290995E-4</v>
      </c>
      <c r="U24" s="5">
        <f t="shared" si="9"/>
        <v>2860.8953502740869</v>
      </c>
      <c r="V24">
        <v>1.1613862306048501E-4</v>
      </c>
      <c r="W24" s="5">
        <f t="shared" si="10"/>
        <v>714.78866765771625</v>
      </c>
      <c r="X24">
        <v>1.3007525782774299E-3</v>
      </c>
      <c r="Y24" s="5">
        <f t="shared" si="11"/>
        <v>1030.9403807488602</v>
      </c>
    </row>
    <row r="25" spans="1:25" x14ac:dyDescent="0.25">
      <c r="A25" t="s">
        <v>55</v>
      </c>
      <c r="B25">
        <v>2.3227724612096999E-5</v>
      </c>
      <c r="C25" s="5">
        <f t="shared" si="0"/>
        <v>13.108972637740408</v>
      </c>
      <c r="D25">
        <v>3.7164359379355199E-4</v>
      </c>
      <c r="E25" s="5">
        <f t="shared" si="1"/>
        <v>57.757301867509057</v>
      </c>
      <c r="F25">
        <v>1.27752485366533E-3</v>
      </c>
      <c r="G25" s="5">
        <f t="shared" si="2"/>
        <v>1153.5840681036841</v>
      </c>
      <c r="H25">
        <v>0</v>
      </c>
      <c r="I25" s="5">
        <f t="shared" si="3"/>
        <v>0</v>
      </c>
      <c r="J25">
        <v>3.4841586918145498E-4</v>
      </c>
      <c r="K25" s="5">
        <f t="shared" si="4"/>
        <v>430.28830251788537</v>
      </c>
      <c r="L25">
        <v>9.2910898448388005E-4</v>
      </c>
      <c r="M25" s="5">
        <f t="shared" si="5"/>
        <v>1827.3419492706496</v>
      </c>
      <c r="N25">
        <v>9.2910898448387997E-5</v>
      </c>
      <c r="O25" s="5">
        <f t="shared" si="6"/>
        <v>349.60081947412431</v>
      </c>
      <c r="P25">
        <v>6.9683173836291001E-5</v>
      </c>
      <c r="Q25" s="5">
        <f t="shared" si="7"/>
        <v>40.699773994239528</v>
      </c>
      <c r="R25">
        <v>4.6455449224193998E-5</v>
      </c>
      <c r="S25" s="5">
        <f t="shared" si="8"/>
        <v>575.27664498745708</v>
      </c>
      <c r="T25">
        <v>1.6259407228467901E-4</v>
      </c>
      <c r="U25" s="5">
        <f t="shared" si="9"/>
        <v>667.54224839728704</v>
      </c>
      <c r="V25">
        <v>2.3227724612096999E-5</v>
      </c>
      <c r="W25" s="5">
        <f t="shared" si="10"/>
        <v>142.95773353154325</v>
      </c>
      <c r="X25">
        <v>2.5550497073306699E-4</v>
      </c>
      <c r="Y25" s="5">
        <f t="shared" si="11"/>
        <v>202.50614621852642</v>
      </c>
    </row>
    <row r="26" spans="1:25" x14ac:dyDescent="0.25">
      <c r="A26" t="s">
        <v>56</v>
      </c>
      <c r="B26">
        <v>3.2518814456935802E-4</v>
      </c>
      <c r="C26" s="5">
        <f t="shared" si="0"/>
        <v>183.52561692836571</v>
      </c>
      <c r="D26">
        <v>5.34237666078231E-4</v>
      </c>
      <c r="E26" s="5">
        <f t="shared" si="1"/>
        <v>83.026121434544265</v>
      </c>
      <c r="F26">
        <v>8.12970361423395E-4</v>
      </c>
      <c r="G26" s="5">
        <f t="shared" si="2"/>
        <v>734.09895242962</v>
      </c>
      <c r="H26">
        <v>1.37043575211372E-3</v>
      </c>
      <c r="I26" s="5">
        <f t="shared" si="3"/>
        <v>148.10314247886245</v>
      </c>
      <c r="J26">
        <v>9.7556443370807396E-4</v>
      </c>
      <c r="K26" s="5">
        <f t="shared" si="4"/>
        <v>1204.807247050079</v>
      </c>
      <c r="L26">
        <v>1.34720802750163E-3</v>
      </c>
      <c r="M26" s="5">
        <f t="shared" si="5"/>
        <v>2649.6458264424496</v>
      </c>
      <c r="N26">
        <v>2.09049521508873E-4</v>
      </c>
      <c r="O26" s="5">
        <f t="shared" si="6"/>
        <v>786.60184381677982</v>
      </c>
      <c r="P26">
        <v>1.1613862306048501E-4</v>
      </c>
      <c r="Q26" s="5">
        <f t="shared" si="7"/>
        <v>67.832956657065878</v>
      </c>
      <c r="R26">
        <v>2.3227724612097001E-4</v>
      </c>
      <c r="S26" s="5">
        <f t="shared" si="8"/>
        <v>2876.3832249372854</v>
      </c>
      <c r="T26">
        <v>2.78732695345164E-4</v>
      </c>
      <c r="U26" s="5">
        <f t="shared" si="9"/>
        <v>1144.3581401096349</v>
      </c>
      <c r="V26">
        <v>7.2005946297500696E-4</v>
      </c>
      <c r="W26" s="5">
        <f t="shared" si="10"/>
        <v>4431.6897394778407</v>
      </c>
      <c r="X26">
        <v>2.5550497073306699E-4</v>
      </c>
      <c r="Y26" s="5">
        <f t="shared" si="11"/>
        <v>202.50614621852642</v>
      </c>
    </row>
    <row r="27" spans="1:25" x14ac:dyDescent="0.25">
      <c r="A27" t="s">
        <v>57</v>
      </c>
      <c r="B27">
        <v>3.0196041995726101E-4</v>
      </c>
      <c r="C27" s="5">
        <f t="shared" si="0"/>
        <v>170.4166442906253</v>
      </c>
      <c r="D27">
        <v>1.09170305676856E-3</v>
      </c>
      <c r="E27" s="5">
        <f t="shared" si="1"/>
        <v>169.66207423580801</v>
      </c>
      <c r="F27">
        <v>9.5233670909597695E-4</v>
      </c>
      <c r="G27" s="5">
        <f t="shared" si="2"/>
        <v>859.94448713184056</v>
      </c>
      <c r="H27">
        <v>4.18099043017746E-4</v>
      </c>
      <c r="I27" s="5">
        <f t="shared" si="3"/>
        <v>45.184009569822543</v>
      </c>
      <c r="J27">
        <v>3.0196041995726101E-4</v>
      </c>
      <c r="K27" s="5">
        <f t="shared" si="4"/>
        <v>372.91652884883399</v>
      </c>
      <c r="L27">
        <v>1.18461395521695E-3</v>
      </c>
      <c r="M27" s="5">
        <f t="shared" si="5"/>
        <v>2329.8609853200837</v>
      </c>
      <c r="N27">
        <v>3.2518814456935802E-4</v>
      </c>
      <c r="O27" s="5">
        <f t="shared" si="6"/>
        <v>1223.6028681594353</v>
      </c>
      <c r="P27">
        <v>6.9683173836291001E-5</v>
      </c>
      <c r="Q27" s="5">
        <f t="shared" si="7"/>
        <v>40.699773994239528</v>
      </c>
      <c r="R27">
        <v>2.78732695345164E-4</v>
      </c>
      <c r="S27" s="5">
        <f t="shared" si="8"/>
        <v>3451.6598699247425</v>
      </c>
      <c r="T27">
        <v>2.09049521508873E-4</v>
      </c>
      <c r="U27" s="5">
        <f t="shared" si="9"/>
        <v>858.26860508222614</v>
      </c>
      <c r="V27">
        <v>2.09049521508873E-4</v>
      </c>
      <c r="W27" s="5">
        <f t="shared" si="10"/>
        <v>1286.6196017838893</v>
      </c>
      <c r="X27">
        <v>3.2518814456935802E-4</v>
      </c>
      <c r="Y27" s="5">
        <f t="shared" si="11"/>
        <v>257.73509518721545</v>
      </c>
    </row>
    <row r="28" spans="1:25" x14ac:dyDescent="0.25">
      <c r="A28" t="s">
        <v>58</v>
      </c>
      <c r="B28">
        <v>1.6259407228467901E-4</v>
      </c>
      <c r="C28" s="5">
        <f t="shared" si="0"/>
        <v>91.762808464182854</v>
      </c>
      <c r="D28">
        <v>4.4132676762984301E-4</v>
      </c>
      <c r="E28" s="5">
        <f t="shared" si="1"/>
        <v>68.586795967667015</v>
      </c>
      <c r="F28">
        <v>2.3227724612096999E-5</v>
      </c>
      <c r="G28" s="5">
        <f t="shared" si="2"/>
        <v>20.97425578370343</v>
      </c>
      <c r="H28">
        <v>6.9683173836291001E-5</v>
      </c>
      <c r="I28" s="5">
        <f t="shared" si="3"/>
        <v>7.5306682616370901</v>
      </c>
      <c r="J28">
        <v>0</v>
      </c>
      <c r="K28" s="5">
        <f t="shared" si="4"/>
        <v>0</v>
      </c>
      <c r="L28">
        <v>2.3227724612096999E-5</v>
      </c>
      <c r="M28" s="5">
        <f t="shared" si="5"/>
        <v>45.683548731766237</v>
      </c>
      <c r="N28">
        <v>2.3227724612096999E-5</v>
      </c>
      <c r="O28" s="5">
        <f t="shared" si="6"/>
        <v>87.400204868531077</v>
      </c>
      <c r="P28">
        <v>0</v>
      </c>
      <c r="Q28" s="5">
        <f t="shared" si="7"/>
        <v>0</v>
      </c>
      <c r="R28">
        <v>0</v>
      </c>
      <c r="S28" s="5">
        <f t="shared" si="8"/>
        <v>0</v>
      </c>
      <c r="T28">
        <v>0</v>
      </c>
      <c r="U28" s="5">
        <f t="shared" si="9"/>
        <v>0</v>
      </c>
      <c r="V28">
        <v>0</v>
      </c>
      <c r="W28" s="5">
        <f t="shared" si="10"/>
        <v>0</v>
      </c>
      <c r="X28">
        <v>2.3227724612096999E-5</v>
      </c>
      <c r="Y28" s="5">
        <f t="shared" si="11"/>
        <v>18.409649656229675</v>
      </c>
    </row>
    <row r="29" spans="1:25" x14ac:dyDescent="0.25">
      <c r="A29" t="s">
        <v>59</v>
      </c>
      <c r="B29">
        <v>6.2714856452661903E-4</v>
      </c>
      <c r="C29" s="5">
        <f t="shared" si="0"/>
        <v>353.94226121899101</v>
      </c>
      <c r="D29">
        <v>1.27752485366533E-3</v>
      </c>
      <c r="E29" s="5">
        <f t="shared" si="1"/>
        <v>198.5407251695616</v>
      </c>
      <c r="F29">
        <v>1.1613862306048501E-4</v>
      </c>
      <c r="G29" s="5">
        <f t="shared" si="2"/>
        <v>104.87127891851715</v>
      </c>
      <c r="H29">
        <v>0</v>
      </c>
      <c r="I29" s="5">
        <f t="shared" si="3"/>
        <v>0</v>
      </c>
      <c r="J29">
        <v>3.4841586918145498E-4</v>
      </c>
      <c r="K29" s="5">
        <f t="shared" si="4"/>
        <v>430.28830251788537</v>
      </c>
      <c r="L29">
        <v>2.3227724612097001E-4</v>
      </c>
      <c r="M29" s="5">
        <f t="shared" si="5"/>
        <v>456.8354873176624</v>
      </c>
      <c r="N29">
        <v>4.8778221685403698E-4</v>
      </c>
      <c r="O29" s="5">
        <f t="shared" si="6"/>
        <v>1835.4043022391527</v>
      </c>
      <c r="P29">
        <v>4.6455449224193998E-5</v>
      </c>
      <c r="Q29" s="5">
        <f t="shared" si="7"/>
        <v>27.13318266282635</v>
      </c>
      <c r="R29">
        <v>9.2910898448387997E-5</v>
      </c>
      <c r="S29" s="5">
        <f t="shared" si="8"/>
        <v>1150.5532899749142</v>
      </c>
      <c r="T29">
        <v>1.6259407228467901E-4</v>
      </c>
      <c r="U29" s="5">
        <f t="shared" si="9"/>
        <v>667.54224839728704</v>
      </c>
      <c r="V29">
        <v>0</v>
      </c>
      <c r="W29" s="5">
        <f t="shared" si="10"/>
        <v>0</v>
      </c>
      <c r="X29">
        <v>4.6455449224194002E-4</v>
      </c>
      <c r="Y29" s="5">
        <f t="shared" si="11"/>
        <v>368.19299312459356</v>
      </c>
    </row>
    <row r="30" spans="1:25" x14ac:dyDescent="0.25">
      <c r="A30" t="s">
        <v>60</v>
      </c>
      <c r="B30">
        <v>1.39366347672582E-4</v>
      </c>
      <c r="C30" s="5">
        <f t="shared" si="0"/>
        <v>78.653835826442446</v>
      </c>
      <c r="D30">
        <v>5.8069311530242502E-4</v>
      </c>
      <c r="E30" s="5">
        <f t="shared" si="1"/>
        <v>90.245784167982904</v>
      </c>
      <c r="F30">
        <v>1.2310694044411401E-3</v>
      </c>
      <c r="G30" s="5">
        <f t="shared" si="2"/>
        <v>1111.635556536281</v>
      </c>
      <c r="H30">
        <v>1.6259407228467901E-4</v>
      </c>
      <c r="I30" s="5">
        <f t="shared" si="3"/>
        <v>17.571559277153213</v>
      </c>
      <c r="J30">
        <v>1.09170305676856E-3</v>
      </c>
      <c r="K30" s="5">
        <f t="shared" si="4"/>
        <v>1348.2366812227087</v>
      </c>
      <c r="L30">
        <v>1.3239803028895301E-3</v>
      </c>
      <c r="M30" s="5">
        <f t="shared" si="5"/>
        <v>2603.9622777106774</v>
      </c>
      <c r="N30">
        <v>3.94871318405649E-4</v>
      </c>
      <c r="O30" s="5">
        <f t="shared" si="6"/>
        <v>1485.8034827650283</v>
      </c>
      <c r="P30">
        <v>4.6455449224193998E-5</v>
      </c>
      <c r="Q30" s="5">
        <f t="shared" si="7"/>
        <v>27.13318266282635</v>
      </c>
      <c r="R30">
        <v>3.2518814456935802E-4</v>
      </c>
      <c r="S30" s="5">
        <f t="shared" si="8"/>
        <v>4026.9365149122</v>
      </c>
      <c r="T30">
        <v>1.1613862306048501E-4</v>
      </c>
      <c r="U30" s="5">
        <f t="shared" si="9"/>
        <v>476.81589171234788</v>
      </c>
      <c r="V30">
        <v>1.39366347672582E-4</v>
      </c>
      <c r="W30" s="5">
        <f t="shared" si="10"/>
        <v>857.74640118925947</v>
      </c>
      <c r="X30">
        <v>3.2518814456935802E-4</v>
      </c>
      <c r="Y30" s="5">
        <f t="shared" si="11"/>
        <v>257.73509518721545</v>
      </c>
    </row>
    <row r="31" spans="1:25" x14ac:dyDescent="0.25">
      <c r="A31" t="s">
        <v>61</v>
      </c>
      <c r="B31">
        <v>2.3227724612096999E-5</v>
      </c>
      <c r="C31" s="5">
        <f t="shared" si="0"/>
        <v>13.108972637740408</v>
      </c>
      <c r="D31">
        <v>0</v>
      </c>
      <c r="E31" s="5">
        <f t="shared" si="1"/>
        <v>0</v>
      </c>
      <c r="F31">
        <v>0</v>
      </c>
      <c r="G31" s="5">
        <f t="shared" si="2"/>
        <v>0</v>
      </c>
      <c r="H31">
        <v>0</v>
      </c>
      <c r="I31" s="5">
        <f t="shared" si="3"/>
        <v>0</v>
      </c>
      <c r="J31">
        <v>0</v>
      </c>
      <c r="K31" s="5">
        <f t="shared" si="4"/>
        <v>0</v>
      </c>
      <c r="L31">
        <v>0</v>
      </c>
      <c r="M31" s="5">
        <f t="shared" si="5"/>
        <v>0</v>
      </c>
      <c r="N31">
        <v>0</v>
      </c>
      <c r="O31" s="5">
        <f t="shared" si="6"/>
        <v>0</v>
      </c>
      <c r="P31">
        <v>4.6455449224193998E-5</v>
      </c>
      <c r="Q31" s="5">
        <f t="shared" si="7"/>
        <v>27.13318266282635</v>
      </c>
      <c r="R31">
        <v>1.1613862306048501E-4</v>
      </c>
      <c r="S31" s="5">
        <f t="shared" si="8"/>
        <v>1438.1916124686427</v>
      </c>
      <c r="T31">
        <v>0</v>
      </c>
      <c r="U31" s="5">
        <f t="shared" si="9"/>
        <v>0</v>
      </c>
      <c r="V31">
        <v>1.1613862306048501E-4</v>
      </c>
      <c r="W31" s="5">
        <f t="shared" si="10"/>
        <v>714.78866765771625</v>
      </c>
      <c r="X31">
        <v>2.3227724612096999E-5</v>
      </c>
      <c r="Y31" s="5">
        <f t="shared" si="11"/>
        <v>18.409649656229675</v>
      </c>
    </row>
    <row r="32" spans="1:25" x14ac:dyDescent="0.25">
      <c r="A32" t="s">
        <v>62</v>
      </c>
      <c r="B32">
        <v>6.9683173836291001E-5</v>
      </c>
      <c r="C32" s="5">
        <f t="shared" si="0"/>
        <v>39.326917913221223</v>
      </c>
      <c r="D32">
        <v>5.8069311530242502E-4</v>
      </c>
      <c r="E32" s="5">
        <f t="shared" si="1"/>
        <v>90.245784167982904</v>
      </c>
      <c r="F32">
        <v>8.5942581064758902E-4</v>
      </c>
      <c r="G32" s="5">
        <f t="shared" si="2"/>
        <v>776.04746399702697</v>
      </c>
      <c r="H32">
        <v>1.6259407228467901E-4</v>
      </c>
      <c r="I32" s="5">
        <f t="shared" si="3"/>
        <v>17.571559277153213</v>
      </c>
      <c r="J32">
        <v>0</v>
      </c>
      <c r="K32" s="5">
        <f t="shared" si="4"/>
        <v>0</v>
      </c>
      <c r="L32">
        <v>5.5746539069032801E-4</v>
      </c>
      <c r="M32" s="5">
        <f t="shared" si="5"/>
        <v>1096.4051695623896</v>
      </c>
      <c r="N32">
        <v>6.9683173836291001E-5</v>
      </c>
      <c r="O32" s="5">
        <f t="shared" si="6"/>
        <v>262.20061460559327</v>
      </c>
      <c r="P32">
        <v>0</v>
      </c>
      <c r="Q32" s="5">
        <f t="shared" si="7"/>
        <v>0</v>
      </c>
      <c r="R32">
        <v>1.39366347672582E-4</v>
      </c>
      <c r="S32" s="5">
        <f t="shared" si="8"/>
        <v>1725.8299349623712</v>
      </c>
      <c r="T32">
        <v>6.9683173836291001E-5</v>
      </c>
      <c r="U32" s="5">
        <f t="shared" si="9"/>
        <v>286.08953502740871</v>
      </c>
      <c r="V32">
        <v>6.9683173836291001E-5</v>
      </c>
      <c r="W32" s="5">
        <f t="shared" si="10"/>
        <v>428.87320059462974</v>
      </c>
      <c r="X32">
        <v>2.3227724612097001E-4</v>
      </c>
      <c r="Y32" s="5">
        <f t="shared" si="11"/>
        <v>184.09649656229678</v>
      </c>
    </row>
    <row r="33" spans="1:25" x14ac:dyDescent="0.25">
      <c r="A33" t="s">
        <v>63</v>
      </c>
      <c r="B33">
        <v>1.8582179689677599E-4</v>
      </c>
      <c r="C33" s="5">
        <f t="shared" si="0"/>
        <v>104.87178110192326</v>
      </c>
      <c r="D33">
        <v>2.3227724612097001E-4</v>
      </c>
      <c r="E33" s="5">
        <f t="shared" si="1"/>
        <v>36.09831366719316</v>
      </c>
      <c r="F33">
        <v>0</v>
      </c>
      <c r="G33" s="5">
        <f t="shared" si="2"/>
        <v>0</v>
      </c>
      <c r="H33">
        <v>4.6455449224193998E-5</v>
      </c>
      <c r="I33" s="5">
        <f t="shared" si="3"/>
        <v>5.0204455077580601</v>
      </c>
      <c r="J33">
        <v>0</v>
      </c>
      <c r="K33" s="5">
        <f t="shared" si="4"/>
        <v>0</v>
      </c>
      <c r="L33">
        <v>4.6455449224193998E-5</v>
      </c>
      <c r="M33" s="5">
        <f t="shared" si="5"/>
        <v>91.367097463532474</v>
      </c>
      <c r="N33">
        <v>2.09049521508873E-4</v>
      </c>
      <c r="O33" s="5">
        <f t="shared" si="6"/>
        <v>786.60184381677982</v>
      </c>
      <c r="P33">
        <v>0</v>
      </c>
      <c r="Q33" s="5">
        <f t="shared" si="7"/>
        <v>0</v>
      </c>
      <c r="R33">
        <v>2.3227724612097001E-4</v>
      </c>
      <c r="S33" s="5">
        <f t="shared" si="8"/>
        <v>2876.3832249372854</v>
      </c>
      <c r="T33">
        <v>2.3227724612097001E-4</v>
      </c>
      <c r="U33" s="5">
        <f t="shared" si="9"/>
        <v>953.63178342469575</v>
      </c>
      <c r="V33">
        <v>4.6455449224193998E-5</v>
      </c>
      <c r="W33" s="5">
        <f t="shared" si="10"/>
        <v>285.91546706308651</v>
      </c>
      <c r="X33">
        <v>1.1381585059927501E-3</v>
      </c>
      <c r="Y33" s="5">
        <f t="shared" si="11"/>
        <v>902.07283315525183</v>
      </c>
    </row>
    <row r="34" spans="1:25" x14ac:dyDescent="0.25">
      <c r="A34" t="s">
        <v>64</v>
      </c>
      <c r="B34">
        <v>1.39366347672582E-4</v>
      </c>
      <c r="C34" s="5">
        <f t="shared" si="0"/>
        <v>78.653835826442446</v>
      </c>
      <c r="D34">
        <v>1.18461395521695E-3</v>
      </c>
      <c r="E34" s="5">
        <f t="shared" si="1"/>
        <v>184.1013997026856</v>
      </c>
      <c r="F34">
        <v>8.5942581064758902E-4</v>
      </c>
      <c r="G34" s="5">
        <f t="shared" si="2"/>
        <v>776.04746399702697</v>
      </c>
      <c r="H34">
        <v>3.94871318405649E-4</v>
      </c>
      <c r="I34" s="5">
        <f t="shared" si="3"/>
        <v>42.673786815943515</v>
      </c>
      <c r="J34">
        <v>3.7164359379355199E-4</v>
      </c>
      <c r="K34" s="5">
        <f t="shared" si="4"/>
        <v>458.97418935241103</v>
      </c>
      <c r="L34">
        <v>1.06847533215646E-3</v>
      </c>
      <c r="M34" s="5">
        <f t="shared" si="5"/>
        <v>2101.4432416612431</v>
      </c>
      <c r="N34">
        <v>4.6455449224194002E-4</v>
      </c>
      <c r="O34" s="5">
        <f t="shared" si="6"/>
        <v>1748.0040973706218</v>
      </c>
      <c r="P34">
        <v>4.6455449224193998E-5</v>
      </c>
      <c r="Q34" s="5">
        <f t="shared" si="7"/>
        <v>27.13318266282635</v>
      </c>
      <c r="R34">
        <v>3.0196041995726101E-4</v>
      </c>
      <c r="S34" s="5">
        <f t="shared" si="8"/>
        <v>3739.298192418471</v>
      </c>
      <c r="T34">
        <v>2.09049521508873E-4</v>
      </c>
      <c r="U34" s="5">
        <f t="shared" si="9"/>
        <v>858.26860508222614</v>
      </c>
      <c r="V34">
        <v>9.2910898448387997E-5</v>
      </c>
      <c r="W34" s="5">
        <f t="shared" si="10"/>
        <v>571.83093412617302</v>
      </c>
      <c r="X34">
        <v>4.4132676762984301E-4</v>
      </c>
      <c r="Y34" s="5">
        <f t="shared" si="11"/>
        <v>349.78334346836385</v>
      </c>
    </row>
    <row r="35" spans="1:25" x14ac:dyDescent="0.25">
      <c r="A35" t="s">
        <v>65</v>
      </c>
      <c r="B35">
        <v>1.1613862306048501E-4</v>
      </c>
      <c r="C35" s="5">
        <f t="shared" si="0"/>
        <v>65.544863188702038</v>
      </c>
      <c r="D35">
        <v>1.5562575490104999E-3</v>
      </c>
      <c r="E35" s="5">
        <f t="shared" si="1"/>
        <v>241.85870157019434</v>
      </c>
      <c r="F35">
        <v>6.2714856452661903E-4</v>
      </c>
      <c r="G35" s="5">
        <f t="shared" si="2"/>
        <v>566.3049061599927</v>
      </c>
      <c r="H35">
        <v>2.5550497073306699E-4</v>
      </c>
      <c r="I35" s="5">
        <f t="shared" si="3"/>
        <v>27.61245029266933</v>
      </c>
      <c r="J35">
        <v>3.2518814456935802E-4</v>
      </c>
      <c r="K35" s="5">
        <f t="shared" si="4"/>
        <v>401.60241568335971</v>
      </c>
      <c r="L35">
        <v>7.2005946297500696E-4</v>
      </c>
      <c r="M35" s="5">
        <f t="shared" si="5"/>
        <v>1416.1900106847531</v>
      </c>
      <c r="N35">
        <v>5.1100994146613399E-4</v>
      </c>
      <c r="O35" s="5">
        <f t="shared" si="6"/>
        <v>1922.8045071076838</v>
      </c>
      <c r="P35">
        <v>0</v>
      </c>
      <c r="Q35" s="5">
        <f t="shared" si="7"/>
        <v>0</v>
      </c>
      <c r="R35">
        <v>2.3227724612097001E-4</v>
      </c>
      <c r="S35" s="5">
        <f t="shared" si="8"/>
        <v>2876.3832249372854</v>
      </c>
      <c r="T35">
        <v>2.3227724612097001E-4</v>
      </c>
      <c r="U35" s="5">
        <f t="shared" si="9"/>
        <v>953.63178342469575</v>
      </c>
      <c r="V35">
        <v>6.9683173836291001E-5</v>
      </c>
      <c r="W35" s="5">
        <f t="shared" si="10"/>
        <v>428.87320059462974</v>
      </c>
      <c r="X35">
        <v>6.2714856452661903E-4</v>
      </c>
      <c r="Y35" s="5">
        <f t="shared" si="11"/>
        <v>497.06054071820125</v>
      </c>
    </row>
    <row r="36" spans="1:25" x14ac:dyDescent="0.25">
      <c r="A36" t="s">
        <v>66</v>
      </c>
      <c r="B36">
        <v>6.9683173836291001E-5</v>
      </c>
      <c r="C36" s="5">
        <f t="shared" si="0"/>
        <v>39.326917913221223</v>
      </c>
      <c r="D36">
        <v>4.18099043017746E-4</v>
      </c>
      <c r="E36" s="5">
        <f t="shared" si="1"/>
        <v>64.976964600947696</v>
      </c>
      <c r="F36">
        <v>7.4328718758710397E-4</v>
      </c>
      <c r="G36" s="5">
        <f t="shared" si="2"/>
        <v>671.17618507850977</v>
      </c>
      <c r="H36">
        <v>2.5550497073306699E-4</v>
      </c>
      <c r="I36" s="5">
        <f t="shared" si="3"/>
        <v>27.61245029266933</v>
      </c>
      <c r="J36">
        <v>2.09049521508873E-4</v>
      </c>
      <c r="K36" s="5">
        <f t="shared" si="4"/>
        <v>258.17298151073123</v>
      </c>
      <c r="L36">
        <v>9.7556443370807396E-4</v>
      </c>
      <c r="M36" s="5">
        <f t="shared" si="5"/>
        <v>1918.7090467341818</v>
      </c>
      <c r="N36">
        <v>1.1613862306048501E-4</v>
      </c>
      <c r="O36" s="5">
        <f t="shared" si="6"/>
        <v>437.00102434265546</v>
      </c>
      <c r="P36">
        <v>6.9683173836291001E-5</v>
      </c>
      <c r="Q36" s="5">
        <f t="shared" si="7"/>
        <v>40.699773994239528</v>
      </c>
      <c r="R36">
        <v>2.3227724612097001E-4</v>
      </c>
      <c r="S36" s="5">
        <f t="shared" si="8"/>
        <v>2876.3832249372854</v>
      </c>
      <c r="T36">
        <v>1.1613862306048501E-4</v>
      </c>
      <c r="U36" s="5">
        <f t="shared" si="9"/>
        <v>476.81589171234788</v>
      </c>
      <c r="V36">
        <v>0</v>
      </c>
      <c r="W36" s="5">
        <f t="shared" si="10"/>
        <v>0</v>
      </c>
      <c r="X36">
        <v>9.2910898448387997E-5</v>
      </c>
      <c r="Y36" s="5">
        <f t="shared" si="11"/>
        <v>73.6385986249187</v>
      </c>
    </row>
    <row r="37" spans="1:25" x14ac:dyDescent="0.25">
      <c r="A37" t="s">
        <v>67</v>
      </c>
      <c r="B37">
        <v>2.3227724612097001E-4</v>
      </c>
      <c r="C37" s="5">
        <f t="shared" si="0"/>
        <v>131.08972637740408</v>
      </c>
      <c r="D37">
        <v>6.9683173836291001E-5</v>
      </c>
      <c r="E37" s="5">
        <f t="shared" si="1"/>
        <v>10.829494100157948</v>
      </c>
      <c r="F37">
        <v>0</v>
      </c>
      <c r="G37" s="5">
        <f t="shared" si="2"/>
        <v>0</v>
      </c>
      <c r="H37">
        <v>0</v>
      </c>
      <c r="I37" s="5">
        <f t="shared" si="3"/>
        <v>0</v>
      </c>
      <c r="J37">
        <v>0</v>
      </c>
      <c r="K37" s="5">
        <f t="shared" si="4"/>
        <v>0</v>
      </c>
      <c r="L37">
        <v>0</v>
      </c>
      <c r="M37" s="5">
        <f t="shared" si="5"/>
        <v>0</v>
      </c>
      <c r="N37">
        <v>0</v>
      </c>
      <c r="O37" s="5">
        <f t="shared" si="6"/>
        <v>0</v>
      </c>
      <c r="P37">
        <v>0</v>
      </c>
      <c r="Q37" s="5">
        <f t="shared" si="7"/>
        <v>0</v>
      </c>
      <c r="R37">
        <v>0</v>
      </c>
      <c r="S37" s="5">
        <f t="shared" si="8"/>
        <v>0</v>
      </c>
      <c r="T37">
        <v>0</v>
      </c>
      <c r="U37" s="5">
        <f t="shared" si="9"/>
        <v>0</v>
      </c>
      <c r="V37">
        <v>0</v>
      </c>
      <c r="W37" s="5">
        <f t="shared" si="10"/>
        <v>0</v>
      </c>
      <c r="X37">
        <v>0</v>
      </c>
      <c r="Y37" s="5">
        <f t="shared" si="11"/>
        <v>0</v>
      </c>
    </row>
    <row r="38" spans="1:25" x14ac:dyDescent="0.25">
      <c r="I38" s="5">
        <f t="shared" si="3"/>
        <v>0</v>
      </c>
      <c r="M38" s="5">
        <f t="shared" si="5"/>
        <v>0</v>
      </c>
      <c r="P38" s="6"/>
      <c r="R38" s="6"/>
    </row>
    <row r="39" spans="1:25" x14ac:dyDescent="0.25">
      <c r="P39" s="6"/>
      <c r="R39" s="6"/>
    </row>
    <row r="40" spans="1:25" x14ac:dyDescent="0.25">
      <c r="P40" s="6"/>
      <c r="R40" s="6"/>
    </row>
    <row r="41" spans="1:25" x14ac:dyDescent="0.25">
      <c r="P41" s="6"/>
      <c r="R41" s="6"/>
    </row>
    <row r="42" spans="1:25" x14ac:dyDescent="0.25">
      <c r="P42" s="6"/>
      <c r="R42" s="6"/>
    </row>
    <row r="43" spans="1:25" x14ac:dyDescent="0.25">
      <c r="P43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18" sqref="F18"/>
    </sheetView>
  </sheetViews>
  <sheetFormatPr defaultRowHeight="15" x14ac:dyDescent="0.25"/>
  <sheetData>
    <row r="1" spans="1:6" x14ac:dyDescent="0.25">
      <c r="A1" s="7" t="s">
        <v>29</v>
      </c>
      <c r="B1" s="8">
        <v>3762753.6196683333</v>
      </c>
      <c r="C1" s="7"/>
      <c r="D1" s="7" t="s">
        <v>29</v>
      </c>
      <c r="E1" s="7"/>
      <c r="F1" s="7">
        <v>1354602.8478812193</v>
      </c>
    </row>
    <row r="2" spans="1:6" x14ac:dyDescent="0.25">
      <c r="A2" s="7" t="s">
        <v>30</v>
      </c>
      <c r="B2" s="8">
        <v>584068.89321600005</v>
      </c>
      <c r="C2" s="7"/>
      <c r="D2" s="7" t="s">
        <v>30</v>
      </c>
      <c r="E2" s="7"/>
      <c r="F2" s="7">
        <v>271053.21149875526</v>
      </c>
    </row>
    <row r="3" spans="1:6" x14ac:dyDescent="0.25">
      <c r="A3" s="7" t="s">
        <v>31</v>
      </c>
      <c r="B3" s="8">
        <v>6154616.3440047996</v>
      </c>
      <c r="C3" s="7"/>
      <c r="D3" s="7" t="s">
        <v>31</v>
      </c>
      <c r="E3" s="7"/>
      <c r="F3" s="7">
        <v>337761.6091881477</v>
      </c>
    </row>
    <row r="4" spans="1:6" x14ac:dyDescent="0.25">
      <c r="A4" s="7" t="s">
        <v>32</v>
      </c>
      <c r="B4" s="8">
        <v>792572.23709999991</v>
      </c>
      <c r="C4" s="7"/>
      <c r="D4" s="9" t="s">
        <v>32</v>
      </c>
      <c r="E4" s="7"/>
      <c r="F4" s="7">
        <v>72083.844051901775</v>
      </c>
    </row>
    <row r="5" spans="1:6" x14ac:dyDescent="0.25">
      <c r="A5" s="7" t="s">
        <v>41</v>
      </c>
      <c r="B5" s="7">
        <v>3202087.6223279331</v>
      </c>
      <c r="C5" s="7"/>
      <c r="D5" s="9" t="s">
        <v>41</v>
      </c>
      <c r="E5" s="7"/>
      <c r="F5" s="7">
        <v>829649.09880622826</v>
      </c>
    </row>
    <row r="6" spans="1:6" x14ac:dyDescent="0.25">
      <c r="A6" s="7" t="s">
        <v>42</v>
      </c>
      <c r="B6" s="7">
        <v>3815695.7968199984</v>
      </c>
      <c r="C6" s="7"/>
      <c r="D6" s="9" t="s">
        <v>42</v>
      </c>
      <c r="E6" s="7"/>
      <c r="F6" s="7">
        <v>322424.72544775804</v>
      </c>
    </row>
    <row r="7" spans="1:6" x14ac:dyDescent="0.25">
      <c r="A7" s="7" t="s">
        <v>33</v>
      </c>
      <c r="B7" s="7">
        <v>11590.528395673331</v>
      </c>
      <c r="C7" s="7"/>
      <c r="D7" s="9" t="s">
        <v>33</v>
      </c>
      <c r="E7" s="7"/>
      <c r="F7" s="7">
        <v>98635.621456098626</v>
      </c>
    </row>
    <row r="8" spans="1:6" x14ac:dyDescent="0.25">
      <c r="A8" s="7" t="s">
        <v>34</v>
      </c>
      <c r="B8" s="7">
        <v>35246.386433333326</v>
      </c>
      <c r="C8" s="7"/>
      <c r="D8" s="9" t="s">
        <v>34</v>
      </c>
      <c r="E8" s="7"/>
      <c r="F8" s="7">
        <v>35606.536609239352</v>
      </c>
    </row>
    <row r="9" spans="1:6" x14ac:dyDescent="0.25">
      <c r="A9" s="7" t="s">
        <v>45</v>
      </c>
      <c r="B9" s="7">
        <v>12383405.057180667</v>
      </c>
      <c r="C9" s="7"/>
      <c r="D9" s="9" t="s">
        <v>45</v>
      </c>
      <c r="E9" s="7"/>
      <c r="F9" s="7">
        <v>2107108.5800874997</v>
      </c>
    </row>
    <row r="10" spans="1:6" x14ac:dyDescent="0.25">
      <c r="A10" s="7" t="s">
        <v>46</v>
      </c>
      <c r="B10" s="7">
        <v>4105575.5541181131</v>
      </c>
      <c r="C10" s="7"/>
      <c r="D10" s="9" t="s">
        <v>46</v>
      </c>
      <c r="E10" s="7"/>
      <c r="F10" s="7">
        <v>388256.25216830405</v>
      </c>
    </row>
    <row r="11" spans="1:6" x14ac:dyDescent="0.25">
      <c r="A11" s="7"/>
      <c r="B11" s="7">
        <v>0</v>
      </c>
      <c r="C11" s="7"/>
      <c r="D11" s="7"/>
      <c r="E11" s="7"/>
      <c r="F11" s="7"/>
    </row>
    <row r="12" spans="1:6" x14ac:dyDescent="0.25">
      <c r="A12" s="7" t="s">
        <v>35</v>
      </c>
      <c r="B12" s="8">
        <v>564367.49925793335</v>
      </c>
      <c r="C12" s="7"/>
      <c r="D12" s="7" t="s">
        <v>35</v>
      </c>
      <c r="E12" s="7"/>
      <c r="F12" s="9">
        <v>1326843.2159918826</v>
      </c>
    </row>
    <row r="13" spans="1:6" x14ac:dyDescent="0.25">
      <c r="A13" s="7" t="s">
        <v>36</v>
      </c>
      <c r="B13" s="8">
        <v>155410.4680531667</v>
      </c>
      <c r="C13" s="7"/>
      <c r="D13" s="7" t="s">
        <v>36</v>
      </c>
      <c r="E13" s="7"/>
      <c r="F13" s="9">
        <v>513872.5170668668</v>
      </c>
    </row>
    <row r="14" spans="1:6" x14ac:dyDescent="0.25">
      <c r="A14" s="7" t="s">
        <v>37</v>
      </c>
      <c r="B14" s="8">
        <v>1234984.8085159997</v>
      </c>
      <c r="C14" s="7"/>
      <c r="D14" s="7" t="s">
        <v>37</v>
      </c>
      <c r="E14" s="7"/>
      <c r="F14" s="9">
        <v>2312483.1204911536</v>
      </c>
    </row>
    <row r="15" spans="1:6" x14ac:dyDescent="0.25">
      <c r="A15" s="7" t="s">
        <v>38</v>
      </c>
      <c r="B15" s="8">
        <v>1966768.1418206668</v>
      </c>
      <c r="C15" s="7"/>
      <c r="D15" s="7" t="s">
        <v>38</v>
      </c>
      <c r="E15" s="7"/>
      <c r="F15" s="9">
        <v>2938797.8929813583</v>
      </c>
    </row>
    <row r="16" spans="1:6" x14ac:dyDescent="0.25">
      <c r="A16" s="7" t="s">
        <v>43</v>
      </c>
      <c r="B16" s="7">
        <v>11227781.264296666</v>
      </c>
      <c r="C16" s="7"/>
      <c r="D16" s="7" t="s">
        <v>43</v>
      </c>
      <c r="E16" s="7"/>
      <c r="F16" s="9">
        <v>19215063.426626369</v>
      </c>
    </row>
    <row r="17" spans="1:6" x14ac:dyDescent="0.25">
      <c r="A17" s="7" t="s">
        <v>44</v>
      </c>
      <c r="B17" s="7">
        <v>1311504.5829648995</v>
      </c>
      <c r="C17" s="7"/>
      <c r="D17" s="7" t="s">
        <v>44</v>
      </c>
      <c r="E17" s="7"/>
      <c r="F17" s="9">
        <v>2442589.8546376792</v>
      </c>
    </row>
    <row r="18" spans="1:6" x14ac:dyDescent="0.25">
      <c r="A18" s="7" t="s">
        <v>39</v>
      </c>
      <c r="B18" s="7">
        <v>1340.7120019439999</v>
      </c>
      <c r="C18" s="7"/>
      <c r="D18" s="7" t="s">
        <v>39</v>
      </c>
      <c r="E18" s="7"/>
      <c r="F18" s="7">
        <v>19337.069090379697</v>
      </c>
    </row>
    <row r="19" spans="1:6" x14ac:dyDescent="0.25">
      <c r="A19" s="7" t="s">
        <v>40</v>
      </c>
      <c r="B19" s="7">
        <v>561.10023079999985</v>
      </c>
      <c r="C19" s="7"/>
      <c r="D19" s="7" t="s">
        <v>40</v>
      </c>
      <c r="E19" s="7"/>
      <c r="F19" s="7">
        <v>33147.395852907372</v>
      </c>
    </row>
    <row r="20" spans="1:6" x14ac:dyDescent="0.25">
      <c r="A20" s="7" t="s">
        <v>47</v>
      </c>
      <c r="B20" s="10">
        <v>902983.66687503329</v>
      </c>
      <c r="C20" s="7"/>
      <c r="D20" s="7" t="s">
        <v>47</v>
      </c>
      <c r="E20" s="7"/>
      <c r="F20" s="7">
        <v>1295707.3295601234</v>
      </c>
    </row>
    <row r="21" spans="1:6" x14ac:dyDescent="0.25">
      <c r="A21" s="7" t="s">
        <v>48</v>
      </c>
      <c r="B21" s="10">
        <v>108070.11420591998</v>
      </c>
      <c r="C21" s="7"/>
      <c r="D21" s="7" t="s">
        <v>48</v>
      </c>
      <c r="E21" s="7"/>
      <c r="F21" s="7">
        <v>425787.33130012796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Fardina Rahimi</dc:creator>
  <cp:lastModifiedBy>Fardina Rahimi</cp:lastModifiedBy>
  <dcterms:created xsi:type="dcterms:W3CDTF">2024-09-17T14:41:43Z</dcterms:created>
  <dcterms:modified xsi:type="dcterms:W3CDTF">2024-09-22T19:59:23Z</dcterms:modified>
</cp:coreProperties>
</file>