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ww2m19_soton_ac_uk/Documents/Desktop/"/>
    </mc:Choice>
  </mc:AlternateContent>
  <xr:revisionPtr revIDLastSave="25" documentId="6_{20757663-ECBF-4632-A1F4-41EE6C55F525}" xr6:coauthVersionLast="47" xr6:coauthVersionMax="47" xr10:uidLastSave="{172FC045-5B77-4476-A333-0B37D7B257FC}"/>
  <bookViews>
    <workbookView xWindow="-120" yWindow="-120" windowWidth="29040" windowHeight="15720" activeTab="4" xr2:uid="{00000000-000D-0000-FFFF-FFFF00000000}"/>
  </bookViews>
  <sheets>
    <sheet name="RF sweep - fig 4.11" sheetId="8" r:id="rId1"/>
    <sheet name="ICP sweep - fig 4.12" sheetId="13" r:id="rId2"/>
    <sheet name="C4F8 sweep - fig 4.13 (a)" sheetId="11" r:id="rId3"/>
    <sheet name="O2 sweep fig 4.13 (b)" sheetId="12" r:id="rId4"/>
    <sheet name="Pres sweep - fig 4.14" sheetId="1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3" l="1"/>
  <c r="K6" i="13" s="1"/>
  <c r="I5" i="13"/>
  <c r="K5" i="13" s="1"/>
  <c r="I4" i="13"/>
  <c r="K4" i="13" s="1"/>
  <c r="I3" i="13"/>
  <c r="K3" i="13" s="1"/>
  <c r="I2" i="13"/>
  <c r="K2" i="13" s="1"/>
  <c r="N6" i="12"/>
  <c r="N5" i="12"/>
  <c r="N4" i="12"/>
  <c r="N3" i="12"/>
  <c r="N2" i="12"/>
  <c r="N6" i="11"/>
  <c r="N5" i="11"/>
  <c r="N4" i="11"/>
  <c r="N3" i="11"/>
  <c r="N2" i="11"/>
  <c r="I6" i="12"/>
  <c r="K6" i="12" s="1"/>
  <c r="I5" i="12"/>
  <c r="K5" i="12" s="1"/>
  <c r="I4" i="12"/>
  <c r="K4" i="12" s="1"/>
  <c r="I3" i="12"/>
  <c r="K3" i="12" s="1"/>
  <c r="I2" i="12"/>
  <c r="K2" i="12" s="1"/>
  <c r="I6" i="11"/>
  <c r="K6" i="11" s="1"/>
  <c r="I5" i="11"/>
  <c r="K5" i="11" s="1"/>
  <c r="I4" i="11"/>
  <c r="K4" i="11" s="1"/>
  <c r="I3" i="11"/>
  <c r="K3" i="11" s="1"/>
  <c r="I2" i="11"/>
  <c r="K2" i="11" s="1"/>
  <c r="I5" i="10"/>
  <c r="K5" i="10" s="1"/>
  <c r="I4" i="10"/>
  <c r="K4" i="10" s="1"/>
  <c r="I3" i="10"/>
  <c r="K3" i="10" s="1"/>
  <c r="I2" i="10"/>
  <c r="K2" i="10" s="1"/>
  <c r="I5" i="8"/>
  <c r="K5" i="8" s="1"/>
  <c r="I4" i="8"/>
  <c r="K4" i="8" s="1"/>
  <c r="I3" i="8"/>
  <c r="K3" i="8" s="1"/>
  <c r="I2" i="8"/>
  <c r="K2" i="8" s="1"/>
</calcChain>
</file>

<file path=xl/sharedStrings.xml><?xml version="1.0" encoding="utf-8"?>
<sst xmlns="http://schemas.openxmlformats.org/spreadsheetml/2006/main" count="79" uniqueCount="20">
  <si>
    <t>Rf Platen Power</t>
  </si>
  <si>
    <t>ICP Power</t>
  </si>
  <si>
    <t>Pressure</t>
  </si>
  <si>
    <t>C4F8 Flow</t>
  </si>
  <si>
    <t>O2 Flow</t>
  </si>
  <si>
    <t>angle</t>
  </si>
  <si>
    <t>plasma strike
test</t>
  </si>
  <si>
    <t>real process</t>
  </si>
  <si>
    <t>center point</t>
  </si>
  <si>
    <t>takes 15-20 sec to stabilise</t>
  </si>
  <si>
    <t>%C4F8</t>
  </si>
  <si>
    <t>Rf c1 at 99%</t>
  </si>
  <si>
    <t>takes 15-20 sec to stabilise (center point)</t>
  </si>
  <si>
    <t>might stuck in the chamber</t>
  </si>
  <si>
    <t>notes</t>
  </si>
  <si>
    <t>mins</t>
  </si>
  <si>
    <t>seconds</t>
  </si>
  <si>
    <t>etch rate
(nm/min)</t>
  </si>
  <si>
    <t>Etch depth
 (nm)</t>
  </si>
  <si>
    <t>Etch depth (nm)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</si>
</sst>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0" fontId="3" fillId="3" borderId="4" xfId="1" applyNumberFormat="1" applyFont="1" applyFill="1" applyBorder="1" applyAlignment="1">
      <alignment horizontal="center" vertical="center"/>
    </xf>
    <xf numFmtId="20" fontId="3" fillId="3" borderId="1" xfId="1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0" fontId="3" fillId="4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4" borderId="1" xfId="1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20" fontId="3" fillId="3" borderId="3" xfId="1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20" fontId="3" fillId="4" borderId="3" xfId="1" applyNumberFormat="1" applyFont="1" applyFill="1" applyBorder="1" applyAlignment="1">
      <alignment horizontal="center" vertical="center"/>
    </xf>
    <xf numFmtId="0" fontId="3" fillId="4" borderId="3" xfId="1" applyNumberFormat="1" applyFont="1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20" fontId="5" fillId="3" borderId="1" xfId="1" applyNumberFormat="1" applyFont="1" applyFill="1" applyBorder="1" applyAlignment="1">
      <alignment horizontal="center" vertical="center"/>
    </xf>
    <xf numFmtId="0" fontId="5" fillId="3" borderId="1" xfId="1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3247-F9D7-4442-B301-98847E1B8D92}">
  <dimension ref="A1:M5"/>
  <sheetViews>
    <sheetView workbookViewId="0">
      <selection activeCell="K28" sqref="K28"/>
    </sheetView>
  </sheetViews>
  <sheetFormatPr defaultRowHeight="15" x14ac:dyDescent="0.25"/>
  <cols>
    <col min="1" max="1" width="15.28515625" bestFit="1" customWidth="1"/>
    <col min="2" max="2" width="10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7.28515625" bestFit="1" customWidth="1"/>
    <col min="7" max="7" width="11.5703125" bestFit="1" customWidth="1"/>
    <col min="8" max="8" width="6.140625" bestFit="1" customWidth="1"/>
    <col min="9" max="9" width="8.140625" bestFit="1" customWidth="1"/>
    <col min="10" max="10" width="6.5703125" bestFit="1" customWidth="1"/>
    <col min="11" max="11" width="8.85546875" bestFit="1" customWidth="1"/>
    <col min="12" max="12" width="5.85546875" bestFit="1" customWidth="1"/>
    <col min="13" max="13" width="31.5703125" bestFit="1" customWidth="1"/>
  </cols>
  <sheetData>
    <row r="1" spans="1:13" ht="45.75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6</v>
      </c>
      <c r="G1" s="19" t="s">
        <v>7</v>
      </c>
      <c r="H1" s="20" t="s">
        <v>15</v>
      </c>
      <c r="I1" s="20" t="s">
        <v>16</v>
      </c>
      <c r="J1" s="20" t="s">
        <v>18</v>
      </c>
      <c r="K1" s="20" t="s">
        <v>17</v>
      </c>
      <c r="L1" s="19" t="s">
        <v>5</v>
      </c>
      <c r="M1" s="36" t="s">
        <v>14</v>
      </c>
    </row>
    <row r="2" spans="1:13" x14ac:dyDescent="0.25">
      <c r="A2" s="26">
        <v>50</v>
      </c>
      <c r="B2" s="38">
        <v>2000</v>
      </c>
      <c r="C2" s="38">
        <v>10</v>
      </c>
      <c r="D2" s="38">
        <v>50</v>
      </c>
      <c r="E2" s="38">
        <v>50</v>
      </c>
      <c r="F2" s="26">
        <v>168</v>
      </c>
      <c r="G2" s="26">
        <v>185</v>
      </c>
      <c r="H2" s="27">
        <v>0.10416666666666667</v>
      </c>
      <c r="I2" s="28">
        <f>H2*24*60</f>
        <v>150</v>
      </c>
      <c r="J2" s="28">
        <v>257.5</v>
      </c>
      <c r="K2" s="29">
        <f t="shared" ref="K2:K4" si="0">J2/I2*60</f>
        <v>103</v>
      </c>
      <c r="L2" s="26">
        <v>88.1</v>
      </c>
      <c r="M2" s="26" t="s">
        <v>8</v>
      </c>
    </row>
    <row r="3" spans="1:13" x14ac:dyDescent="0.25">
      <c r="A3" s="4">
        <v>100</v>
      </c>
      <c r="B3" s="38">
        <v>2000</v>
      </c>
      <c r="C3" s="38">
        <v>10</v>
      </c>
      <c r="D3" s="38">
        <v>50</v>
      </c>
      <c r="E3" s="38">
        <v>50</v>
      </c>
      <c r="F3" s="4">
        <v>292</v>
      </c>
      <c r="G3" s="4">
        <v>310</v>
      </c>
      <c r="H3" s="6">
        <v>7.2916666666666671E-2</v>
      </c>
      <c r="I3" s="7">
        <f>H3*24*60</f>
        <v>105</v>
      </c>
      <c r="J3" s="7">
        <v>246.5</v>
      </c>
      <c r="K3" s="10">
        <f t="shared" si="0"/>
        <v>140.85714285714286</v>
      </c>
      <c r="L3" s="4">
        <v>76</v>
      </c>
      <c r="M3" s="3"/>
    </row>
    <row r="4" spans="1:13" x14ac:dyDescent="0.25">
      <c r="A4" s="4">
        <v>150</v>
      </c>
      <c r="B4" s="38">
        <v>2000</v>
      </c>
      <c r="C4" s="38">
        <v>10</v>
      </c>
      <c r="D4" s="38">
        <v>50</v>
      </c>
      <c r="E4" s="38">
        <v>50</v>
      </c>
      <c r="F4" s="4">
        <v>388</v>
      </c>
      <c r="G4" s="4">
        <v>402</v>
      </c>
      <c r="H4" s="6">
        <v>6.25E-2</v>
      </c>
      <c r="I4" s="7">
        <f>H4*24*60</f>
        <v>90</v>
      </c>
      <c r="J4" s="7">
        <v>257.5</v>
      </c>
      <c r="K4" s="10">
        <f t="shared" si="0"/>
        <v>171.66666666666666</v>
      </c>
      <c r="L4" s="4">
        <v>73.3</v>
      </c>
      <c r="M4" s="4"/>
    </row>
    <row r="5" spans="1:13" x14ac:dyDescent="0.25">
      <c r="A5" s="4">
        <v>200</v>
      </c>
      <c r="B5" s="38">
        <v>2000</v>
      </c>
      <c r="C5" s="38">
        <v>10</v>
      </c>
      <c r="D5" s="38">
        <v>50</v>
      </c>
      <c r="E5" s="38">
        <v>50</v>
      </c>
      <c r="F5" s="4">
        <v>475</v>
      </c>
      <c r="G5" s="4">
        <v>492</v>
      </c>
      <c r="H5" s="6">
        <v>4.1666666666666664E-2</v>
      </c>
      <c r="I5" s="7">
        <f>H5*24*60</f>
        <v>60</v>
      </c>
      <c r="J5" s="7">
        <v>188.3</v>
      </c>
      <c r="K5" s="10">
        <f>J5/I5*60</f>
        <v>188.3</v>
      </c>
      <c r="L5" s="4">
        <v>72</v>
      </c>
      <c r="M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C031-9C73-45DC-8D6F-902EB929746E}">
  <dimension ref="A1:M6"/>
  <sheetViews>
    <sheetView workbookViewId="0">
      <selection activeCell="K17" sqref="K17"/>
    </sheetView>
  </sheetViews>
  <sheetFormatPr defaultRowHeight="15" x14ac:dyDescent="0.25"/>
  <cols>
    <col min="1" max="1" width="15.28515625" bestFit="1" customWidth="1"/>
    <col min="2" max="2" width="10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7.28515625" bestFit="1" customWidth="1"/>
    <col min="7" max="7" width="11.5703125" bestFit="1" customWidth="1"/>
    <col min="8" max="8" width="6.140625" bestFit="1" customWidth="1"/>
    <col min="9" max="9" width="8.140625" bestFit="1" customWidth="1"/>
    <col min="10" max="10" width="6.5703125" bestFit="1" customWidth="1"/>
    <col min="11" max="11" width="8.85546875" bestFit="1" customWidth="1"/>
    <col min="12" max="12" width="5.85546875" bestFit="1" customWidth="1"/>
    <col min="13" max="13" width="11.85546875" bestFit="1" customWidth="1"/>
  </cols>
  <sheetData>
    <row r="1" spans="1:13" ht="45.75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6</v>
      </c>
      <c r="G1" s="19" t="s">
        <v>7</v>
      </c>
      <c r="H1" s="19" t="s">
        <v>15</v>
      </c>
      <c r="I1" s="19" t="s">
        <v>16</v>
      </c>
      <c r="J1" s="20" t="s">
        <v>18</v>
      </c>
      <c r="K1" s="20" t="s">
        <v>17</v>
      </c>
      <c r="L1" s="19" t="s">
        <v>5</v>
      </c>
      <c r="M1" s="36" t="s">
        <v>14</v>
      </c>
    </row>
    <row r="2" spans="1:13" x14ac:dyDescent="0.25">
      <c r="A2" s="39">
        <v>50</v>
      </c>
      <c r="B2" s="40">
        <v>0</v>
      </c>
      <c r="C2" s="39">
        <v>10</v>
      </c>
      <c r="D2" s="39">
        <v>50</v>
      </c>
      <c r="E2" s="38">
        <v>50</v>
      </c>
      <c r="F2" s="16">
        <v>309</v>
      </c>
      <c r="G2" s="16">
        <v>335</v>
      </c>
      <c r="H2" s="22">
        <v>0.16666666666666666</v>
      </c>
      <c r="I2" s="23">
        <f>H2*24*60</f>
        <v>240</v>
      </c>
      <c r="J2" s="23">
        <v>60.15</v>
      </c>
      <c r="K2" s="24">
        <f t="shared" ref="K2:K4" si="0">J2/I2*60</f>
        <v>15.0375</v>
      </c>
      <c r="L2" s="16">
        <v>72.7</v>
      </c>
      <c r="M2" s="25" t="s">
        <v>11</v>
      </c>
    </row>
    <row r="3" spans="1:13" x14ac:dyDescent="0.25">
      <c r="A3" s="2">
        <v>50</v>
      </c>
      <c r="B3" s="4">
        <v>1000</v>
      </c>
      <c r="C3" s="2">
        <v>10</v>
      </c>
      <c r="D3" s="2">
        <v>50</v>
      </c>
      <c r="E3" s="38">
        <v>50</v>
      </c>
      <c r="F3" s="4">
        <v>296</v>
      </c>
      <c r="G3" s="4">
        <v>315</v>
      </c>
      <c r="H3" s="6">
        <v>0.15625</v>
      </c>
      <c r="I3" s="7">
        <f>H3*24*60</f>
        <v>225</v>
      </c>
      <c r="J3" s="7">
        <v>230.1</v>
      </c>
      <c r="K3" s="10">
        <f t="shared" si="0"/>
        <v>61.36</v>
      </c>
      <c r="L3" s="4">
        <v>74.599999999999994</v>
      </c>
      <c r="M3" s="3" t="s">
        <v>11</v>
      </c>
    </row>
    <row r="4" spans="1:13" x14ac:dyDescent="0.25">
      <c r="A4" s="2">
        <v>50</v>
      </c>
      <c r="B4" s="4">
        <v>1500</v>
      </c>
      <c r="C4" s="2">
        <v>10</v>
      </c>
      <c r="D4" s="2">
        <v>50</v>
      </c>
      <c r="E4" s="38">
        <v>50</v>
      </c>
      <c r="F4" s="4">
        <v>213</v>
      </c>
      <c r="G4" s="4">
        <v>236</v>
      </c>
      <c r="H4" s="6">
        <v>9.375E-2</v>
      </c>
      <c r="I4" s="7">
        <f>H4*24*60</f>
        <v>135</v>
      </c>
      <c r="J4" s="7">
        <v>180.8</v>
      </c>
      <c r="K4" s="10">
        <f t="shared" si="0"/>
        <v>80.355555555555569</v>
      </c>
      <c r="L4" s="4">
        <v>78.7</v>
      </c>
      <c r="M4" s="3"/>
    </row>
    <row r="5" spans="1:13" x14ac:dyDescent="0.25">
      <c r="A5" s="2">
        <v>50</v>
      </c>
      <c r="B5" s="11">
        <v>2000</v>
      </c>
      <c r="C5" s="2">
        <v>10</v>
      </c>
      <c r="D5" s="2">
        <v>50</v>
      </c>
      <c r="E5" s="38">
        <v>50</v>
      </c>
      <c r="F5" s="11">
        <v>168</v>
      </c>
      <c r="G5" s="11">
        <v>185</v>
      </c>
      <c r="H5" s="12">
        <v>0.10416666666666667</v>
      </c>
      <c r="I5" s="14">
        <f>H5*24*60</f>
        <v>150</v>
      </c>
      <c r="J5" s="14">
        <v>257.5</v>
      </c>
      <c r="K5" s="15">
        <f>J5/I5*60</f>
        <v>103</v>
      </c>
      <c r="L5" s="11">
        <v>88.1</v>
      </c>
      <c r="M5" s="11" t="s">
        <v>8</v>
      </c>
    </row>
    <row r="6" spans="1:13" x14ac:dyDescent="0.25">
      <c r="A6" s="2">
        <v>50</v>
      </c>
      <c r="B6" s="4">
        <v>2500</v>
      </c>
      <c r="C6" s="2">
        <v>10</v>
      </c>
      <c r="D6" s="2">
        <v>50</v>
      </c>
      <c r="E6" s="38">
        <v>50</v>
      </c>
      <c r="F6" s="4">
        <v>136</v>
      </c>
      <c r="G6" s="4">
        <v>150</v>
      </c>
      <c r="H6" s="5">
        <v>0.10416666666666667</v>
      </c>
      <c r="I6" s="7">
        <f>H6*24*60</f>
        <v>150</v>
      </c>
      <c r="J6" s="7">
        <v>291.2</v>
      </c>
      <c r="K6" s="10">
        <f>J6/I6*60</f>
        <v>116.48</v>
      </c>
      <c r="L6" s="4">
        <v>90.2</v>
      </c>
      <c r="M6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89ED-4F18-4EA5-B5F2-1EBE851B588C}">
  <dimension ref="A1:N6"/>
  <sheetViews>
    <sheetView zoomScaleNormal="100" workbookViewId="0">
      <selection activeCell="M13" sqref="M13"/>
    </sheetView>
  </sheetViews>
  <sheetFormatPr defaultRowHeight="15" x14ac:dyDescent="0.25"/>
  <cols>
    <col min="1" max="1" width="15.28515625" bestFit="1" customWidth="1"/>
    <col min="2" max="2" width="10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7.28515625" bestFit="1" customWidth="1"/>
    <col min="7" max="7" width="11.5703125" bestFit="1" customWidth="1"/>
    <col min="8" max="8" width="6.140625" bestFit="1" customWidth="1"/>
    <col min="9" max="9" width="8.140625" bestFit="1" customWidth="1"/>
    <col min="10" max="10" width="6.5703125" bestFit="1" customWidth="1"/>
    <col min="11" max="11" width="8.85546875" bestFit="1" customWidth="1"/>
    <col min="12" max="12" width="5.85546875" bestFit="1" customWidth="1"/>
    <col min="13" max="13" width="11.85546875" bestFit="1" customWidth="1"/>
  </cols>
  <sheetData>
    <row r="1" spans="1:14" ht="45.75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6</v>
      </c>
      <c r="G1" s="19" t="s">
        <v>7</v>
      </c>
      <c r="H1" s="19" t="s">
        <v>15</v>
      </c>
      <c r="I1" s="19" t="s">
        <v>16</v>
      </c>
      <c r="J1" s="20" t="s">
        <v>18</v>
      </c>
      <c r="K1" s="20" t="s">
        <v>17</v>
      </c>
      <c r="L1" s="19" t="s">
        <v>5</v>
      </c>
      <c r="M1" s="36" t="s">
        <v>14</v>
      </c>
      <c r="N1" s="1" t="s">
        <v>10</v>
      </c>
    </row>
    <row r="2" spans="1:14" x14ac:dyDescent="0.25">
      <c r="A2" s="39">
        <v>50</v>
      </c>
      <c r="B2" s="39">
        <v>2000</v>
      </c>
      <c r="C2" s="39">
        <v>10</v>
      </c>
      <c r="D2" s="40">
        <v>20</v>
      </c>
      <c r="E2" s="39">
        <v>50</v>
      </c>
      <c r="F2" s="17">
        <v>157</v>
      </c>
      <c r="G2" s="16">
        <v>158</v>
      </c>
      <c r="H2" s="22">
        <v>0.10416666666666667</v>
      </c>
      <c r="I2" s="23">
        <f>H2*24*60</f>
        <v>150</v>
      </c>
      <c r="J2" s="30">
        <v>344.5</v>
      </c>
      <c r="K2" s="16">
        <f t="shared" ref="K2:K3" si="0">J2/I2*60</f>
        <v>137.80000000000001</v>
      </c>
      <c r="L2" s="16">
        <v>81.900000000000006</v>
      </c>
      <c r="M2" s="16"/>
      <c r="N2" s="35">
        <f>(100*D2/(D2+50))/100</f>
        <v>0.28571428571428575</v>
      </c>
    </row>
    <row r="3" spans="1:14" x14ac:dyDescent="0.25">
      <c r="A3" s="2">
        <v>50</v>
      </c>
      <c r="B3" s="2">
        <v>2000</v>
      </c>
      <c r="C3" s="2">
        <v>10</v>
      </c>
      <c r="D3" s="4">
        <v>35</v>
      </c>
      <c r="E3" s="2">
        <v>50</v>
      </c>
      <c r="F3" s="9">
        <v>175</v>
      </c>
      <c r="G3" s="4">
        <v>173</v>
      </c>
      <c r="H3" s="33">
        <v>0.10416666666666667</v>
      </c>
      <c r="I3" s="7">
        <f>H3*24*60</f>
        <v>150</v>
      </c>
      <c r="J3" s="32">
        <v>312.3</v>
      </c>
      <c r="K3" s="4">
        <f t="shared" si="0"/>
        <v>124.92000000000002</v>
      </c>
      <c r="L3" s="4">
        <v>86.1</v>
      </c>
      <c r="M3" s="4"/>
      <c r="N3" s="35">
        <f>(100*D3/(D3+50))/100</f>
        <v>0.41176470588235298</v>
      </c>
    </row>
    <row r="4" spans="1:14" x14ac:dyDescent="0.25">
      <c r="A4" s="2">
        <v>50</v>
      </c>
      <c r="B4" s="2">
        <v>2000</v>
      </c>
      <c r="C4" s="2">
        <v>10</v>
      </c>
      <c r="D4" s="11">
        <v>50</v>
      </c>
      <c r="E4" s="2">
        <v>50</v>
      </c>
      <c r="F4" s="11">
        <v>168</v>
      </c>
      <c r="G4" s="11">
        <v>185</v>
      </c>
      <c r="H4" s="12">
        <v>0.10416666666666667</v>
      </c>
      <c r="I4" s="14">
        <f>H4*24*60</f>
        <v>150</v>
      </c>
      <c r="J4" s="31">
        <v>257.5</v>
      </c>
      <c r="K4" s="11">
        <f>J4/I4*60</f>
        <v>103</v>
      </c>
      <c r="L4" s="11">
        <v>88.1</v>
      </c>
      <c r="M4" s="11" t="s">
        <v>8</v>
      </c>
      <c r="N4" s="35">
        <f>(100*D4/(D4+50))/100</f>
        <v>0.5</v>
      </c>
    </row>
    <row r="5" spans="1:14" x14ac:dyDescent="0.25">
      <c r="A5" s="2">
        <v>50</v>
      </c>
      <c r="B5" s="2">
        <v>2000</v>
      </c>
      <c r="C5" s="2">
        <v>10</v>
      </c>
      <c r="D5" s="4">
        <v>65</v>
      </c>
      <c r="E5" s="2">
        <v>50</v>
      </c>
      <c r="F5" s="9">
        <v>162</v>
      </c>
      <c r="G5" s="4">
        <v>198</v>
      </c>
      <c r="H5" s="33">
        <v>0.10416666666666667</v>
      </c>
      <c r="I5" s="7">
        <f>H5*24*60</f>
        <v>150</v>
      </c>
      <c r="J5" s="32">
        <v>252.1</v>
      </c>
      <c r="K5" s="4">
        <f t="shared" ref="K5:K6" si="1">J5/I5*60</f>
        <v>100.83999999999999</v>
      </c>
      <c r="L5" s="4">
        <v>86.4</v>
      </c>
      <c r="M5" s="4"/>
      <c r="N5" s="35">
        <f>(100*D5/(D5+50))/100</f>
        <v>0.56521739130434778</v>
      </c>
    </row>
    <row r="6" spans="1:14" x14ac:dyDescent="0.25">
      <c r="A6" s="2">
        <v>50</v>
      </c>
      <c r="B6" s="2">
        <v>2000</v>
      </c>
      <c r="C6" s="2">
        <v>10</v>
      </c>
      <c r="D6" s="4">
        <v>80</v>
      </c>
      <c r="E6" s="2">
        <v>50</v>
      </c>
      <c r="F6" s="9">
        <v>163</v>
      </c>
      <c r="G6" s="4">
        <v>192</v>
      </c>
      <c r="H6" s="6">
        <v>0.10416666666666667</v>
      </c>
      <c r="I6" s="7">
        <f>H6*24*60</f>
        <v>150</v>
      </c>
      <c r="J6" s="32">
        <v>246.5</v>
      </c>
      <c r="K6" s="4">
        <f t="shared" si="1"/>
        <v>98.6</v>
      </c>
      <c r="L6" s="4">
        <v>84</v>
      </c>
      <c r="M6" s="4"/>
      <c r="N6" s="35">
        <f>(100*D6/(D6+50))/100</f>
        <v>0.61538461538461542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AEC6-FC55-49A0-85ED-27E3192ED1EA}">
  <dimension ref="A1:N6"/>
  <sheetViews>
    <sheetView zoomScaleNormal="100" workbookViewId="0">
      <selection activeCell="N22" sqref="N22"/>
    </sheetView>
  </sheetViews>
  <sheetFormatPr defaultRowHeight="15" x14ac:dyDescent="0.25"/>
  <cols>
    <col min="1" max="1" width="15.28515625" bestFit="1" customWidth="1"/>
    <col min="2" max="2" width="10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7.28515625" bestFit="1" customWidth="1"/>
    <col min="7" max="7" width="11.5703125" bestFit="1" customWidth="1"/>
    <col min="8" max="8" width="6.140625" bestFit="1" customWidth="1"/>
    <col min="9" max="9" width="8.140625" bestFit="1" customWidth="1"/>
    <col min="10" max="10" width="16.42578125" bestFit="1" customWidth="1"/>
    <col min="11" max="11" width="18.85546875" bestFit="1" customWidth="1"/>
    <col min="12" max="12" width="5.85546875" bestFit="1" customWidth="1"/>
    <col min="13" max="13" width="38" bestFit="1" customWidth="1"/>
  </cols>
  <sheetData>
    <row r="1" spans="1:14" ht="45.75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6</v>
      </c>
      <c r="G1" s="19" t="s">
        <v>7</v>
      </c>
      <c r="H1" s="19" t="s">
        <v>15</v>
      </c>
      <c r="I1" s="19" t="s">
        <v>16</v>
      </c>
      <c r="J1" s="19" t="s">
        <v>19</v>
      </c>
      <c r="K1" s="20" t="s">
        <v>17</v>
      </c>
      <c r="L1" s="19" t="s">
        <v>5</v>
      </c>
      <c r="M1" s="37" t="s">
        <v>14</v>
      </c>
      <c r="N1" s="1" t="s">
        <v>10</v>
      </c>
    </row>
    <row r="2" spans="1:14" x14ac:dyDescent="0.25">
      <c r="A2" s="39">
        <v>50</v>
      </c>
      <c r="B2" s="39">
        <v>2000</v>
      </c>
      <c r="C2" s="39">
        <v>10</v>
      </c>
      <c r="D2" s="39">
        <v>50</v>
      </c>
      <c r="E2" s="16">
        <v>10</v>
      </c>
      <c r="F2" s="17">
        <v>148</v>
      </c>
      <c r="G2" s="16">
        <v>186</v>
      </c>
      <c r="H2" s="22">
        <v>0.16666666666666666</v>
      </c>
      <c r="I2" s="23">
        <f>H2*24*60</f>
        <v>240</v>
      </c>
      <c r="J2" s="30">
        <v>197.2</v>
      </c>
      <c r="K2" s="10">
        <f t="shared" ref="K2:K5" si="0">J2/I2*60</f>
        <v>49.3</v>
      </c>
      <c r="L2" s="16">
        <v>62</v>
      </c>
      <c r="M2" s="16" t="s">
        <v>13</v>
      </c>
      <c r="N2" s="35">
        <f>(100-(100*E2/(50+E2)))/100</f>
        <v>0.83333333333333326</v>
      </c>
    </row>
    <row r="3" spans="1:14" x14ac:dyDescent="0.25">
      <c r="A3" s="2">
        <v>50</v>
      </c>
      <c r="B3" s="2">
        <v>2000</v>
      </c>
      <c r="C3" s="2">
        <v>10</v>
      </c>
      <c r="D3" s="2">
        <v>50</v>
      </c>
      <c r="E3" s="4">
        <v>20</v>
      </c>
      <c r="F3" s="9">
        <v>151</v>
      </c>
      <c r="G3" s="4">
        <v>170</v>
      </c>
      <c r="H3" s="33">
        <v>0.15625</v>
      </c>
      <c r="I3" s="7">
        <f t="shared" ref="I3:I6" si="1">H3*24*60</f>
        <v>225</v>
      </c>
      <c r="J3" s="32">
        <v>334.2</v>
      </c>
      <c r="K3" s="10">
        <f t="shared" si="0"/>
        <v>89.11999999999999</v>
      </c>
      <c r="L3" s="4">
        <v>75</v>
      </c>
      <c r="M3" s="4" t="s">
        <v>13</v>
      </c>
      <c r="N3" s="35">
        <f t="shared" ref="N3:N6" si="2">(100-(100*E3/(50+E3)))/100</f>
        <v>0.7142857142857143</v>
      </c>
    </row>
    <row r="4" spans="1:14" x14ac:dyDescent="0.25">
      <c r="A4" s="2">
        <v>50</v>
      </c>
      <c r="B4" s="2">
        <v>2000</v>
      </c>
      <c r="C4" s="2">
        <v>10</v>
      </c>
      <c r="D4" s="2">
        <v>50</v>
      </c>
      <c r="E4" s="4">
        <v>30</v>
      </c>
      <c r="F4" s="4">
        <v>165</v>
      </c>
      <c r="G4" s="4">
        <v>173</v>
      </c>
      <c r="H4" s="33">
        <v>0.14583333333333334</v>
      </c>
      <c r="I4" s="4">
        <f t="shared" si="1"/>
        <v>210</v>
      </c>
      <c r="J4" s="30">
        <v>268.39999999999998</v>
      </c>
      <c r="K4" s="10">
        <f t="shared" si="0"/>
        <v>76.685714285714283</v>
      </c>
      <c r="L4" s="30">
        <v>83.3</v>
      </c>
      <c r="M4" s="4" t="s">
        <v>9</v>
      </c>
      <c r="N4" s="35">
        <f t="shared" si="2"/>
        <v>0.625</v>
      </c>
    </row>
    <row r="5" spans="1:14" x14ac:dyDescent="0.25">
      <c r="A5" s="2">
        <v>50</v>
      </c>
      <c r="B5" s="2">
        <v>2000</v>
      </c>
      <c r="C5" s="2">
        <v>10</v>
      </c>
      <c r="D5" s="2">
        <v>50</v>
      </c>
      <c r="E5" s="4">
        <v>40</v>
      </c>
      <c r="F5" s="4">
        <v>166</v>
      </c>
      <c r="G5" s="4">
        <v>187</v>
      </c>
      <c r="H5" s="33">
        <v>0.125</v>
      </c>
      <c r="I5" s="34">
        <f t="shared" si="1"/>
        <v>180</v>
      </c>
      <c r="J5" s="30">
        <v>317.8</v>
      </c>
      <c r="K5" s="10">
        <f t="shared" si="0"/>
        <v>105.93333333333334</v>
      </c>
      <c r="L5" s="4">
        <v>86.5</v>
      </c>
      <c r="M5" s="4" t="s">
        <v>9</v>
      </c>
      <c r="N5" s="35">
        <f t="shared" si="2"/>
        <v>0.55555555555555558</v>
      </c>
    </row>
    <row r="6" spans="1:14" x14ac:dyDescent="0.25">
      <c r="A6" s="2">
        <v>50</v>
      </c>
      <c r="B6" s="2">
        <v>2000</v>
      </c>
      <c r="C6" s="2">
        <v>10</v>
      </c>
      <c r="D6" s="2">
        <v>50</v>
      </c>
      <c r="E6" s="11">
        <v>50</v>
      </c>
      <c r="F6" s="11">
        <v>168</v>
      </c>
      <c r="G6" s="11">
        <v>185</v>
      </c>
      <c r="H6" s="12">
        <v>0.10416666666666667</v>
      </c>
      <c r="I6" s="14">
        <f t="shared" si="1"/>
        <v>150</v>
      </c>
      <c r="J6" s="31">
        <v>257.5</v>
      </c>
      <c r="K6" s="11">
        <f>J6/I6*60</f>
        <v>103</v>
      </c>
      <c r="L6" s="11">
        <v>88.1</v>
      </c>
      <c r="M6" s="11" t="s">
        <v>12</v>
      </c>
      <c r="N6" s="35">
        <f t="shared" si="2"/>
        <v>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1EEC-F462-4F48-AD35-25DA37E06923}">
  <dimension ref="A1:M5"/>
  <sheetViews>
    <sheetView tabSelected="1" zoomScaleNormal="100" workbookViewId="0">
      <selection activeCell="L22" sqref="L22"/>
    </sheetView>
  </sheetViews>
  <sheetFormatPr defaultRowHeight="15" x14ac:dyDescent="0.25"/>
  <cols>
    <col min="1" max="1" width="15.28515625" bestFit="1" customWidth="1"/>
    <col min="2" max="2" width="10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7.28515625" bestFit="1" customWidth="1"/>
    <col min="7" max="7" width="11.5703125" bestFit="1" customWidth="1"/>
    <col min="8" max="8" width="6.140625" bestFit="1" customWidth="1"/>
    <col min="9" max="9" width="8.140625" bestFit="1" customWidth="1"/>
    <col min="10" max="10" width="6.5703125" bestFit="1" customWidth="1"/>
    <col min="11" max="11" width="8.85546875" bestFit="1" customWidth="1"/>
    <col min="12" max="12" width="5.85546875" bestFit="1" customWidth="1"/>
    <col min="13" max="13" width="11.85546875" bestFit="1" customWidth="1"/>
  </cols>
  <sheetData>
    <row r="1" spans="1:13" ht="45.75" thickBot="1" x14ac:dyDescent="0.3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6</v>
      </c>
      <c r="G1" s="19" t="s">
        <v>7</v>
      </c>
      <c r="H1" s="19" t="s">
        <v>15</v>
      </c>
      <c r="I1" s="19" t="s">
        <v>16</v>
      </c>
      <c r="J1" s="20" t="s">
        <v>18</v>
      </c>
      <c r="K1" s="20" t="s">
        <v>17</v>
      </c>
      <c r="L1" s="19" t="s">
        <v>5</v>
      </c>
      <c r="M1" s="36" t="s">
        <v>14</v>
      </c>
    </row>
    <row r="2" spans="1:13" x14ac:dyDescent="0.25">
      <c r="A2" s="38">
        <v>50</v>
      </c>
      <c r="B2" s="38">
        <v>2000</v>
      </c>
      <c r="C2" s="21">
        <v>5</v>
      </c>
      <c r="D2" s="38">
        <v>50</v>
      </c>
      <c r="E2" s="38">
        <v>50</v>
      </c>
      <c r="F2" s="16">
        <v>131</v>
      </c>
      <c r="G2" s="16">
        <v>146</v>
      </c>
      <c r="H2" s="22">
        <v>0.10416666666666667</v>
      </c>
      <c r="I2" s="23">
        <f>H2*24*60</f>
        <v>150</v>
      </c>
      <c r="J2" s="23">
        <v>268.39999999999998</v>
      </c>
      <c r="K2" s="24">
        <f>J2/I2*60</f>
        <v>107.36</v>
      </c>
      <c r="L2" s="16">
        <v>85.4</v>
      </c>
      <c r="M2" s="16"/>
    </row>
    <row r="3" spans="1:13" x14ac:dyDescent="0.25">
      <c r="A3" s="38">
        <v>50</v>
      </c>
      <c r="B3" s="38">
        <v>2000</v>
      </c>
      <c r="C3" s="13">
        <v>10</v>
      </c>
      <c r="D3" s="38">
        <v>50</v>
      </c>
      <c r="E3" s="38">
        <v>50</v>
      </c>
      <c r="F3" s="11">
        <v>168</v>
      </c>
      <c r="G3" s="11">
        <v>185</v>
      </c>
      <c r="H3" s="12">
        <v>0.10416666666666667</v>
      </c>
      <c r="I3" s="14">
        <f>H3*24*60</f>
        <v>150</v>
      </c>
      <c r="J3" s="14">
        <v>257.5</v>
      </c>
      <c r="K3" s="15">
        <f>J3/I3*60</f>
        <v>103</v>
      </c>
      <c r="L3" s="11">
        <v>88.1</v>
      </c>
      <c r="M3" s="11" t="s">
        <v>8</v>
      </c>
    </row>
    <row r="4" spans="1:13" x14ac:dyDescent="0.25">
      <c r="A4" s="38">
        <v>50</v>
      </c>
      <c r="B4" s="38">
        <v>2000</v>
      </c>
      <c r="C4" s="8">
        <v>15</v>
      </c>
      <c r="D4" s="38">
        <v>50</v>
      </c>
      <c r="E4" s="38">
        <v>50</v>
      </c>
      <c r="F4" s="4">
        <v>222</v>
      </c>
      <c r="G4" s="4">
        <v>260</v>
      </c>
      <c r="H4" s="6">
        <v>9.375E-2</v>
      </c>
      <c r="I4" s="7">
        <f>H4*24*60</f>
        <v>135</v>
      </c>
      <c r="J4" s="7">
        <v>202.7</v>
      </c>
      <c r="K4" s="10">
        <f t="shared" ref="K4:K5" si="0">J4/I4*60</f>
        <v>90.088888888888889</v>
      </c>
      <c r="L4" s="4">
        <v>86.6</v>
      </c>
      <c r="M4" s="4"/>
    </row>
    <row r="5" spans="1:13" x14ac:dyDescent="0.25">
      <c r="A5" s="38">
        <v>50</v>
      </c>
      <c r="B5" s="38">
        <v>2000</v>
      </c>
      <c r="C5" s="8">
        <v>20</v>
      </c>
      <c r="D5" s="38">
        <v>50</v>
      </c>
      <c r="E5" s="38">
        <v>50</v>
      </c>
      <c r="F5" s="4">
        <v>296</v>
      </c>
      <c r="G5" s="4">
        <v>324</v>
      </c>
      <c r="H5" s="6">
        <v>7.2916666666666699E-2</v>
      </c>
      <c r="I5" s="7">
        <f>H5*24*60</f>
        <v>105.00000000000006</v>
      </c>
      <c r="J5" s="7">
        <v>142.4</v>
      </c>
      <c r="K5" s="10">
        <f t="shared" si="0"/>
        <v>81.371428571428524</v>
      </c>
      <c r="L5" s="4">
        <v>85.2</v>
      </c>
      <c r="M5" s="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RF sweep - fig 4.11</vt:lpstr>
      <vt:lpstr>ICP sweep - fig 4.12</vt:lpstr>
      <vt:lpstr>C4F8 sweep - fig 4.13 (a)</vt:lpstr>
      <vt:lpstr>O2 sweep fig 4.13 (b)</vt:lpstr>
      <vt:lpstr>Pres sweep - fig 4.14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Wenjie (Jessie) Wang</dc:creator>
  <cp:lastModifiedBy>Wenjie Wang</cp:lastModifiedBy>
  <dcterms:created xsi:type="dcterms:W3CDTF">2015-06-05T18:17:20Z</dcterms:created>
  <dcterms:modified xsi:type="dcterms:W3CDTF">2025-06-24T21:38:59Z</dcterms:modified>
</cp:coreProperties>
</file>