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mc4_soton_ac_uk/Documents/Documents/Documents/Papers/Papers in revision/Michael-MaFA23/Revision/"/>
    </mc:Choice>
  </mc:AlternateContent>
  <xr:revisionPtr revIDLastSave="97" documentId="8_{C777B24E-F0C3-458B-8562-DF41716CCC44}" xr6:coauthVersionLast="47" xr6:coauthVersionMax="47" xr10:uidLastSave="{D5A4E79C-1A30-404E-A3A6-9A0CB2FF3BA8}"/>
  <bookViews>
    <workbookView xWindow="-120" yWindow="-120" windowWidth="19440" windowHeight="14880" xr2:uid="{00000000-000D-0000-FFFF-FFFF00000000}"/>
  </bookViews>
  <sheets>
    <sheet name="Gene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12" i="1" l="1"/>
  <c r="AM112" i="1"/>
  <c r="AL112" i="1"/>
  <c r="AL113" i="1" s="1"/>
  <c r="L131" i="1"/>
  <c r="K131" i="1"/>
  <c r="J132" i="1"/>
  <c r="J131" i="1"/>
  <c r="AH110" i="1"/>
  <c r="AH111" i="1"/>
  <c r="AI111" i="1" s="1"/>
  <c r="AJ111" i="1" s="1"/>
  <c r="AK111" i="1" s="1"/>
  <c r="AH112" i="1"/>
  <c r="AI112" i="1" s="1"/>
  <c r="AJ112" i="1" s="1"/>
  <c r="AK112" i="1" s="1"/>
  <c r="AH109" i="1"/>
  <c r="AI109" i="1" s="1"/>
  <c r="AJ109" i="1" s="1"/>
  <c r="AK109" i="1" s="1"/>
  <c r="AH108" i="1"/>
  <c r="AI110" i="1"/>
  <c r="AJ110" i="1" s="1"/>
  <c r="AK110" i="1" s="1"/>
  <c r="AI108" i="1"/>
  <c r="AJ108" i="1" s="1"/>
  <c r="AK108" i="1" s="1"/>
  <c r="F130" i="1"/>
  <c r="G130" i="1" s="1"/>
  <c r="H130" i="1" s="1"/>
  <c r="I130" i="1" s="1"/>
  <c r="F127" i="1"/>
  <c r="F128" i="1"/>
  <c r="H129" i="1"/>
  <c r="I129" i="1" s="1"/>
  <c r="G127" i="1"/>
  <c r="H127" i="1" s="1"/>
  <c r="I127" i="1" s="1"/>
  <c r="G128" i="1"/>
  <c r="H128" i="1" s="1"/>
  <c r="I128" i="1" s="1"/>
  <c r="G129" i="1"/>
  <c r="F129" i="1"/>
  <c r="H131" i="1"/>
  <c r="I131" i="1" s="1"/>
  <c r="G131" i="1"/>
  <c r="F131" i="1"/>
  <c r="D63" i="1"/>
  <c r="D64" i="1"/>
  <c r="D65" i="1"/>
  <c r="D66" i="1"/>
  <c r="D67" i="1"/>
  <c r="D68" i="1"/>
  <c r="D69" i="1"/>
  <c r="D62" i="1"/>
  <c r="C63" i="1"/>
  <c r="C64" i="1"/>
  <c r="C65" i="1"/>
  <c r="C66" i="1"/>
  <c r="C67" i="1"/>
  <c r="C68" i="1"/>
  <c r="C69" i="1"/>
  <c r="C62" i="1"/>
  <c r="F62" i="1"/>
  <c r="F63" i="1"/>
  <c r="G63" i="1"/>
  <c r="H63" i="1"/>
  <c r="I63" i="1"/>
  <c r="J63" i="1"/>
  <c r="K63" i="1"/>
  <c r="L63" i="1"/>
  <c r="M63" i="1"/>
  <c r="N63" i="1"/>
  <c r="O63" i="1"/>
  <c r="F64" i="1"/>
  <c r="G64" i="1"/>
  <c r="H64" i="1"/>
  <c r="I64" i="1"/>
  <c r="J64" i="1"/>
  <c r="K64" i="1"/>
  <c r="L64" i="1"/>
  <c r="M64" i="1"/>
  <c r="N64" i="1"/>
  <c r="O64" i="1"/>
  <c r="F65" i="1"/>
  <c r="G65" i="1"/>
  <c r="H65" i="1"/>
  <c r="I65" i="1"/>
  <c r="J65" i="1"/>
  <c r="K65" i="1"/>
  <c r="L65" i="1"/>
  <c r="M65" i="1"/>
  <c r="N65" i="1"/>
  <c r="O65" i="1"/>
  <c r="F66" i="1"/>
  <c r="G66" i="1"/>
  <c r="H66" i="1"/>
  <c r="I66" i="1"/>
  <c r="J66" i="1"/>
  <c r="K66" i="1"/>
  <c r="L66" i="1"/>
  <c r="M66" i="1"/>
  <c r="N66" i="1"/>
  <c r="O66" i="1"/>
  <c r="F67" i="1"/>
  <c r="G67" i="1"/>
  <c r="H67" i="1"/>
  <c r="I67" i="1"/>
  <c r="J67" i="1"/>
  <c r="K67" i="1"/>
  <c r="L67" i="1"/>
  <c r="M67" i="1"/>
  <c r="N67" i="1"/>
  <c r="O67" i="1"/>
  <c r="F68" i="1"/>
  <c r="G68" i="1"/>
  <c r="H68" i="1"/>
  <c r="I68" i="1"/>
  <c r="J68" i="1"/>
  <c r="K68" i="1"/>
  <c r="L68" i="1"/>
  <c r="M68" i="1"/>
  <c r="N68" i="1"/>
  <c r="O68" i="1"/>
  <c r="F69" i="1"/>
  <c r="G69" i="1"/>
  <c r="H69" i="1"/>
  <c r="I69" i="1"/>
  <c r="J69" i="1"/>
  <c r="K69" i="1"/>
  <c r="L69" i="1"/>
  <c r="M69" i="1"/>
  <c r="N69" i="1"/>
  <c r="O69" i="1"/>
  <c r="G62" i="1"/>
  <c r="H62" i="1"/>
  <c r="I62" i="1"/>
  <c r="J62" i="1"/>
  <c r="K62" i="1"/>
  <c r="L62" i="1"/>
  <c r="M62" i="1"/>
  <c r="N62" i="1"/>
  <c r="O62" i="1"/>
  <c r="E67" i="1"/>
  <c r="E68" i="1" s="1"/>
  <c r="E69" i="1" s="1"/>
  <c r="M59" i="1"/>
  <c r="AN113" i="1" l="1"/>
  <c r="AO112" i="1"/>
  <c r="AO113" i="1" s="1"/>
  <c r="L132" i="1"/>
  <c r="M131" i="1"/>
  <c r="M132" i="1" s="1"/>
</calcChain>
</file>

<file path=xl/sharedStrings.xml><?xml version="1.0" encoding="utf-8"?>
<sst xmlns="http://schemas.openxmlformats.org/spreadsheetml/2006/main" count="730" uniqueCount="135">
  <si>
    <t>User</t>
  </si>
  <si>
    <t>Myron Christodoulides</t>
  </si>
  <si>
    <t>Protocol name</t>
  </si>
  <si>
    <t>plate 2 igG1</t>
  </si>
  <si>
    <t>Time of export</t>
  </si>
  <si>
    <t>07/23/2025 15:40:55</t>
  </si>
  <si>
    <t>Time of last change</t>
  </si>
  <si>
    <t>07/23/2025 15:40:25</t>
  </si>
  <si>
    <t>Time of last use (end time)</t>
  </si>
  <si>
    <t>07/23/2025 15:40:54</t>
  </si>
  <si>
    <t>Software version</t>
  </si>
  <si>
    <t>1.2.0.0</t>
  </si>
  <si>
    <t>Instrument name</t>
  </si>
  <si>
    <t>iD3-4700</t>
  </si>
  <si>
    <t>Serial number</t>
  </si>
  <si>
    <t>4700</t>
  </si>
  <si>
    <t>Notes</t>
  </si>
  <si>
    <t/>
  </si>
  <si>
    <t>Experiment (1 of 1)</t>
  </si>
  <si>
    <t>Experiment name</t>
  </si>
  <si>
    <t>Experiment 1</t>
  </si>
  <si>
    <t>Plate  (1 of 14)</t>
  </si>
  <si>
    <t>Plate name</t>
  </si>
  <si>
    <t>chimera p1</t>
  </si>
  <si>
    <t>Barcode</t>
  </si>
  <si>
    <t>Microplate name</t>
  </si>
  <si>
    <t>Standard clrbtm</t>
  </si>
  <si>
    <t>Rows</t>
  </si>
  <si>
    <t>8</t>
  </si>
  <si>
    <t>Columns</t>
  </si>
  <si>
    <t>12</t>
  </si>
  <si>
    <t>Well count</t>
  </si>
  <si>
    <t>96 Wells</t>
  </si>
  <si>
    <t>Well shape</t>
  </si>
  <si>
    <t>Round</t>
  </si>
  <si>
    <t>Bottom shape</t>
  </si>
  <si>
    <t>Flat</t>
  </si>
  <si>
    <t>Orientation</t>
  </si>
  <si>
    <t>Landscape</t>
  </si>
  <si>
    <t>Is lidded</t>
  </si>
  <si>
    <t>False</t>
  </si>
  <si>
    <t>Read Time</t>
  </si>
  <si>
    <t>07/23/2025 15:40:26</t>
  </si>
  <si>
    <t>Data Reduction Settings</t>
  </si>
  <si>
    <t>Method</t>
  </si>
  <si>
    <t>Polarization</t>
  </si>
  <si>
    <t>G-Factor</t>
  </si>
  <si>
    <t>0.5</t>
  </si>
  <si>
    <t>Settings</t>
  </si>
  <si>
    <t>Measurement mode</t>
  </si>
  <si>
    <t>Abs</t>
  </si>
  <si>
    <t>Measurement type</t>
  </si>
  <si>
    <t>Endpoint</t>
  </si>
  <si>
    <t>Wavelength settings</t>
  </si>
  <si>
    <t>Path check</t>
  </si>
  <si>
    <t>Excitation/Emission</t>
  </si>
  <si>
    <t>450 nm/-</t>
  </si>
  <si>
    <t>Detection settings</t>
  </si>
  <si>
    <t>Speed read</t>
  </si>
  <si>
    <t>True</t>
  </si>
  <si>
    <t>Shake settings</t>
  </si>
  <si>
    <t>Shake</t>
  </si>
  <si>
    <t>Read area settings</t>
  </si>
  <si>
    <t>Read order</t>
  </si>
  <si>
    <t>Row</t>
  </si>
  <si>
    <t>Well data</t>
  </si>
  <si>
    <t>Wavelength(Ex/Em)</t>
  </si>
  <si>
    <t>A</t>
  </si>
  <si>
    <t>B</t>
  </si>
  <si>
    <t>C</t>
  </si>
  <si>
    <t>D</t>
  </si>
  <si>
    <t>E</t>
  </si>
  <si>
    <t>F</t>
  </si>
  <si>
    <t>G</t>
  </si>
  <si>
    <t>H</t>
  </si>
  <si>
    <t>Plate  (2 of 14)</t>
  </si>
  <si>
    <t>28DEZ - 1</t>
  </si>
  <si>
    <t>12/28/2023 15:21:03</t>
  </si>
  <si>
    <t>Plate  (3 of 14)</t>
  </si>
  <si>
    <t>28DEZ - 2</t>
  </si>
  <si>
    <t>12/28/2023 15:23:49</t>
  </si>
  <si>
    <t>Plate  (4 of 14)</t>
  </si>
  <si>
    <t>28DEZ - 3</t>
  </si>
  <si>
    <t>12/28/2023 15:25:55</t>
  </si>
  <si>
    <t>Plate  (5 of 14)</t>
  </si>
  <si>
    <t>16-third t</t>
  </si>
  <si>
    <t>12/21/2023 11:52:20</t>
  </si>
  <si>
    <t>Plate  (6 of 14)</t>
  </si>
  <si>
    <t>NEW-1</t>
  </si>
  <si>
    <t>12/18/2023 15:14:59</t>
  </si>
  <si>
    <t>492 nm/-</t>
  </si>
  <si>
    <t>Plate  (7 of 14)</t>
  </si>
  <si>
    <t>NEW-2</t>
  </si>
  <si>
    <t>12/18/2023 15:16:30</t>
  </si>
  <si>
    <t>Plate  (8 of 14)</t>
  </si>
  <si>
    <t>NEW-3</t>
  </si>
  <si>
    <t>12/18/2023 15:18:00</t>
  </si>
  <si>
    <t>Plate  (9 of 14)</t>
  </si>
  <si>
    <t>OPD 1</t>
  </si>
  <si>
    <t>12/14/2023 16:02:58</t>
  </si>
  <si>
    <t>Plate  (10 of 14)</t>
  </si>
  <si>
    <t>OPD 2</t>
  </si>
  <si>
    <t>12/14/2023 16:04:25</t>
  </si>
  <si>
    <t>Plate  (11 of 14)</t>
  </si>
  <si>
    <t>OPD 3</t>
  </si>
  <si>
    <t>12/14/2023 16:06:06</t>
  </si>
  <si>
    <t>Plate  (12 of 14)</t>
  </si>
  <si>
    <t>LTH 1</t>
  </si>
  <si>
    <t>12/11/2023 17:09:44</t>
  </si>
  <si>
    <t>Plate  (13 of 14)</t>
  </si>
  <si>
    <t>LTH 2</t>
  </si>
  <si>
    <t>12/11/2023 17:11:28</t>
  </si>
  <si>
    <t>Plate  (14 of 14)</t>
  </si>
  <si>
    <t>CC 3</t>
  </si>
  <si>
    <t>12/11/2023 17:13:19</t>
  </si>
  <si>
    <t xml:space="preserve">Plate 2 : MafA2/3 mice antisera to test IgG1 response </t>
  </si>
  <si>
    <t xml:space="preserve">MafA/Liposomes </t>
  </si>
  <si>
    <t xml:space="preserve">MafA/Liposomes/MPLA </t>
  </si>
  <si>
    <t>M 5105</t>
  </si>
  <si>
    <t>M 5106</t>
  </si>
  <si>
    <t>M 5107</t>
  </si>
  <si>
    <t>M 5108</t>
  </si>
  <si>
    <t>M 5109</t>
  </si>
  <si>
    <t>M 5110</t>
  </si>
  <si>
    <t>M 5111</t>
  </si>
  <si>
    <t>M 5112</t>
  </si>
  <si>
    <t>M 5113</t>
  </si>
  <si>
    <t>M 5114</t>
  </si>
  <si>
    <t>log</t>
  </si>
  <si>
    <t>antilog</t>
  </si>
  <si>
    <t>titre</t>
  </si>
  <si>
    <t>GM</t>
  </si>
  <si>
    <t>CL</t>
  </si>
  <si>
    <t>CL-</t>
  </si>
  <si>
    <t>CL+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</si>
</sst>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 Unicode MS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 Unicode M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 applyNumberFormat="0" applyFill="0" applyBorder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18" fillId="0" borderId="0" xfId="0" applyFont="1"/>
    <xf numFmtId="0" fontId="0" fillId="33" borderId="0" xfId="0" applyFill="1"/>
    <xf numFmtId="0" fontId="0" fillId="34" borderId="0" xfId="0" applyFill="1"/>
    <xf numFmtId="0" fontId="18" fillId="0" borderId="0" xfId="0" applyFont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MafA liposomes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General!$F$62:$F$69</c:f>
              <c:numCache>
                <c:formatCode>General</c:formatCode>
                <c:ptCount val="8"/>
                <c:pt idx="0">
                  <c:v>1.4459</c:v>
                </c:pt>
                <c:pt idx="1">
                  <c:v>1.0428999999999999</c:v>
                </c:pt>
                <c:pt idx="2">
                  <c:v>0.51889999999999992</c:v>
                </c:pt>
                <c:pt idx="3">
                  <c:v>8.6900000000000005E-2</c:v>
                </c:pt>
                <c:pt idx="4">
                  <c:v>3.9000000000000007E-3</c:v>
                </c:pt>
                <c:pt idx="5">
                  <c:v>-2.3100000000000002E-2</c:v>
                </c:pt>
                <c:pt idx="6">
                  <c:v>-2.4100000000000003E-2</c:v>
                </c:pt>
                <c:pt idx="7">
                  <c:v>-2.2100000000000002E-2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A-464C-A97A-D571FC40769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General!$G$62:$G$69</c:f>
              <c:numCache>
                <c:formatCode>General</c:formatCode>
                <c:ptCount val="8"/>
                <c:pt idx="0">
                  <c:v>1.5439000000000001</c:v>
                </c:pt>
                <c:pt idx="1">
                  <c:v>1.4018999999999999</c:v>
                </c:pt>
                <c:pt idx="2">
                  <c:v>1.0379</c:v>
                </c:pt>
                <c:pt idx="3">
                  <c:v>0.71290000000000009</c:v>
                </c:pt>
                <c:pt idx="4">
                  <c:v>0.21189999999999998</c:v>
                </c:pt>
                <c:pt idx="5">
                  <c:v>1.9900000000000001E-2</c:v>
                </c:pt>
                <c:pt idx="6">
                  <c:v>8.8999999999999913E-3</c:v>
                </c:pt>
                <c:pt idx="7">
                  <c:v>-2.01E-2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A-464C-A97A-D571FC40769B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General!$H$62:$H$69</c:f>
              <c:numCache>
                <c:formatCode>General</c:formatCode>
                <c:ptCount val="8"/>
                <c:pt idx="0">
                  <c:v>1.5548999999999999</c:v>
                </c:pt>
                <c:pt idx="1">
                  <c:v>1.5498999999999998</c:v>
                </c:pt>
                <c:pt idx="2">
                  <c:v>1.4278999999999999</c:v>
                </c:pt>
                <c:pt idx="3">
                  <c:v>1.3469</c:v>
                </c:pt>
                <c:pt idx="4">
                  <c:v>0.93289999999999984</c:v>
                </c:pt>
                <c:pt idx="5">
                  <c:v>0.39089999999999997</c:v>
                </c:pt>
                <c:pt idx="6">
                  <c:v>0.10389999999999999</c:v>
                </c:pt>
                <c:pt idx="7">
                  <c:v>1.5899999999999997E-2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DA-464C-A97A-D571FC40769B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General!$I$62:$I$69</c:f>
              <c:numCache>
                <c:formatCode>General</c:formatCode>
                <c:ptCount val="8"/>
                <c:pt idx="0">
                  <c:v>1.3718999999999999</c:v>
                </c:pt>
                <c:pt idx="1">
                  <c:v>1.0678999999999998</c:v>
                </c:pt>
                <c:pt idx="2">
                  <c:v>0.6129</c:v>
                </c:pt>
                <c:pt idx="3">
                  <c:v>0.21989999999999998</c:v>
                </c:pt>
                <c:pt idx="4">
                  <c:v>2.1900000000000003E-2</c:v>
                </c:pt>
                <c:pt idx="5">
                  <c:v>-1.1000000000000038E-3</c:v>
                </c:pt>
                <c:pt idx="6">
                  <c:v>3.1899999999999998E-2</c:v>
                </c:pt>
                <c:pt idx="7">
                  <c:v>-4.1000000000000064E-3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DA-464C-A97A-D571FC40769B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General!$J$62:$J$69</c:f>
              <c:numCache>
                <c:formatCode>General</c:formatCode>
                <c:ptCount val="8"/>
                <c:pt idx="0">
                  <c:v>1.4839</c:v>
                </c:pt>
                <c:pt idx="1">
                  <c:v>1.3249</c:v>
                </c:pt>
                <c:pt idx="2">
                  <c:v>1.1489</c:v>
                </c:pt>
                <c:pt idx="3">
                  <c:v>0.51089999999999991</c:v>
                </c:pt>
                <c:pt idx="4">
                  <c:v>0.1779</c:v>
                </c:pt>
                <c:pt idx="5">
                  <c:v>3.49E-2</c:v>
                </c:pt>
                <c:pt idx="6">
                  <c:v>1.3899999999999996E-2</c:v>
                </c:pt>
                <c:pt idx="7">
                  <c:v>-1.4100000000000001E-2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DA-464C-A97A-D571FC407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707600"/>
        <c:axId val="1599708560"/>
      </c:lineChart>
      <c:catAx>
        <c:axId val="1599707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9708560"/>
        <c:crosses val="autoZero"/>
        <c:auto val="1"/>
        <c:lblAlgn val="ctr"/>
        <c:lblOffset val="100"/>
        <c:noMultiLvlLbl val="0"/>
      </c:catAx>
      <c:valAx>
        <c:axId val="159970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9707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General!$D$65:$D$67</c:f>
              <c:numCache>
                <c:formatCode>General</c:formatCode>
                <c:ptCount val="3"/>
                <c:pt idx="0">
                  <c:v>-3.8061799739838871</c:v>
                </c:pt>
                <c:pt idx="1">
                  <c:v>-4.4082399653118491</c:v>
                </c:pt>
                <c:pt idx="2">
                  <c:v>-5.0102999566398116</c:v>
                </c:pt>
              </c:numCache>
            </c:numRef>
          </c:xVal>
          <c:yVal>
            <c:numRef>
              <c:f>General!$N$65:$N$67</c:f>
              <c:numCache>
                <c:formatCode>General</c:formatCode>
                <c:ptCount val="3"/>
                <c:pt idx="0">
                  <c:v>1.1839</c:v>
                </c:pt>
                <c:pt idx="1">
                  <c:v>0.7249000000000001</c:v>
                </c:pt>
                <c:pt idx="2">
                  <c:v>0.22389999999999999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13-4407-9FAE-391157771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0092384"/>
        <c:axId val="1750092864"/>
      </c:scatterChart>
      <c:valAx>
        <c:axId val="175009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0092864"/>
        <c:crosses val="autoZero"/>
        <c:crossBetween val="midCat"/>
      </c:valAx>
      <c:valAx>
        <c:axId val="175009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0092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General!$D$65:$D$67</c:f>
              <c:numCache>
                <c:formatCode>General</c:formatCode>
                <c:ptCount val="3"/>
                <c:pt idx="0">
                  <c:v>-3.8061799739838871</c:v>
                </c:pt>
                <c:pt idx="1">
                  <c:v>-4.4082399653118491</c:v>
                </c:pt>
                <c:pt idx="2">
                  <c:v>-5.0102999566398116</c:v>
                </c:pt>
              </c:numCache>
            </c:numRef>
          </c:xVal>
          <c:yVal>
            <c:numRef>
              <c:f>General!$O$65:$O$67</c:f>
              <c:numCache>
                <c:formatCode>General</c:formatCode>
                <c:ptCount val="3"/>
                <c:pt idx="0">
                  <c:v>1.2379</c:v>
                </c:pt>
                <c:pt idx="1">
                  <c:v>0.71189999999999998</c:v>
                </c:pt>
                <c:pt idx="2">
                  <c:v>0.19590000000000002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DA-4249-86F9-9725C5F9E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4565312"/>
        <c:axId val="1654559552"/>
      </c:scatterChart>
      <c:valAx>
        <c:axId val="165456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4559552"/>
        <c:crosses val="autoZero"/>
        <c:crossBetween val="midCat"/>
      </c:valAx>
      <c:valAx>
        <c:axId val="165455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4565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5105,</a:t>
            </a:r>
            <a:r>
              <a:rPr lang="en-GB" baseline="0"/>
              <a:t> 5108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31535061242344709"/>
                  <c:y val="-1.430555555555555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General!$D$62:$D$65</c:f>
              <c:numCache>
                <c:formatCode>General</c:formatCode>
                <c:ptCount val="4"/>
                <c:pt idx="0">
                  <c:v>-2</c:v>
                </c:pt>
                <c:pt idx="1">
                  <c:v>-2.6020599913279625</c:v>
                </c:pt>
                <c:pt idx="2">
                  <c:v>-3.2041199826559246</c:v>
                </c:pt>
                <c:pt idx="3">
                  <c:v>-3.8061799739838871</c:v>
                </c:pt>
              </c:numCache>
            </c:numRef>
          </c:xVal>
          <c:yVal>
            <c:numRef>
              <c:f>General!$F$62:$F$65</c:f>
              <c:numCache>
                <c:formatCode>General</c:formatCode>
                <c:ptCount val="4"/>
                <c:pt idx="0">
                  <c:v>1.4459</c:v>
                </c:pt>
                <c:pt idx="1">
                  <c:v>1.0428999999999999</c:v>
                </c:pt>
                <c:pt idx="2">
                  <c:v>0.51889999999999992</c:v>
                </c:pt>
                <c:pt idx="3">
                  <c:v>8.6900000000000005E-2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C7-409C-8B98-2D98D6C658E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31657283464566927"/>
                  <c:y val="5.415026246719160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General!$D$62:$D$65</c:f>
              <c:numCache>
                <c:formatCode>General</c:formatCode>
                <c:ptCount val="4"/>
                <c:pt idx="0">
                  <c:v>-2</c:v>
                </c:pt>
                <c:pt idx="1">
                  <c:v>-2.6020599913279625</c:v>
                </c:pt>
                <c:pt idx="2">
                  <c:v>-3.2041199826559246</c:v>
                </c:pt>
                <c:pt idx="3">
                  <c:v>-3.8061799739838871</c:v>
                </c:pt>
              </c:numCache>
            </c:numRef>
          </c:xVal>
          <c:yVal>
            <c:numRef>
              <c:f>General!$I$62:$I$65</c:f>
              <c:numCache>
                <c:formatCode>General</c:formatCode>
                <c:ptCount val="4"/>
                <c:pt idx="0">
                  <c:v>1.3718999999999999</c:v>
                </c:pt>
                <c:pt idx="1">
                  <c:v>1.0678999999999998</c:v>
                </c:pt>
                <c:pt idx="2">
                  <c:v>0.6129</c:v>
                </c:pt>
                <c:pt idx="3">
                  <c:v>0.21989999999999998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C7-409C-8B98-2D98D6C65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7130624"/>
        <c:axId val="1647128224"/>
      </c:scatterChart>
      <c:valAx>
        <c:axId val="164713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7128224"/>
        <c:crosses val="autoZero"/>
        <c:crossBetween val="midCat"/>
      </c:valAx>
      <c:valAx>
        <c:axId val="164712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7130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5106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General!$D$63:$D$66</c:f>
              <c:numCache>
                <c:formatCode>General</c:formatCode>
                <c:ptCount val="4"/>
                <c:pt idx="0">
                  <c:v>-2.6020599913279625</c:v>
                </c:pt>
                <c:pt idx="1">
                  <c:v>-3.2041199826559246</c:v>
                </c:pt>
                <c:pt idx="2">
                  <c:v>-3.8061799739838871</c:v>
                </c:pt>
                <c:pt idx="3">
                  <c:v>-4.4082399653118491</c:v>
                </c:pt>
              </c:numCache>
            </c:numRef>
          </c:xVal>
          <c:yVal>
            <c:numRef>
              <c:f>General!$G$63:$G$66</c:f>
              <c:numCache>
                <c:formatCode>General</c:formatCode>
                <c:ptCount val="4"/>
                <c:pt idx="0">
                  <c:v>1.4018999999999999</c:v>
                </c:pt>
                <c:pt idx="1">
                  <c:v>1.0379</c:v>
                </c:pt>
                <c:pt idx="2">
                  <c:v>0.71290000000000009</c:v>
                </c:pt>
                <c:pt idx="3">
                  <c:v>0.21189999999999998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94-4C43-8402-8468837E9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3882656"/>
        <c:axId val="1663883136"/>
      </c:scatterChart>
      <c:valAx>
        <c:axId val="1663882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3883136"/>
        <c:crosses val="autoZero"/>
        <c:crossBetween val="midCat"/>
      </c:valAx>
      <c:valAx>
        <c:axId val="166388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388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5107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General!$D$65:$D$68</c:f>
              <c:numCache>
                <c:formatCode>General</c:formatCode>
                <c:ptCount val="4"/>
                <c:pt idx="0">
                  <c:v>-3.8061799739838871</c:v>
                </c:pt>
                <c:pt idx="1">
                  <c:v>-4.4082399653118491</c:v>
                </c:pt>
                <c:pt idx="2">
                  <c:v>-5.0102999566398116</c:v>
                </c:pt>
                <c:pt idx="3">
                  <c:v>-5.6123599479677742</c:v>
                </c:pt>
              </c:numCache>
            </c:numRef>
          </c:xVal>
          <c:yVal>
            <c:numRef>
              <c:f>General!$H$65:$H$68</c:f>
              <c:numCache>
                <c:formatCode>General</c:formatCode>
                <c:ptCount val="4"/>
                <c:pt idx="0">
                  <c:v>1.3469</c:v>
                </c:pt>
                <c:pt idx="1">
                  <c:v>0.93289999999999984</c:v>
                </c:pt>
                <c:pt idx="2">
                  <c:v>0.39089999999999997</c:v>
                </c:pt>
                <c:pt idx="3">
                  <c:v>0.10389999999999999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CC-4C1C-A121-2F3EC38EC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2921968"/>
        <c:axId val="1662914768"/>
      </c:scatterChart>
      <c:valAx>
        <c:axId val="1662921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914768"/>
        <c:crosses val="autoZero"/>
        <c:crossBetween val="midCat"/>
      </c:valAx>
      <c:valAx>
        <c:axId val="166291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921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5109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General!$D$64:$D$66</c:f>
              <c:numCache>
                <c:formatCode>General</c:formatCode>
                <c:ptCount val="3"/>
                <c:pt idx="0">
                  <c:v>-3.2041199826559246</c:v>
                </c:pt>
                <c:pt idx="1">
                  <c:v>-3.8061799739838871</c:v>
                </c:pt>
                <c:pt idx="2">
                  <c:v>-4.4082399653118491</c:v>
                </c:pt>
              </c:numCache>
            </c:numRef>
          </c:xVal>
          <c:yVal>
            <c:numRef>
              <c:f>General!$J$64:$J$66</c:f>
              <c:numCache>
                <c:formatCode>General</c:formatCode>
                <c:ptCount val="3"/>
                <c:pt idx="0">
                  <c:v>1.1489</c:v>
                </c:pt>
                <c:pt idx="1">
                  <c:v>0.51089999999999991</c:v>
                </c:pt>
                <c:pt idx="2">
                  <c:v>0.1779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97-44C8-B26B-86BFACB40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5826400"/>
        <c:axId val="1725826880"/>
      </c:scatterChart>
      <c:valAx>
        <c:axId val="1725826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5826880"/>
        <c:crosses val="autoZero"/>
        <c:crossBetween val="midCat"/>
      </c:valAx>
      <c:valAx>
        <c:axId val="172582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5826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MafA lipsomes-MPLA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General!$K$62:$K$69</c:f>
              <c:numCache>
                <c:formatCode>General</c:formatCode>
                <c:ptCount val="8"/>
                <c:pt idx="0">
                  <c:v>1.4899</c:v>
                </c:pt>
                <c:pt idx="1">
                  <c:v>1.4668999999999999</c:v>
                </c:pt>
                <c:pt idx="2">
                  <c:v>1.3289</c:v>
                </c:pt>
                <c:pt idx="3">
                  <c:v>0.90389999999999993</c:v>
                </c:pt>
                <c:pt idx="4">
                  <c:v>0.41189999999999999</c:v>
                </c:pt>
                <c:pt idx="5">
                  <c:v>7.8899999999999998E-2</c:v>
                </c:pt>
                <c:pt idx="6">
                  <c:v>2.0900000000000002E-2</c:v>
                </c:pt>
                <c:pt idx="7">
                  <c:v>9.0900000000000009E-2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6-4E83-A172-49F6853C902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General!$L$62:$L$69</c:f>
              <c:numCache>
                <c:formatCode>General</c:formatCode>
                <c:ptCount val="8"/>
                <c:pt idx="0">
                  <c:v>1.5889</c:v>
                </c:pt>
                <c:pt idx="1">
                  <c:v>1.4999</c:v>
                </c:pt>
                <c:pt idx="2">
                  <c:v>1.4879</c:v>
                </c:pt>
                <c:pt idx="3">
                  <c:v>1.3048999999999999</c:v>
                </c:pt>
                <c:pt idx="4">
                  <c:v>0.82990000000000008</c:v>
                </c:pt>
                <c:pt idx="5">
                  <c:v>0.28889999999999999</c:v>
                </c:pt>
                <c:pt idx="6">
                  <c:v>7.8899999999999998E-2</c:v>
                </c:pt>
                <c:pt idx="7">
                  <c:v>6.9000000000000034E-3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6-4E83-A172-49F6853C9028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General!$M$62:$M$69</c:f>
              <c:numCache>
                <c:formatCode>General</c:formatCode>
                <c:ptCount val="8"/>
                <c:pt idx="0">
                  <c:v>1.5729</c:v>
                </c:pt>
                <c:pt idx="1">
                  <c:v>1.6819</c:v>
                </c:pt>
                <c:pt idx="2">
                  <c:v>1.5589</c:v>
                </c:pt>
                <c:pt idx="3">
                  <c:v>1.2579</c:v>
                </c:pt>
                <c:pt idx="4">
                  <c:v>0.88189999999999991</c:v>
                </c:pt>
                <c:pt idx="5">
                  <c:v>0.31890000000000002</c:v>
                </c:pt>
                <c:pt idx="6">
                  <c:v>8.9900000000000008E-2</c:v>
                </c:pt>
                <c:pt idx="7">
                  <c:v>1.3899999999999996E-2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36-4E83-A172-49F6853C9028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General!$N$62:$N$69</c:f>
              <c:numCache>
                <c:formatCode>General</c:formatCode>
                <c:ptCount val="8"/>
                <c:pt idx="0">
                  <c:v>1.7239</c:v>
                </c:pt>
                <c:pt idx="1">
                  <c:v>1.4659</c:v>
                </c:pt>
                <c:pt idx="2">
                  <c:v>1.4058999999999999</c:v>
                </c:pt>
                <c:pt idx="3">
                  <c:v>1.1839</c:v>
                </c:pt>
                <c:pt idx="4">
                  <c:v>0.7249000000000001</c:v>
                </c:pt>
                <c:pt idx="5">
                  <c:v>0.22389999999999999</c:v>
                </c:pt>
                <c:pt idx="6">
                  <c:v>6.7899999999999988E-2</c:v>
                </c:pt>
                <c:pt idx="7">
                  <c:v>7.8999999999999904E-3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36-4E83-A172-49F6853C9028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General!$O$62:$O$69</c:f>
              <c:numCache>
                <c:formatCode>General</c:formatCode>
                <c:ptCount val="8"/>
                <c:pt idx="0">
                  <c:v>1.5388999999999999</c:v>
                </c:pt>
                <c:pt idx="1">
                  <c:v>1.5059</c:v>
                </c:pt>
                <c:pt idx="2">
                  <c:v>1.4368999999999998</c:v>
                </c:pt>
                <c:pt idx="3">
                  <c:v>1.2379</c:v>
                </c:pt>
                <c:pt idx="4">
                  <c:v>0.71189999999999998</c:v>
                </c:pt>
                <c:pt idx="5">
                  <c:v>0.19590000000000002</c:v>
                </c:pt>
                <c:pt idx="6">
                  <c:v>4.1899999999999993E-2</c:v>
                </c:pt>
                <c:pt idx="7">
                  <c:v>6.9000000000000034E-3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36-4E83-A172-49F6853C9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986944"/>
        <c:axId val="1746987904"/>
      </c:lineChart>
      <c:catAx>
        <c:axId val="1746986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987904"/>
        <c:crosses val="autoZero"/>
        <c:auto val="1"/>
        <c:lblAlgn val="ctr"/>
        <c:lblOffset val="100"/>
        <c:noMultiLvlLbl val="0"/>
      </c:catAx>
      <c:valAx>
        <c:axId val="174698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98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General!$D$64:$D$66</c:f>
              <c:numCache>
                <c:formatCode>General</c:formatCode>
                <c:ptCount val="3"/>
                <c:pt idx="0">
                  <c:v>-3.2041199826559246</c:v>
                </c:pt>
                <c:pt idx="1">
                  <c:v>-3.8061799739838871</c:v>
                </c:pt>
                <c:pt idx="2">
                  <c:v>-4.4082399653118491</c:v>
                </c:pt>
              </c:numCache>
            </c:numRef>
          </c:xVal>
          <c:yVal>
            <c:numRef>
              <c:f>General!$K$64:$K$66</c:f>
              <c:numCache>
                <c:formatCode>General</c:formatCode>
                <c:ptCount val="3"/>
                <c:pt idx="0">
                  <c:v>1.3289</c:v>
                </c:pt>
                <c:pt idx="1">
                  <c:v>0.90389999999999993</c:v>
                </c:pt>
                <c:pt idx="2">
                  <c:v>0.41189999999999999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7C-4C3D-9E8C-328853BDD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2956032"/>
        <c:axId val="1742955552"/>
      </c:scatterChart>
      <c:valAx>
        <c:axId val="1742956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955552"/>
        <c:crosses val="autoZero"/>
        <c:crossBetween val="midCat"/>
      </c:valAx>
      <c:valAx>
        <c:axId val="174295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956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General!$D$65:$D$67</c:f>
              <c:numCache>
                <c:formatCode>General</c:formatCode>
                <c:ptCount val="3"/>
                <c:pt idx="0">
                  <c:v>-3.8061799739838871</c:v>
                </c:pt>
                <c:pt idx="1">
                  <c:v>-4.4082399653118491</c:v>
                </c:pt>
                <c:pt idx="2">
                  <c:v>-5.0102999566398116</c:v>
                </c:pt>
              </c:numCache>
            </c:numRef>
          </c:xVal>
          <c:yVal>
            <c:numRef>
              <c:f>General!$L$65:$L$67</c:f>
              <c:numCache>
                <c:formatCode>General</c:formatCode>
                <c:ptCount val="3"/>
                <c:pt idx="0">
                  <c:v>1.3048999999999999</c:v>
                </c:pt>
                <c:pt idx="1">
                  <c:v>0.82990000000000008</c:v>
                </c:pt>
                <c:pt idx="2">
                  <c:v>0.28889999999999999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B6-47DE-9E87-FABB51F03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5748912"/>
        <c:axId val="1595740752"/>
      </c:scatterChart>
      <c:valAx>
        <c:axId val="1595748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740752"/>
        <c:crosses val="autoZero"/>
        <c:crossBetween val="midCat"/>
      </c:valAx>
      <c:valAx>
        <c:axId val="159574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748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5112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General!$D$65:$D$67</c:f>
              <c:numCache>
                <c:formatCode>General</c:formatCode>
                <c:ptCount val="3"/>
                <c:pt idx="0">
                  <c:v>-3.8061799739838871</c:v>
                </c:pt>
                <c:pt idx="1">
                  <c:v>-4.4082399653118491</c:v>
                </c:pt>
                <c:pt idx="2">
                  <c:v>-5.0102999566398116</c:v>
                </c:pt>
              </c:numCache>
            </c:numRef>
          </c:xVal>
          <c:yVal>
            <c:numRef>
              <c:f>General!$M$65:$M$67</c:f>
              <c:numCache>
                <c:formatCode>General</c:formatCode>
                <c:ptCount val="3"/>
                <c:pt idx="0">
                  <c:v>1.2579</c:v>
                </c:pt>
                <c:pt idx="1">
                  <c:v>0.88189999999999991</c:v>
                </c:pt>
                <c:pt idx="2">
                  <c:v>0.31890000000000002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5A-4953-A4E3-3A3759B65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0047392"/>
        <c:axId val="1740046912"/>
      </c:scatterChart>
      <c:valAx>
        <c:axId val="1740047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0046912"/>
        <c:crosses val="autoZero"/>
        <c:crossBetween val="midCat"/>
      </c:valAx>
      <c:valAx>
        <c:axId val="174004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0047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72</xdr:row>
      <xdr:rowOff>152400</xdr:rowOff>
    </xdr:from>
    <xdr:to>
      <xdr:col>9</xdr:col>
      <xdr:colOff>304800</xdr:colOff>
      <xdr:row>87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45FF90-5F95-BC25-2D5F-3AA5CFB6F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238125</xdr:colOff>
      <xdr:row>107</xdr:row>
      <xdr:rowOff>123825</xdr:rowOff>
    </xdr:from>
    <xdr:to>
      <xdr:col>9</xdr:col>
      <xdr:colOff>542925</xdr:colOff>
      <xdr:row>122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25A5FE-067E-65DF-8611-349A49344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314325</xdr:colOff>
      <xdr:row>91</xdr:row>
      <xdr:rowOff>0</xdr:rowOff>
    </xdr:from>
    <xdr:to>
      <xdr:col>10</xdr:col>
      <xdr:colOff>9525</xdr:colOff>
      <xdr:row>105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A2969C-5E8F-4284-8379-9635EAF65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428625</xdr:colOff>
      <xdr:row>95</xdr:row>
      <xdr:rowOff>171450</xdr:rowOff>
    </xdr:from>
    <xdr:to>
      <xdr:col>18</xdr:col>
      <xdr:colOff>514350</xdr:colOff>
      <xdr:row>110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10244D5-ADA9-01FB-1378-F41DE4BBD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323850</xdr:colOff>
      <xdr:row>79</xdr:row>
      <xdr:rowOff>142875</xdr:rowOff>
    </xdr:from>
    <xdr:to>
      <xdr:col>18</xdr:col>
      <xdr:colOff>409575</xdr:colOff>
      <xdr:row>95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2FB6569-B687-65B3-0148-C925BF269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304800</xdr:colOff>
      <xdr:row>59</xdr:row>
      <xdr:rowOff>133350</xdr:rowOff>
    </xdr:from>
    <xdr:to>
      <xdr:col>26</xdr:col>
      <xdr:colOff>0</xdr:colOff>
      <xdr:row>74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40E1C8E-66FB-6CCA-DDCC-88FE087CC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66675</xdr:colOff>
      <xdr:row>75</xdr:row>
      <xdr:rowOff>28575</xdr:rowOff>
    </xdr:from>
    <xdr:to>
      <xdr:col>26</xdr:col>
      <xdr:colOff>371475</xdr:colOff>
      <xdr:row>90</xdr:row>
      <xdr:rowOff>28575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3ECDAEA-B439-4DC9-8D36-080688760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171450</xdr:colOff>
      <xdr:row>73</xdr:row>
      <xdr:rowOff>133350</xdr:rowOff>
    </xdr:from>
    <xdr:to>
      <xdr:col>34</xdr:col>
      <xdr:colOff>476250</xdr:colOff>
      <xdr:row>88</xdr:row>
      <xdr:rowOff>133350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81BFFE85-9064-4FD5-ADB2-0D2AE40E3E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323850</xdr:colOff>
      <xdr:row>74</xdr:row>
      <xdr:rowOff>0</xdr:rowOff>
    </xdr:from>
    <xdr:to>
      <xdr:col>43</xdr:col>
      <xdr:colOff>19050</xdr:colOff>
      <xdr:row>89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C379118-E7E2-45FE-B713-C6ACCA2B8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304800</xdr:colOff>
      <xdr:row>89</xdr:row>
      <xdr:rowOff>152400</xdr:rowOff>
    </xdr:from>
    <xdr:to>
      <xdr:col>35</xdr:col>
      <xdr:colOff>0</xdr:colOff>
      <xdr:row>104</xdr:row>
      <xdr:rowOff>123825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20E11AA-AB3F-425F-AC2C-C198131F6E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304800</xdr:colOff>
      <xdr:row>91</xdr:row>
      <xdr:rowOff>133350</xdr:rowOff>
    </xdr:from>
    <xdr:to>
      <xdr:col>27</xdr:col>
      <xdr:colOff>0</xdr:colOff>
      <xdr:row>106</xdr:row>
      <xdr:rowOff>76200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BB909EA-CB76-4DED-B253-2CFF1FCDE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13"/>
  <sheetViews>
    <sheetView tabSelected="1" topLeftCell="AA8" workbookViewId="0">
      <selection activeCell="AL101" sqref="AL101"/>
    </sheetView>
  </sheetViews>
  <sheetFormatPr defaultRowHeight="12.75"/>
  <cols>
    <col min="1" max="2" width="28.5703125" customWidth="1"/>
    <col min="14" max="14" width="12.42578125" bestFit="1" customWidth="1"/>
  </cols>
  <sheetData>
    <row r="1" spans="1:4" ht="15" customHeight="1">
      <c r="A1" s="1" t="s">
        <v>0</v>
      </c>
      <c r="B1" s="2" t="s">
        <v>1</v>
      </c>
    </row>
    <row r="2" spans="1:4" ht="15" customHeight="1">
      <c r="A2" s="1" t="s">
        <v>2</v>
      </c>
      <c r="B2" s="2" t="s">
        <v>3</v>
      </c>
    </row>
    <row r="3" spans="1:4" ht="15" customHeight="1">
      <c r="A3" s="1" t="s">
        <v>4</v>
      </c>
      <c r="B3" s="2" t="s">
        <v>5</v>
      </c>
    </row>
    <row r="4" spans="1:4" ht="15" customHeight="1">
      <c r="A4" s="1" t="s">
        <v>6</v>
      </c>
      <c r="B4" s="2" t="s">
        <v>7</v>
      </c>
    </row>
    <row r="5" spans="1:4" ht="15" customHeight="1">
      <c r="A5" s="1" t="s">
        <v>8</v>
      </c>
      <c r="B5" s="2" t="s">
        <v>9</v>
      </c>
      <c r="D5" s="4" t="s">
        <v>115</v>
      </c>
    </row>
    <row r="6" spans="1:4" ht="15" customHeight="1">
      <c r="A6" s="1" t="s">
        <v>10</v>
      </c>
      <c r="B6" s="2" t="s">
        <v>11</v>
      </c>
    </row>
    <row r="7" spans="1:4" ht="15" customHeight="1">
      <c r="A7" s="1" t="s">
        <v>12</v>
      </c>
      <c r="B7" s="2" t="s">
        <v>13</v>
      </c>
    </row>
    <row r="8" spans="1:4" ht="15" customHeight="1">
      <c r="A8" s="1" t="s">
        <v>14</v>
      </c>
      <c r="B8" s="2" t="s">
        <v>15</v>
      </c>
    </row>
    <row r="9" spans="1:4" ht="15" customHeight="1">
      <c r="A9" s="1" t="s">
        <v>16</v>
      </c>
      <c r="B9" s="2" t="s">
        <v>17</v>
      </c>
    </row>
    <row r="11" spans="1:4" ht="15" customHeight="1">
      <c r="A11" s="7" t="s">
        <v>18</v>
      </c>
      <c r="B11" s="7"/>
    </row>
    <row r="12" spans="1:4" ht="15" customHeight="1">
      <c r="A12" s="1" t="s">
        <v>19</v>
      </c>
      <c r="B12" s="2" t="s">
        <v>20</v>
      </c>
    </row>
    <row r="14" spans="1:4" ht="15" customHeight="1">
      <c r="A14" s="7" t="s">
        <v>21</v>
      </c>
      <c r="B14" s="7"/>
    </row>
    <row r="15" spans="1:4" ht="15" customHeight="1">
      <c r="A15" s="1" t="s">
        <v>22</v>
      </c>
      <c r="B15" s="2" t="s">
        <v>23</v>
      </c>
    </row>
    <row r="16" spans="1:4" ht="15" customHeight="1">
      <c r="A16" s="1" t="s">
        <v>24</v>
      </c>
      <c r="B16" s="2" t="s">
        <v>17</v>
      </c>
    </row>
    <row r="17" spans="1:2" ht="15" customHeight="1">
      <c r="A17" s="1" t="s">
        <v>25</v>
      </c>
      <c r="B17" s="2" t="s">
        <v>26</v>
      </c>
    </row>
    <row r="18" spans="1:2" ht="15" customHeight="1">
      <c r="A18" s="1" t="s">
        <v>27</v>
      </c>
      <c r="B18" s="2" t="s">
        <v>28</v>
      </c>
    </row>
    <row r="19" spans="1:2" ht="15" customHeight="1">
      <c r="A19" s="1" t="s">
        <v>29</v>
      </c>
      <c r="B19" s="2" t="s">
        <v>30</v>
      </c>
    </row>
    <row r="20" spans="1:2" ht="15" customHeight="1">
      <c r="A20" s="1" t="s">
        <v>31</v>
      </c>
      <c r="B20" s="2" t="s">
        <v>32</v>
      </c>
    </row>
    <row r="21" spans="1:2" ht="15" customHeight="1">
      <c r="A21" s="1" t="s">
        <v>33</v>
      </c>
      <c r="B21" s="2" t="s">
        <v>34</v>
      </c>
    </row>
    <row r="22" spans="1:2" ht="15" customHeight="1">
      <c r="A22" s="1" t="s">
        <v>35</v>
      </c>
      <c r="B22" s="2" t="s">
        <v>36</v>
      </c>
    </row>
    <row r="23" spans="1:2" ht="15" customHeight="1">
      <c r="A23" s="1" t="s">
        <v>37</v>
      </c>
      <c r="B23" s="2" t="s">
        <v>38</v>
      </c>
    </row>
    <row r="24" spans="1:2" ht="15" customHeight="1">
      <c r="A24" s="1" t="s">
        <v>39</v>
      </c>
      <c r="B24" s="2" t="s">
        <v>40</v>
      </c>
    </row>
    <row r="25" spans="1:2" ht="15" customHeight="1">
      <c r="A25" s="1" t="s">
        <v>41</v>
      </c>
      <c r="B25" s="2" t="s">
        <v>42</v>
      </c>
    </row>
    <row r="27" spans="1:2" ht="15" customHeight="1">
      <c r="A27" s="7" t="s">
        <v>43</v>
      </c>
      <c r="B27" s="7"/>
    </row>
    <row r="28" spans="1:2" ht="15" customHeight="1">
      <c r="A28" s="1" t="s">
        <v>44</v>
      </c>
      <c r="B28" s="2" t="s">
        <v>45</v>
      </c>
    </row>
    <row r="29" spans="1:2" ht="15" customHeight="1">
      <c r="A29" s="1" t="s">
        <v>46</v>
      </c>
      <c r="B29" s="2" t="s">
        <v>47</v>
      </c>
    </row>
    <row r="31" spans="1:2" ht="15" customHeight="1">
      <c r="A31" s="7" t="s">
        <v>48</v>
      </c>
      <c r="B31" s="7"/>
    </row>
    <row r="32" spans="1:2" ht="15" customHeight="1">
      <c r="A32" s="1" t="s">
        <v>49</v>
      </c>
      <c r="B32" s="2" t="s">
        <v>50</v>
      </c>
    </row>
    <row r="33" spans="1:2" ht="15" customHeight="1">
      <c r="A33" s="1" t="s">
        <v>51</v>
      </c>
      <c r="B33" s="2" t="s">
        <v>52</v>
      </c>
    </row>
    <row r="35" spans="1:2" ht="15" customHeight="1">
      <c r="A35" s="7" t="s">
        <v>53</v>
      </c>
      <c r="B35" s="7"/>
    </row>
    <row r="36" spans="1:2" ht="15" customHeight="1">
      <c r="A36" s="1" t="s">
        <v>54</v>
      </c>
      <c r="B36" s="2" t="s">
        <v>40</v>
      </c>
    </row>
    <row r="37" spans="1:2" ht="15" customHeight="1">
      <c r="A37" s="1" t="s">
        <v>55</v>
      </c>
      <c r="B37" s="2" t="s">
        <v>56</v>
      </c>
    </row>
    <row r="39" spans="1:2" ht="15" customHeight="1">
      <c r="A39" s="7" t="s">
        <v>57</v>
      </c>
      <c r="B39" s="7"/>
    </row>
    <row r="40" spans="1:2" ht="15" customHeight="1">
      <c r="A40" s="1" t="s">
        <v>58</v>
      </c>
      <c r="B40" s="2" t="s">
        <v>59</v>
      </c>
    </row>
    <row r="42" spans="1:2" ht="15" customHeight="1">
      <c r="A42" s="7" t="s">
        <v>60</v>
      </c>
      <c r="B42" s="7"/>
    </row>
    <row r="43" spans="1:2" ht="15" customHeight="1">
      <c r="A43" s="1" t="s">
        <v>61</v>
      </c>
      <c r="B43" s="2" t="s">
        <v>40</v>
      </c>
    </row>
    <row r="45" spans="1:2" ht="15" customHeight="1">
      <c r="A45" s="7" t="s">
        <v>62</v>
      </c>
      <c r="B45" s="7"/>
    </row>
    <row r="46" spans="1:2" ht="15" customHeight="1">
      <c r="A46" s="1" t="s">
        <v>63</v>
      </c>
      <c r="B46" s="2" t="s">
        <v>64</v>
      </c>
    </row>
    <row r="48" spans="1:2" ht="15" customHeight="1">
      <c r="A48" s="7" t="s">
        <v>65</v>
      </c>
      <c r="B48" s="7"/>
    </row>
    <row r="49" spans="1:15" ht="15" customHeight="1">
      <c r="A49" s="2" t="s">
        <v>66</v>
      </c>
      <c r="B49" s="2" t="s">
        <v>56</v>
      </c>
      <c r="C49" s="3">
        <v>1</v>
      </c>
      <c r="D49" s="3">
        <v>2</v>
      </c>
      <c r="E49" s="3">
        <v>3</v>
      </c>
      <c r="F49" s="3">
        <v>4</v>
      </c>
      <c r="G49" s="3">
        <v>5</v>
      </c>
      <c r="H49" s="3">
        <v>6</v>
      </c>
      <c r="I49" s="3">
        <v>7</v>
      </c>
      <c r="J49" s="3">
        <v>8</v>
      </c>
      <c r="K49" s="3">
        <v>9</v>
      </c>
      <c r="L49" s="3">
        <v>10</v>
      </c>
      <c r="M49" s="3">
        <v>11</v>
      </c>
      <c r="N49" s="3">
        <v>12</v>
      </c>
    </row>
    <row r="50" spans="1:15" ht="15" customHeight="1">
      <c r="B50" s="3" t="s">
        <v>67</v>
      </c>
      <c r="C50" s="3">
        <v>1.524</v>
      </c>
      <c r="D50" s="3">
        <v>1.6220000000000001</v>
      </c>
      <c r="E50" s="3">
        <v>1.633</v>
      </c>
      <c r="F50" s="3">
        <v>1.45</v>
      </c>
      <c r="G50" s="3">
        <v>1.5620000000000001</v>
      </c>
      <c r="H50" s="3">
        <v>1.5680000000000001</v>
      </c>
      <c r="I50" s="3">
        <v>1.667</v>
      </c>
      <c r="J50" s="3">
        <v>1.651</v>
      </c>
      <c r="K50" s="3">
        <v>1.802</v>
      </c>
      <c r="L50" s="3">
        <v>1.617</v>
      </c>
      <c r="M50" s="3">
        <v>0.14899999999999999</v>
      </c>
      <c r="N50" s="3">
        <v>0.26800000000000002</v>
      </c>
    </row>
    <row r="51" spans="1:15" ht="15" customHeight="1">
      <c r="B51" s="3" t="s">
        <v>68</v>
      </c>
      <c r="C51" s="3">
        <v>1.121</v>
      </c>
      <c r="D51" s="3">
        <v>1.48</v>
      </c>
      <c r="E51" s="3">
        <v>1.6279999999999999</v>
      </c>
      <c r="F51" s="3">
        <v>1.1459999999999999</v>
      </c>
      <c r="G51" s="3">
        <v>1.403</v>
      </c>
      <c r="H51" s="3">
        <v>1.5449999999999999</v>
      </c>
      <c r="I51" s="3">
        <v>1.5780000000000001</v>
      </c>
      <c r="J51" s="3">
        <v>1.76</v>
      </c>
      <c r="K51" s="3">
        <v>1.544</v>
      </c>
      <c r="L51" s="3">
        <v>1.5840000000000001</v>
      </c>
      <c r="M51" s="3">
        <v>6.0999999999999999E-2</v>
      </c>
      <c r="N51" s="3">
        <v>5.8999999999999997E-2</v>
      </c>
    </row>
    <row r="52" spans="1:15" ht="15" customHeight="1">
      <c r="B52" s="3" t="s">
        <v>69</v>
      </c>
      <c r="C52" s="3">
        <v>0.59699999999999998</v>
      </c>
      <c r="D52" s="3">
        <v>1.1160000000000001</v>
      </c>
      <c r="E52" s="3">
        <v>1.506</v>
      </c>
      <c r="F52" s="3">
        <v>0.69099999999999995</v>
      </c>
      <c r="G52" s="3">
        <v>1.2270000000000001</v>
      </c>
      <c r="H52" s="3">
        <v>1.407</v>
      </c>
      <c r="I52" s="3">
        <v>1.5660000000000001</v>
      </c>
      <c r="J52" s="3">
        <v>1.637</v>
      </c>
      <c r="K52" s="3">
        <v>1.484</v>
      </c>
      <c r="L52" s="3">
        <v>1.5149999999999999</v>
      </c>
      <c r="M52" s="3">
        <v>7.5999999999999998E-2</v>
      </c>
      <c r="N52" s="3">
        <v>4.7E-2</v>
      </c>
    </row>
    <row r="53" spans="1:15" ht="15" customHeight="1">
      <c r="B53" s="3" t="s">
        <v>70</v>
      </c>
      <c r="C53" s="3">
        <v>0.16500000000000001</v>
      </c>
      <c r="D53" s="3">
        <v>0.79100000000000004</v>
      </c>
      <c r="E53" s="3">
        <v>1.425</v>
      </c>
      <c r="F53" s="3">
        <v>0.29799999999999999</v>
      </c>
      <c r="G53" s="3">
        <v>0.58899999999999997</v>
      </c>
      <c r="H53" s="3">
        <v>0.98199999999999998</v>
      </c>
      <c r="I53" s="3">
        <v>1.383</v>
      </c>
      <c r="J53" s="3">
        <v>1.3360000000000001</v>
      </c>
      <c r="K53" s="3">
        <v>1.262</v>
      </c>
      <c r="L53" s="3">
        <v>1.3160000000000001</v>
      </c>
      <c r="M53" s="3">
        <v>6.9000000000000006E-2</v>
      </c>
      <c r="N53" s="3">
        <v>5.5E-2</v>
      </c>
    </row>
    <row r="54" spans="1:15" ht="15" customHeight="1">
      <c r="B54" s="3" t="s">
        <v>71</v>
      </c>
      <c r="C54" s="3">
        <v>8.2000000000000003E-2</v>
      </c>
      <c r="D54" s="3">
        <v>0.28999999999999998</v>
      </c>
      <c r="E54" s="3">
        <v>1.0109999999999999</v>
      </c>
      <c r="F54" s="3">
        <v>0.1</v>
      </c>
      <c r="G54" s="3">
        <v>0.25600000000000001</v>
      </c>
      <c r="H54" s="3">
        <v>0.49</v>
      </c>
      <c r="I54" s="3">
        <v>0.90800000000000003</v>
      </c>
      <c r="J54" s="3">
        <v>0.96</v>
      </c>
      <c r="K54" s="3">
        <v>0.80300000000000005</v>
      </c>
      <c r="L54" s="3">
        <v>0.79</v>
      </c>
      <c r="M54" s="3">
        <v>0.08</v>
      </c>
      <c r="N54" s="3">
        <v>5.0999999999999997E-2</v>
      </c>
    </row>
    <row r="55" spans="1:15" ht="15" customHeight="1">
      <c r="B55" s="3" t="s">
        <v>72</v>
      </c>
      <c r="C55" s="3">
        <v>5.5E-2</v>
      </c>
      <c r="D55" s="3">
        <v>9.8000000000000004E-2</v>
      </c>
      <c r="E55" s="3">
        <v>0.46899999999999997</v>
      </c>
      <c r="F55" s="3">
        <v>7.6999999999999999E-2</v>
      </c>
      <c r="G55" s="3">
        <v>0.113</v>
      </c>
      <c r="H55" s="3">
        <v>0.157</v>
      </c>
      <c r="I55" s="3">
        <v>0.36699999999999999</v>
      </c>
      <c r="J55" s="3">
        <v>0.39700000000000002</v>
      </c>
      <c r="K55" s="3">
        <v>0.30199999999999999</v>
      </c>
      <c r="L55" s="3">
        <v>0.27400000000000002</v>
      </c>
      <c r="M55" s="3">
        <v>5.8999999999999997E-2</v>
      </c>
      <c r="N55" s="3">
        <v>5.2999999999999999E-2</v>
      </c>
    </row>
    <row r="56" spans="1:15" ht="15" customHeight="1">
      <c r="B56" s="3" t="s">
        <v>73</v>
      </c>
      <c r="C56" s="3">
        <v>5.3999999999999999E-2</v>
      </c>
      <c r="D56" s="3">
        <v>8.6999999999999994E-2</v>
      </c>
      <c r="E56" s="3">
        <v>0.182</v>
      </c>
      <c r="F56" s="3">
        <v>0.11</v>
      </c>
      <c r="G56" s="3">
        <v>9.1999999999999998E-2</v>
      </c>
      <c r="H56" s="3">
        <v>9.9000000000000005E-2</v>
      </c>
      <c r="I56" s="3">
        <v>0.157</v>
      </c>
      <c r="J56" s="3">
        <v>0.16800000000000001</v>
      </c>
      <c r="K56" s="3">
        <v>0.14599999999999999</v>
      </c>
      <c r="L56" s="3">
        <v>0.12</v>
      </c>
      <c r="M56" s="3">
        <v>5.7000000000000002E-2</v>
      </c>
      <c r="N56" s="3">
        <v>0.05</v>
      </c>
    </row>
    <row r="57" spans="1:15" ht="15" customHeight="1">
      <c r="B57" s="3" t="s">
        <v>74</v>
      </c>
      <c r="C57" s="3">
        <v>5.6000000000000001E-2</v>
      </c>
      <c r="D57" s="3">
        <v>5.8000000000000003E-2</v>
      </c>
      <c r="E57" s="3">
        <v>9.4E-2</v>
      </c>
      <c r="F57" s="3">
        <v>7.3999999999999996E-2</v>
      </c>
      <c r="G57" s="3">
        <v>6.4000000000000001E-2</v>
      </c>
      <c r="H57" s="3">
        <v>0.16900000000000001</v>
      </c>
      <c r="I57" s="3">
        <v>8.5000000000000006E-2</v>
      </c>
      <c r="J57" s="3">
        <v>9.1999999999999998E-2</v>
      </c>
      <c r="K57" s="3">
        <v>8.5999999999999993E-2</v>
      </c>
      <c r="L57" s="3">
        <v>8.5000000000000006E-2</v>
      </c>
      <c r="M57" s="3">
        <v>5.8000000000000003E-2</v>
      </c>
      <c r="N57" s="3">
        <v>5.7000000000000002E-2</v>
      </c>
    </row>
    <row r="59" spans="1:15">
      <c r="M59">
        <f>AVERAGE(M50:N57)</f>
        <v>7.8062500000000007E-2</v>
      </c>
    </row>
    <row r="60" spans="1:15">
      <c r="F60" s="4" t="s">
        <v>116</v>
      </c>
      <c r="K60" s="4" t="s">
        <v>117</v>
      </c>
      <c r="L60" s="4"/>
    </row>
    <row r="61" spans="1:15" ht="15" customHeight="1">
      <c r="A61" s="7" t="s">
        <v>75</v>
      </c>
      <c r="B61" s="7"/>
      <c r="D61" t="s">
        <v>128</v>
      </c>
      <c r="F61" s="4" t="s">
        <v>118</v>
      </c>
      <c r="G61" s="4" t="s">
        <v>119</v>
      </c>
      <c r="H61" s="4" t="s">
        <v>120</v>
      </c>
      <c r="I61" s="4" t="s">
        <v>121</v>
      </c>
      <c r="J61" s="4" t="s">
        <v>122</v>
      </c>
      <c r="K61" s="4" t="s">
        <v>123</v>
      </c>
      <c r="L61" s="4" t="s">
        <v>124</v>
      </c>
      <c r="M61" s="4" t="s">
        <v>125</v>
      </c>
      <c r="N61" s="4" t="s">
        <v>126</v>
      </c>
      <c r="O61" s="4" t="s">
        <v>127</v>
      </c>
    </row>
    <row r="62" spans="1:15" ht="15" customHeight="1">
      <c r="A62" s="1" t="s">
        <v>22</v>
      </c>
      <c r="B62" s="2" t="s">
        <v>76</v>
      </c>
      <c r="C62">
        <f>1/E62</f>
        <v>0.01</v>
      </c>
      <c r="D62">
        <f>LOG(C62)</f>
        <v>-2</v>
      </c>
      <c r="E62">
        <v>100</v>
      </c>
      <c r="F62" s="5">
        <f t="shared" ref="F62:O69" si="0">C50-0.0781</f>
        <v>1.4459</v>
      </c>
      <c r="G62">
        <f t="shared" si="0"/>
        <v>1.5439000000000001</v>
      </c>
      <c r="H62">
        <f t="shared" si="0"/>
        <v>1.5548999999999999</v>
      </c>
      <c r="I62" s="5">
        <f t="shared" si="0"/>
        <v>1.3718999999999999</v>
      </c>
      <c r="J62">
        <f t="shared" si="0"/>
        <v>1.4839</v>
      </c>
      <c r="K62">
        <f t="shared" si="0"/>
        <v>1.4899</v>
      </c>
      <c r="L62">
        <f t="shared" si="0"/>
        <v>1.5889</v>
      </c>
      <c r="M62">
        <f t="shared" si="0"/>
        <v>1.5729</v>
      </c>
      <c r="N62">
        <f t="shared" si="0"/>
        <v>1.7239</v>
      </c>
      <c r="O62">
        <f t="shared" si="0"/>
        <v>1.5388999999999999</v>
      </c>
    </row>
    <row r="63" spans="1:15" ht="15" customHeight="1">
      <c r="A63" s="1" t="s">
        <v>24</v>
      </c>
      <c r="B63" s="2" t="s">
        <v>17</v>
      </c>
      <c r="C63">
        <f t="shared" ref="C63:C69" si="1">1/E63</f>
        <v>2.5000000000000001E-3</v>
      </c>
      <c r="D63">
        <f t="shared" ref="D63:D69" si="2">LOG(C63)</f>
        <v>-2.6020599913279625</v>
      </c>
      <c r="E63">
        <v>400</v>
      </c>
      <c r="F63" s="5">
        <f t="shared" si="0"/>
        <v>1.0428999999999999</v>
      </c>
      <c r="G63" s="5">
        <f t="shared" si="0"/>
        <v>1.4018999999999999</v>
      </c>
      <c r="H63">
        <f t="shared" si="0"/>
        <v>1.5498999999999998</v>
      </c>
      <c r="I63" s="5">
        <f t="shared" si="0"/>
        <v>1.0678999999999998</v>
      </c>
      <c r="J63">
        <f t="shared" si="0"/>
        <v>1.3249</v>
      </c>
      <c r="K63">
        <f t="shared" si="0"/>
        <v>1.4668999999999999</v>
      </c>
      <c r="L63">
        <f t="shared" si="0"/>
        <v>1.4999</v>
      </c>
      <c r="M63">
        <f t="shared" si="0"/>
        <v>1.6819</v>
      </c>
      <c r="N63">
        <f t="shared" si="0"/>
        <v>1.4659</v>
      </c>
      <c r="O63">
        <f t="shared" si="0"/>
        <v>1.5059</v>
      </c>
    </row>
    <row r="64" spans="1:15" ht="15" customHeight="1">
      <c r="A64" s="1" t="s">
        <v>25</v>
      </c>
      <c r="B64" s="2" t="s">
        <v>26</v>
      </c>
      <c r="C64">
        <f t="shared" si="1"/>
        <v>6.2500000000000001E-4</v>
      </c>
      <c r="D64">
        <f t="shared" si="2"/>
        <v>-3.2041199826559246</v>
      </c>
      <c r="E64">
        <v>1600</v>
      </c>
      <c r="F64" s="5">
        <f t="shared" si="0"/>
        <v>0.51889999999999992</v>
      </c>
      <c r="G64" s="5">
        <f t="shared" si="0"/>
        <v>1.0379</v>
      </c>
      <c r="H64">
        <f t="shared" si="0"/>
        <v>1.4278999999999999</v>
      </c>
      <c r="I64" s="5">
        <f t="shared" si="0"/>
        <v>0.6129</v>
      </c>
      <c r="J64" s="5">
        <f t="shared" si="0"/>
        <v>1.1489</v>
      </c>
      <c r="K64" s="6">
        <f t="shared" si="0"/>
        <v>1.3289</v>
      </c>
      <c r="L64">
        <f t="shared" si="0"/>
        <v>1.4879</v>
      </c>
      <c r="M64">
        <f t="shared" si="0"/>
        <v>1.5589</v>
      </c>
      <c r="N64">
        <f t="shared" si="0"/>
        <v>1.4058999999999999</v>
      </c>
      <c r="O64">
        <f t="shared" si="0"/>
        <v>1.4368999999999998</v>
      </c>
    </row>
    <row r="65" spans="1:17" ht="15" customHeight="1">
      <c r="A65" s="1" t="s">
        <v>27</v>
      </c>
      <c r="B65" s="2" t="s">
        <v>28</v>
      </c>
      <c r="C65">
        <f t="shared" si="1"/>
        <v>1.5625E-4</v>
      </c>
      <c r="D65">
        <f t="shared" si="2"/>
        <v>-3.8061799739838871</v>
      </c>
      <c r="E65">
        <v>6400</v>
      </c>
      <c r="F65" s="5">
        <f t="shared" si="0"/>
        <v>8.6900000000000005E-2</v>
      </c>
      <c r="G65" s="5">
        <f t="shared" si="0"/>
        <v>0.71290000000000009</v>
      </c>
      <c r="H65" s="5">
        <f t="shared" si="0"/>
        <v>1.3469</v>
      </c>
      <c r="I65" s="5">
        <f t="shared" si="0"/>
        <v>0.21989999999999998</v>
      </c>
      <c r="J65" s="5">
        <f t="shared" si="0"/>
        <v>0.51089999999999991</v>
      </c>
      <c r="K65" s="6">
        <f t="shared" si="0"/>
        <v>0.90389999999999993</v>
      </c>
      <c r="L65" s="6">
        <f t="shared" si="0"/>
        <v>1.3048999999999999</v>
      </c>
      <c r="M65" s="6">
        <f t="shared" si="0"/>
        <v>1.2579</v>
      </c>
      <c r="N65" s="6">
        <f t="shared" si="0"/>
        <v>1.1839</v>
      </c>
      <c r="O65" s="6">
        <f t="shared" si="0"/>
        <v>1.2379</v>
      </c>
    </row>
    <row r="66" spans="1:17" ht="15" customHeight="1">
      <c r="A66" s="1" t="s">
        <v>29</v>
      </c>
      <c r="B66" s="2" t="s">
        <v>30</v>
      </c>
      <c r="C66">
        <f t="shared" si="1"/>
        <v>3.9062500000000001E-5</v>
      </c>
      <c r="D66">
        <f t="shared" si="2"/>
        <v>-4.4082399653118491</v>
      </c>
      <c r="E66">
        <v>25600</v>
      </c>
      <c r="F66">
        <f t="shared" si="0"/>
        <v>3.9000000000000007E-3</v>
      </c>
      <c r="G66" s="5">
        <f t="shared" si="0"/>
        <v>0.21189999999999998</v>
      </c>
      <c r="H66" s="5">
        <f t="shared" si="0"/>
        <v>0.93289999999999984</v>
      </c>
      <c r="I66">
        <f t="shared" si="0"/>
        <v>2.1900000000000003E-2</v>
      </c>
      <c r="J66" s="5">
        <f t="shared" si="0"/>
        <v>0.1779</v>
      </c>
      <c r="K66" s="6">
        <f t="shared" si="0"/>
        <v>0.41189999999999999</v>
      </c>
      <c r="L66" s="6">
        <f t="shared" si="0"/>
        <v>0.82990000000000008</v>
      </c>
      <c r="M66" s="6">
        <f t="shared" si="0"/>
        <v>0.88189999999999991</v>
      </c>
      <c r="N66" s="6">
        <f t="shared" si="0"/>
        <v>0.7249000000000001</v>
      </c>
      <c r="O66" s="6">
        <f t="shared" si="0"/>
        <v>0.71189999999999998</v>
      </c>
    </row>
    <row r="67" spans="1:17" ht="15" customHeight="1">
      <c r="A67" s="1" t="s">
        <v>31</v>
      </c>
      <c r="B67" s="2" t="s">
        <v>32</v>
      </c>
      <c r="C67">
        <f t="shared" si="1"/>
        <v>9.7656250000000002E-6</v>
      </c>
      <c r="D67">
        <f t="shared" si="2"/>
        <v>-5.0102999566398116</v>
      </c>
      <c r="E67">
        <f>E66*4</f>
        <v>102400</v>
      </c>
      <c r="F67">
        <f t="shared" si="0"/>
        <v>-2.3100000000000002E-2</v>
      </c>
      <c r="G67">
        <f t="shared" si="0"/>
        <v>1.9900000000000001E-2</v>
      </c>
      <c r="H67" s="5">
        <f t="shared" si="0"/>
        <v>0.39089999999999997</v>
      </c>
      <c r="I67">
        <f t="shared" si="0"/>
        <v>-1.1000000000000038E-3</v>
      </c>
      <c r="J67">
        <f t="shared" si="0"/>
        <v>3.49E-2</v>
      </c>
      <c r="K67">
        <f t="shared" si="0"/>
        <v>7.8899999999999998E-2</v>
      </c>
      <c r="L67" s="6">
        <f t="shared" si="0"/>
        <v>0.28889999999999999</v>
      </c>
      <c r="M67" s="6">
        <f t="shared" si="0"/>
        <v>0.31890000000000002</v>
      </c>
      <c r="N67" s="6">
        <f t="shared" si="0"/>
        <v>0.22389999999999999</v>
      </c>
      <c r="O67" s="6">
        <f t="shared" si="0"/>
        <v>0.19590000000000002</v>
      </c>
    </row>
    <row r="68" spans="1:17" ht="15" customHeight="1">
      <c r="A68" s="1" t="s">
        <v>33</v>
      </c>
      <c r="B68" s="2" t="s">
        <v>34</v>
      </c>
      <c r="C68">
        <f t="shared" si="1"/>
        <v>2.4414062500000001E-6</v>
      </c>
      <c r="D68">
        <f t="shared" si="2"/>
        <v>-5.6123599479677742</v>
      </c>
      <c r="E68">
        <f t="shared" ref="E68:E69" si="3">E67*4</f>
        <v>409600</v>
      </c>
      <c r="F68">
        <f t="shared" si="0"/>
        <v>-2.4100000000000003E-2</v>
      </c>
      <c r="G68">
        <f t="shared" si="0"/>
        <v>8.8999999999999913E-3</v>
      </c>
      <c r="H68" s="5">
        <f t="shared" si="0"/>
        <v>0.10389999999999999</v>
      </c>
      <c r="I68">
        <f t="shared" si="0"/>
        <v>3.1899999999999998E-2</v>
      </c>
      <c r="J68">
        <f t="shared" si="0"/>
        <v>1.3899999999999996E-2</v>
      </c>
      <c r="K68">
        <f t="shared" si="0"/>
        <v>2.0900000000000002E-2</v>
      </c>
      <c r="L68">
        <f t="shared" si="0"/>
        <v>7.8899999999999998E-2</v>
      </c>
      <c r="M68">
        <f t="shared" si="0"/>
        <v>8.9900000000000008E-2</v>
      </c>
      <c r="N68">
        <f t="shared" si="0"/>
        <v>6.7899999999999988E-2</v>
      </c>
      <c r="O68">
        <f t="shared" si="0"/>
        <v>4.1899999999999993E-2</v>
      </c>
    </row>
    <row r="69" spans="1:17" ht="15" customHeight="1">
      <c r="A69" s="1" t="s">
        <v>35</v>
      </c>
      <c r="B69" s="2" t="s">
        <v>36</v>
      </c>
      <c r="C69">
        <f t="shared" si="1"/>
        <v>6.1035156250000001E-7</v>
      </c>
      <c r="D69">
        <f t="shared" si="2"/>
        <v>-6.2144199392957367</v>
      </c>
      <c r="E69">
        <f t="shared" si="3"/>
        <v>1638400</v>
      </c>
      <c r="F69">
        <f t="shared" si="0"/>
        <v>-2.2100000000000002E-2</v>
      </c>
      <c r="G69">
        <f t="shared" si="0"/>
        <v>-2.01E-2</v>
      </c>
      <c r="H69">
        <f t="shared" si="0"/>
        <v>1.5899999999999997E-2</v>
      </c>
      <c r="I69">
        <f t="shared" si="0"/>
        <v>-4.1000000000000064E-3</v>
      </c>
      <c r="J69">
        <f t="shared" si="0"/>
        <v>-1.4100000000000001E-2</v>
      </c>
      <c r="K69">
        <f t="shared" si="0"/>
        <v>9.0900000000000009E-2</v>
      </c>
      <c r="L69">
        <f t="shared" si="0"/>
        <v>6.9000000000000034E-3</v>
      </c>
      <c r="M69">
        <f t="shared" si="0"/>
        <v>1.3899999999999996E-2</v>
      </c>
      <c r="N69">
        <f t="shared" si="0"/>
        <v>7.8999999999999904E-3</v>
      </c>
      <c r="O69">
        <f t="shared" si="0"/>
        <v>6.9000000000000034E-3</v>
      </c>
    </row>
    <row r="70" spans="1:17" ht="15" customHeight="1">
      <c r="A70" s="1" t="s">
        <v>37</v>
      </c>
      <c r="B70" s="2" t="s">
        <v>38</v>
      </c>
    </row>
    <row r="71" spans="1:17" ht="15" customHeight="1">
      <c r="A71" s="1" t="s">
        <v>39</v>
      </c>
      <c r="B71" s="2" t="s">
        <v>40</v>
      </c>
    </row>
    <row r="72" spans="1:17" ht="15" customHeight="1">
      <c r="A72" s="1" t="s">
        <v>41</v>
      </c>
      <c r="B72" s="2" t="s">
        <v>77</v>
      </c>
    </row>
    <row r="74" spans="1:17" ht="15" customHeight="1">
      <c r="A74" s="7" t="s">
        <v>43</v>
      </c>
      <c r="B74" s="7"/>
      <c r="Q74" s="4"/>
    </row>
    <row r="75" spans="1:17" ht="15" customHeight="1">
      <c r="A75" s="1" t="s">
        <v>44</v>
      </c>
      <c r="B75" s="2" t="s">
        <v>45</v>
      </c>
    </row>
    <row r="76" spans="1:17" ht="15" customHeight="1">
      <c r="A76" s="1" t="s">
        <v>46</v>
      </c>
      <c r="B76" s="2" t="s">
        <v>47</v>
      </c>
    </row>
    <row r="78" spans="1:17" ht="15" customHeight="1">
      <c r="A78" s="7" t="s">
        <v>48</v>
      </c>
      <c r="B78" s="7"/>
    </row>
    <row r="79" spans="1:17" ht="15" customHeight="1">
      <c r="A79" s="1" t="s">
        <v>49</v>
      </c>
      <c r="B79" s="2" t="s">
        <v>50</v>
      </c>
    </row>
    <row r="80" spans="1:17" ht="15" customHeight="1">
      <c r="A80" s="1" t="s">
        <v>51</v>
      </c>
      <c r="B80" s="2" t="s">
        <v>52</v>
      </c>
    </row>
    <row r="82" spans="1:2" ht="15" customHeight="1">
      <c r="A82" s="7" t="s">
        <v>53</v>
      </c>
      <c r="B82" s="7"/>
    </row>
    <row r="83" spans="1:2" ht="15" customHeight="1">
      <c r="A83" s="1" t="s">
        <v>54</v>
      </c>
      <c r="B83" s="2" t="s">
        <v>40</v>
      </c>
    </row>
    <row r="84" spans="1:2" ht="15" customHeight="1">
      <c r="A84" s="1" t="s">
        <v>55</v>
      </c>
      <c r="B84" s="2" t="s">
        <v>56</v>
      </c>
    </row>
    <row r="86" spans="1:2" ht="15" customHeight="1">
      <c r="A86" s="7" t="s">
        <v>57</v>
      </c>
      <c r="B86" s="7"/>
    </row>
    <row r="87" spans="1:2" ht="15" customHeight="1">
      <c r="A87" s="1" t="s">
        <v>58</v>
      </c>
      <c r="B87" s="2" t="s">
        <v>59</v>
      </c>
    </row>
    <row r="89" spans="1:2" ht="15" customHeight="1">
      <c r="A89" s="7" t="s">
        <v>60</v>
      </c>
      <c r="B89" s="7"/>
    </row>
    <row r="90" spans="1:2" ht="15" customHeight="1">
      <c r="A90" s="1" t="s">
        <v>61</v>
      </c>
      <c r="B90" s="2" t="s">
        <v>40</v>
      </c>
    </row>
    <row r="92" spans="1:2" ht="15" customHeight="1">
      <c r="A92" s="7" t="s">
        <v>62</v>
      </c>
      <c r="B92" s="7"/>
    </row>
    <row r="93" spans="1:2" ht="15" customHeight="1">
      <c r="A93" s="1" t="s">
        <v>63</v>
      </c>
      <c r="B93" s="2" t="s">
        <v>64</v>
      </c>
    </row>
    <row r="96" spans="1:2" ht="15" customHeight="1">
      <c r="A96" s="7" t="s">
        <v>78</v>
      </c>
      <c r="B96" s="7"/>
    </row>
    <row r="97" spans="1:41" ht="15" customHeight="1">
      <c r="A97" s="1" t="s">
        <v>22</v>
      </c>
      <c r="B97" s="2" t="s">
        <v>79</v>
      </c>
    </row>
    <row r="98" spans="1:41" ht="15" customHeight="1">
      <c r="A98" s="1" t="s">
        <v>24</v>
      </c>
      <c r="B98" s="2" t="s">
        <v>17</v>
      </c>
    </row>
    <row r="99" spans="1:41" ht="15" customHeight="1">
      <c r="A99" s="1" t="s">
        <v>25</v>
      </c>
      <c r="B99" s="2" t="s">
        <v>26</v>
      </c>
    </row>
    <row r="100" spans="1:41" ht="15" customHeight="1">
      <c r="A100" s="1" t="s">
        <v>27</v>
      </c>
      <c r="B100" s="2" t="s">
        <v>28</v>
      </c>
    </row>
    <row r="101" spans="1:41" ht="15" customHeight="1">
      <c r="A101" s="1" t="s">
        <v>29</v>
      </c>
      <c r="B101" s="2" t="s">
        <v>30</v>
      </c>
    </row>
    <row r="102" spans="1:41" ht="15" customHeight="1">
      <c r="A102" s="1" t="s">
        <v>31</v>
      </c>
      <c r="B102" s="2" t="s">
        <v>32</v>
      </c>
    </row>
    <row r="103" spans="1:41" ht="15" customHeight="1">
      <c r="A103" s="1" t="s">
        <v>33</v>
      </c>
      <c r="B103" s="2" t="s">
        <v>34</v>
      </c>
    </row>
    <row r="104" spans="1:41" ht="15" customHeight="1">
      <c r="A104" s="1" t="s">
        <v>35</v>
      </c>
      <c r="B104" s="2" t="s">
        <v>36</v>
      </c>
    </row>
    <row r="105" spans="1:41" ht="15" customHeight="1">
      <c r="A105" s="1" t="s">
        <v>37</v>
      </c>
      <c r="B105" s="2" t="s">
        <v>38</v>
      </c>
    </row>
    <row r="106" spans="1:41" ht="15" customHeight="1">
      <c r="A106" s="1" t="s">
        <v>39</v>
      </c>
      <c r="B106" s="2" t="s">
        <v>40</v>
      </c>
    </row>
    <row r="107" spans="1:41" ht="15" customHeight="1">
      <c r="A107" s="1" t="s">
        <v>41</v>
      </c>
      <c r="B107" s="2" t="s">
        <v>80</v>
      </c>
      <c r="AF107" t="s">
        <v>117</v>
      </c>
      <c r="AH107" s="4"/>
      <c r="AI107" s="4" t="s">
        <v>129</v>
      </c>
      <c r="AJ107" s="4" t="s">
        <v>130</v>
      </c>
      <c r="AK107" s="4" t="s">
        <v>128</v>
      </c>
      <c r="AL107" t="s">
        <v>131</v>
      </c>
      <c r="AM107" t="s">
        <v>132</v>
      </c>
      <c r="AN107" t="s">
        <v>133</v>
      </c>
      <c r="AO107" t="s">
        <v>134</v>
      </c>
    </row>
    <row r="108" spans="1:41">
      <c r="AG108" t="s">
        <v>123</v>
      </c>
      <c r="AH108">
        <f>0.1-3.7802/0.7616</f>
        <v>-4.8634978991596638</v>
      </c>
      <c r="AI108">
        <f t="shared" ref="AI108:AI111" si="4">10^AH108</f>
        <v>1.3693110122304886E-5</v>
      </c>
      <c r="AJ108">
        <f t="shared" ref="AJ108:AJ111" si="5">1/AI108</f>
        <v>73029.428016582358</v>
      </c>
      <c r="AK108">
        <f t="shared" ref="AK108:AK111" si="6">LOG(AJ108)</f>
        <v>4.8634978991596647</v>
      </c>
    </row>
    <row r="109" spans="1:41" ht="15" customHeight="1">
      <c r="A109" s="7" t="s">
        <v>43</v>
      </c>
      <c r="B109" s="7"/>
      <c r="AG109" t="s">
        <v>124</v>
      </c>
      <c r="AH109">
        <f>0.1-4.5274/0.8438</f>
        <v>-5.2654894524768912</v>
      </c>
      <c r="AI109">
        <f t="shared" si="4"/>
        <v>5.4263842999491277E-6</v>
      </c>
      <c r="AJ109">
        <f t="shared" si="5"/>
        <v>184284.77319775804</v>
      </c>
      <c r="AK109">
        <f t="shared" si="6"/>
        <v>5.2654894524768912</v>
      </c>
    </row>
    <row r="110" spans="1:41" ht="15" customHeight="1">
      <c r="A110" s="1" t="s">
        <v>44</v>
      </c>
      <c r="B110" s="2" t="s">
        <v>45</v>
      </c>
      <c r="AG110" t="s">
        <v>125</v>
      </c>
      <c r="AH110">
        <f>0.1-4.2572/0.7798</f>
        <v>-5.3593485509104903</v>
      </c>
      <c r="AI110">
        <f t="shared" si="4"/>
        <v>4.3717110472991796E-6</v>
      </c>
      <c r="AJ110">
        <f t="shared" si="5"/>
        <v>228743.38884263515</v>
      </c>
      <c r="AK110">
        <f t="shared" si="6"/>
        <v>5.3593485509104912</v>
      </c>
    </row>
    <row r="111" spans="1:41" ht="15" customHeight="1">
      <c r="A111" s="1" t="s">
        <v>46</v>
      </c>
      <c r="B111" s="2" t="s">
        <v>47</v>
      </c>
      <c r="AG111" t="s">
        <v>126</v>
      </c>
      <c r="AH111">
        <f>0.1-4.2254/0.7973</f>
        <v>-5.199636272419415</v>
      </c>
      <c r="AI111">
        <f t="shared" si="4"/>
        <v>6.3148600125118812E-6</v>
      </c>
      <c r="AJ111">
        <f t="shared" si="5"/>
        <v>158356.63783815643</v>
      </c>
      <c r="AK111">
        <f t="shared" si="6"/>
        <v>5.199636272419415</v>
      </c>
    </row>
    <row r="112" spans="1:41">
      <c r="AG112" t="s">
        <v>127</v>
      </c>
      <c r="AH112">
        <f>0.1-4.53/0.8654</f>
        <v>-5.134573607580311</v>
      </c>
      <c r="AI112">
        <f>10^AH112</f>
        <v>7.3354437711992295E-6</v>
      </c>
      <c r="AJ112">
        <f>1/AI112</f>
        <v>136324.40397488259</v>
      </c>
      <c r="AK112">
        <f>LOG(AJ112)</f>
        <v>5.1345736075803119</v>
      </c>
      <c r="AL112" s="4">
        <f>AVERAGE(AK108:AK112)</f>
        <v>5.1645091565093546</v>
      </c>
      <c r="AM112">
        <f>2.776*(STDEV(AK108:AK112)/SQRT(5))</f>
        <v>0.23299988363332963</v>
      </c>
      <c r="AN112" s="4">
        <f>AL112-AM112</f>
        <v>4.931509272876025</v>
      </c>
      <c r="AO112" s="4">
        <f>AL112+AM112</f>
        <v>5.3975090401426842</v>
      </c>
    </row>
    <row r="113" spans="1:41" ht="15" customHeight="1">
      <c r="A113" s="7" t="s">
        <v>48</v>
      </c>
      <c r="B113" s="7"/>
      <c r="AL113">
        <f>10^AL112</f>
        <v>146052.55423146044</v>
      </c>
      <c r="AN113">
        <f>10^AN112</f>
        <v>85410.108363668696</v>
      </c>
      <c r="AO113">
        <f>10^AO112</f>
        <v>249752.03762424292</v>
      </c>
    </row>
    <row r="114" spans="1:41" ht="15" customHeight="1">
      <c r="A114" s="1" t="s">
        <v>49</v>
      </c>
      <c r="B114" s="2" t="s">
        <v>50</v>
      </c>
    </row>
    <row r="115" spans="1:41" ht="15" customHeight="1">
      <c r="A115" s="1" t="s">
        <v>51</v>
      </c>
      <c r="B115" s="2" t="s">
        <v>52</v>
      </c>
    </row>
    <row r="117" spans="1:41" ht="15" customHeight="1">
      <c r="A117" s="7" t="s">
        <v>53</v>
      </c>
      <c r="B117" s="7"/>
    </row>
    <row r="118" spans="1:41" ht="15" customHeight="1">
      <c r="A118" s="1" t="s">
        <v>54</v>
      </c>
      <c r="B118" s="2" t="s">
        <v>40</v>
      </c>
    </row>
    <row r="119" spans="1:41" ht="15" customHeight="1">
      <c r="A119" s="1" t="s">
        <v>55</v>
      </c>
      <c r="B119" s="2" t="s">
        <v>56</v>
      </c>
    </row>
    <row r="121" spans="1:41" ht="15" customHeight="1">
      <c r="A121" s="7" t="s">
        <v>57</v>
      </c>
      <c r="B121" s="7"/>
    </row>
    <row r="122" spans="1:41" ht="15" customHeight="1">
      <c r="A122" s="1" t="s">
        <v>58</v>
      </c>
      <c r="B122" s="2" t="s">
        <v>59</v>
      </c>
    </row>
    <row r="124" spans="1:41" ht="15" customHeight="1">
      <c r="A124" s="7" t="s">
        <v>60</v>
      </c>
      <c r="B124" s="7"/>
    </row>
    <row r="125" spans="1:41" ht="15" customHeight="1">
      <c r="A125" s="1" t="s">
        <v>61</v>
      </c>
      <c r="B125" s="2" t="s">
        <v>40</v>
      </c>
      <c r="E125" s="4" t="s">
        <v>116</v>
      </c>
    </row>
    <row r="126" spans="1:41">
      <c r="F126" s="4"/>
      <c r="G126" s="4" t="s">
        <v>129</v>
      </c>
      <c r="H126" s="4" t="s">
        <v>130</v>
      </c>
      <c r="I126" s="4" t="s">
        <v>128</v>
      </c>
      <c r="J126" t="s">
        <v>131</v>
      </c>
      <c r="K126" t="s">
        <v>132</v>
      </c>
      <c r="L126" t="s">
        <v>133</v>
      </c>
      <c r="M126" t="s">
        <v>134</v>
      </c>
    </row>
    <row r="127" spans="1:41" ht="15" customHeight="1">
      <c r="A127" s="7" t="s">
        <v>62</v>
      </c>
      <c r="B127" s="7"/>
      <c r="E127" t="s">
        <v>118</v>
      </c>
      <c r="F127">
        <f>0.1-2.9922/0.7642</f>
        <v>-3.815467155194975</v>
      </c>
      <c r="G127">
        <f t="shared" ref="G127:G130" si="7">10^F127</f>
        <v>1.5294414105764239E-4</v>
      </c>
      <c r="H127">
        <f t="shared" ref="H127:H130" si="8">1/G127</f>
        <v>6538.3348004361587</v>
      </c>
      <c r="I127">
        <f t="shared" ref="I127:I130" si="9">LOG(H127)</f>
        <v>3.8154671551949755</v>
      </c>
    </row>
    <row r="128" spans="1:41" ht="15" customHeight="1">
      <c r="A128" s="1" t="s">
        <v>63</v>
      </c>
      <c r="B128" s="2" t="s">
        <v>64</v>
      </c>
      <c r="E128" t="s">
        <v>119</v>
      </c>
      <c r="F128">
        <f>0.1-3.1088/0.6469</f>
        <v>-4.7056886690369453</v>
      </c>
      <c r="G128">
        <f t="shared" si="7"/>
        <v>1.9692975063139162E-5</v>
      </c>
      <c r="H128">
        <f t="shared" si="8"/>
        <v>50779.529085565948</v>
      </c>
      <c r="I128">
        <f t="shared" si="9"/>
        <v>4.7056886690369462</v>
      </c>
    </row>
    <row r="129" spans="1:13">
      <c r="E129" t="s">
        <v>120</v>
      </c>
      <c r="F129">
        <f>0.1-4.0344/0.7094</f>
        <v>-5.5870594868903298</v>
      </c>
      <c r="G129">
        <f t="shared" si="7"/>
        <v>2.5878584225215321E-6</v>
      </c>
      <c r="H129">
        <f t="shared" si="8"/>
        <v>386419.90276486217</v>
      </c>
      <c r="I129">
        <f t="shared" si="9"/>
        <v>5.5870594868903298</v>
      </c>
    </row>
    <row r="130" spans="1:13">
      <c r="E130" t="s">
        <v>121</v>
      </c>
      <c r="F130">
        <f>0.1-2.704/0.6496</f>
        <v>-4.062561576354681</v>
      </c>
      <c r="G130">
        <f t="shared" si="7"/>
        <v>8.6584155148861243E-5</v>
      </c>
      <c r="H130">
        <f t="shared" si="8"/>
        <v>11549.457268258071</v>
      </c>
      <c r="I130">
        <f t="shared" si="9"/>
        <v>4.062561576354681</v>
      </c>
    </row>
    <row r="131" spans="1:13" ht="15" customHeight="1">
      <c r="A131" s="7" t="s">
        <v>81</v>
      </c>
      <c r="B131" s="7"/>
      <c r="E131" t="s">
        <v>122</v>
      </c>
      <c r="F131">
        <f>0.1-3.6819/0.8064</f>
        <v>-4.4658482142857148</v>
      </c>
      <c r="G131">
        <f>10^F131</f>
        <v>3.4209898505457086E-5</v>
      </c>
      <c r="H131">
        <f>1/G131</f>
        <v>29231.305665536605</v>
      </c>
      <c r="I131">
        <f>LOG(H131)</f>
        <v>4.4658482142857157</v>
      </c>
      <c r="J131" s="4">
        <f>AVERAGE(I127:I131)</f>
        <v>4.5273250203525297</v>
      </c>
      <c r="K131">
        <f>2.776*(STDEV(I127:I131)/SQRT(5))</f>
        <v>0.85141707760705787</v>
      </c>
      <c r="L131" s="4">
        <f>J131-K131</f>
        <v>3.6759079427454719</v>
      </c>
      <c r="M131" s="4">
        <f>J131+K131</f>
        <v>5.3787420979595879</v>
      </c>
    </row>
    <row r="132" spans="1:13" ht="15" customHeight="1">
      <c r="A132" s="1" t="s">
        <v>22</v>
      </c>
      <c r="B132" s="2" t="s">
        <v>82</v>
      </c>
      <c r="J132">
        <f>10^J131</f>
        <v>33676.350452637838</v>
      </c>
      <c r="L132">
        <f>10^L131</f>
        <v>4741.4147100029641</v>
      </c>
      <c r="M132">
        <f>10^M131</f>
        <v>239189.49283560389</v>
      </c>
    </row>
    <row r="133" spans="1:13" ht="15" customHeight="1">
      <c r="A133" s="1" t="s">
        <v>24</v>
      </c>
      <c r="B133" s="2" t="s">
        <v>17</v>
      </c>
    </row>
    <row r="134" spans="1:13" ht="15" customHeight="1">
      <c r="A134" s="1" t="s">
        <v>25</v>
      </c>
      <c r="B134" s="2" t="s">
        <v>26</v>
      </c>
    </row>
    <row r="135" spans="1:13" ht="15" customHeight="1">
      <c r="A135" s="1" t="s">
        <v>27</v>
      </c>
      <c r="B135" s="2" t="s">
        <v>28</v>
      </c>
    </row>
    <row r="136" spans="1:13" ht="15" customHeight="1">
      <c r="A136" s="1" t="s">
        <v>29</v>
      </c>
      <c r="B136" s="2" t="s">
        <v>30</v>
      </c>
    </row>
    <row r="137" spans="1:13" ht="15" customHeight="1">
      <c r="A137" s="1" t="s">
        <v>31</v>
      </c>
      <c r="B137" s="2" t="s">
        <v>32</v>
      </c>
    </row>
    <row r="138" spans="1:13" ht="15" customHeight="1">
      <c r="A138" s="1" t="s">
        <v>33</v>
      </c>
      <c r="B138" s="2" t="s">
        <v>34</v>
      </c>
    </row>
    <row r="139" spans="1:13" ht="15" customHeight="1">
      <c r="A139" s="1" t="s">
        <v>35</v>
      </c>
      <c r="B139" s="2" t="s">
        <v>36</v>
      </c>
    </row>
    <row r="140" spans="1:13" ht="15" customHeight="1">
      <c r="A140" s="1" t="s">
        <v>37</v>
      </c>
      <c r="B140" s="2" t="s">
        <v>38</v>
      </c>
    </row>
    <row r="141" spans="1:13" ht="15" customHeight="1">
      <c r="A141" s="1" t="s">
        <v>39</v>
      </c>
      <c r="B141" s="2" t="s">
        <v>40</v>
      </c>
    </row>
    <row r="142" spans="1:13" ht="15" customHeight="1">
      <c r="A142" s="1" t="s">
        <v>41</v>
      </c>
      <c r="B142" s="2" t="s">
        <v>83</v>
      </c>
    </row>
    <row r="144" spans="1:13" ht="15" customHeight="1">
      <c r="A144" s="7" t="s">
        <v>43</v>
      </c>
      <c r="B144" s="7"/>
    </row>
    <row r="145" spans="1:2" ht="15" customHeight="1">
      <c r="A145" s="1" t="s">
        <v>44</v>
      </c>
      <c r="B145" s="2" t="s">
        <v>45</v>
      </c>
    </row>
    <row r="146" spans="1:2" ht="15" customHeight="1">
      <c r="A146" s="1" t="s">
        <v>46</v>
      </c>
      <c r="B146" s="2" t="s">
        <v>47</v>
      </c>
    </row>
    <row r="148" spans="1:2" ht="15" customHeight="1">
      <c r="A148" s="7" t="s">
        <v>48</v>
      </c>
      <c r="B148" s="7"/>
    </row>
    <row r="149" spans="1:2" ht="15" customHeight="1">
      <c r="A149" s="1" t="s">
        <v>49</v>
      </c>
      <c r="B149" s="2" t="s">
        <v>50</v>
      </c>
    </row>
    <row r="150" spans="1:2" ht="15" customHeight="1">
      <c r="A150" s="1" t="s">
        <v>51</v>
      </c>
      <c r="B150" s="2" t="s">
        <v>52</v>
      </c>
    </row>
    <row r="152" spans="1:2" ht="15" customHeight="1">
      <c r="A152" s="7" t="s">
        <v>53</v>
      </c>
      <c r="B152" s="7"/>
    </row>
    <row r="153" spans="1:2" ht="15" customHeight="1">
      <c r="A153" s="1" t="s">
        <v>54</v>
      </c>
      <c r="B153" s="2" t="s">
        <v>40</v>
      </c>
    </row>
    <row r="154" spans="1:2" ht="15" customHeight="1">
      <c r="A154" s="1" t="s">
        <v>55</v>
      </c>
      <c r="B154" s="2" t="s">
        <v>56</v>
      </c>
    </row>
    <row r="156" spans="1:2" ht="15" customHeight="1">
      <c r="A156" s="7" t="s">
        <v>57</v>
      </c>
      <c r="B156" s="7"/>
    </row>
    <row r="157" spans="1:2" ht="15" customHeight="1">
      <c r="A157" s="1" t="s">
        <v>58</v>
      </c>
      <c r="B157" s="2" t="s">
        <v>59</v>
      </c>
    </row>
    <row r="159" spans="1:2" ht="15" customHeight="1">
      <c r="A159" s="7" t="s">
        <v>60</v>
      </c>
      <c r="B159" s="7"/>
    </row>
    <row r="160" spans="1:2" ht="15" customHeight="1">
      <c r="A160" s="1" t="s">
        <v>61</v>
      </c>
      <c r="B160" s="2" t="s">
        <v>40</v>
      </c>
    </row>
    <row r="162" spans="1:2" ht="15" customHeight="1">
      <c r="A162" s="7" t="s">
        <v>62</v>
      </c>
      <c r="B162" s="7"/>
    </row>
    <row r="163" spans="1:2" ht="15" customHeight="1">
      <c r="A163" s="1" t="s">
        <v>63</v>
      </c>
      <c r="B163" s="2" t="s">
        <v>64</v>
      </c>
    </row>
    <row r="166" spans="1:2" ht="15" customHeight="1">
      <c r="A166" s="7" t="s">
        <v>84</v>
      </c>
      <c r="B166" s="7"/>
    </row>
    <row r="167" spans="1:2" ht="15" customHeight="1">
      <c r="A167" s="1" t="s">
        <v>22</v>
      </c>
      <c r="B167" s="2" t="s">
        <v>85</v>
      </c>
    </row>
    <row r="168" spans="1:2" ht="15" customHeight="1">
      <c r="A168" s="1" t="s">
        <v>24</v>
      </c>
      <c r="B168" s="2" t="s">
        <v>17</v>
      </c>
    </row>
    <row r="169" spans="1:2" ht="15" customHeight="1">
      <c r="A169" s="1" t="s">
        <v>25</v>
      </c>
      <c r="B169" s="2" t="s">
        <v>26</v>
      </c>
    </row>
    <row r="170" spans="1:2" ht="15" customHeight="1">
      <c r="A170" s="1" t="s">
        <v>27</v>
      </c>
      <c r="B170" s="2" t="s">
        <v>28</v>
      </c>
    </row>
    <row r="171" spans="1:2" ht="15" customHeight="1">
      <c r="A171" s="1" t="s">
        <v>29</v>
      </c>
      <c r="B171" s="2" t="s">
        <v>30</v>
      </c>
    </row>
    <row r="172" spans="1:2" ht="15" customHeight="1">
      <c r="A172" s="1" t="s">
        <v>31</v>
      </c>
      <c r="B172" s="2" t="s">
        <v>32</v>
      </c>
    </row>
    <row r="173" spans="1:2" ht="15" customHeight="1">
      <c r="A173" s="1" t="s">
        <v>33</v>
      </c>
      <c r="B173" s="2" t="s">
        <v>34</v>
      </c>
    </row>
    <row r="174" spans="1:2" ht="15" customHeight="1">
      <c r="A174" s="1" t="s">
        <v>35</v>
      </c>
      <c r="B174" s="2" t="s">
        <v>36</v>
      </c>
    </row>
    <row r="175" spans="1:2" ht="15" customHeight="1">
      <c r="A175" s="1" t="s">
        <v>37</v>
      </c>
      <c r="B175" s="2" t="s">
        <v>38</v>
      </c>
    </row>
    <row r="176" spans="1:2" ht="15" customHeight="1">
      <c r="A176" s="1" t="s">
        <v>39</v>
      </c>
      <c r="B176" s="2" t="s">
        <v>40</v>
      </c>
    </row>
    <row r="177" spans="1:2" ht="15" customHeight="1">
      <c r="A177" s="1" t="s">
        <v>41</v>
      </c>
      <c r="B177" s="2" t="s">
        <v>86</v>
      </c>
    </row>
    <row r="179" spans="1:2" ht="15" customHeight="1">
      <c r="A179" s="7" t="s">
        <v>43</v>
      </c>
      <c r="B179" s="7"/>
    </row>
    <row r="180" spans="1:2" ht="15" customHeight="1">
      <c r="A180" s="1" t="s">
        <v>44</v>
      </c>
      <c r="B180" s="2" t="s">
        <v>45</v>
      </c>
    </row>
    <row r="181" spans="1:2" ht="15" customHeight="1">
      <c r="A181" s="1" t="s">
        <v>46</v>
      </c>
      <c r="B181" s="2" t="s">
        <v>47</v>
      </c>
    </row>
    <row r="183" spans="1:2" ht="15" customHeight="1">
      <c r="A183" s="7" t="s">
        <v>48</v>
      </c>
      <c r="B183" s="7"/>
    </row>
    <row r="184" spans="1:2" ht="15" customHeight="1">
      <c r="A184" s="1" t="s">
        <v>49</v>
      </c>
      <c r="B184" s="2" t="s">
        <v>50</v>
      </c>
    </row>
    <row r="185" spans="1:2" ht="15" customHeight="1">
      <c r="A185" s="1" t="s">
        <v>51</v>
      </c>
      <c r="B185" s="2" t="s">
        <v>52</v>
      </c>
    </row>
    <row r="187" spans="1:2" ht="15" customHeight="1">
      <c r="A187" s="7" t="s">
        <v>53</v>
      </c>
      <c r="B187" s="7"/>
    </row>
    <row r="188" spans="1:2" ht="15" customHeight="1">
      <c r="A188" s="1" t="s">
        <v>54</v>
      </c>
      <c r="B188" s="2" t="s">
        <v>40</v>
      </c>
    </row>
    <row r="189" spans="1:2" ht="15" customHeight="1">
      <c r="A189" s="1" t="s">
        <v>55</v>
      </c>
      <c r="B189" s="2" t="s">
        <v>56</v>
      </c>
    </row>
    <row r="191" spans="1:2" ht="15" customHeight="1">
      <c r="A191" s="7" t="s">
        <v>57</v>
      </c>
      <c r="B191" s="7"/>
    </row>
    <row r="192" spans="1:2" ht="15" customHeight="1">
      <c r="A192" s="1" t="s">
        <v>58</v>
      </c>
      <c r="B192" s="2" t="s">
        <v>59</v>
      </c>
    </row>
    <row r="194" spans="1:2" ht="15" customHeight="1">
      <c r="A194" s="7" t="s">
        <v>60</v>
      </c>
      <c r="B194" s="7"/>
    </row>
    <row r="195" spans="1:2" ht="15" customHeight="1">
      <c r="A195" s="1" t="s">
        <v>61</v>
      </c>
      <c r="B195" s="2" t="s">
        <v>40</v>
      </c>
    </row>
    <row r="197" spans="1:2" ht="15" customHeight="1">
      <c r="A197" s="7" t="s">
        <v>62</v>
      </c>
      <c r="B197" s="7"/>
    </row>
    <row r="198" spans="1:2" ht="15" customHeight="1">
      <c r="A198" s="1" t="s">
        <v>63</v>
      </c>
      <c r="B198" s="2" t="s">
        <v>64</v>
      </c>
    </row>
    <row r="201" spans="1:2" ht="15" customHeight="1">
      <c r="A201" s="7" t="s">
        <v>87</v>
      </c>
      <c r="B201" s="7"/>
    </row>
    <row r="202" spans="1:2" ht="15" customHeight="1">
      <c r="A202" s="1" t="s">
        <v>22</v>
      </c>
      <c r="B202" s="2" t="s">
        <v>88</v>
      </c>
    </row>
    <row r="203" spans="1:2" ht="15" customHeight="1">
      <c r="A203" s="1" t="s">
        <v>24</v>
      </c>
      <c r="B203" s="2" t="s">
        <v>17</v>
      </c>
    </row>
    <row r="204" spans="1:2" ht="15" customHeight="1">
      <c r="A204" s="1" t="s">
        <v>25</v>
      </c>
      <c r="B204" s="2" t="s">
        <v>26</v>
      </c>
    </row>
    <row r="205" spans="1:2" ht="15" customHeight="1">
      <c r="A205" s="1" t="s">
        <v>27</v>
      </c>
      <c r="B205" s="2" t="s">
        <v>28</v>
      </c>
    </row>
    <row r="206" spans="1:2" ht="15" customHeight="1">
      <c r="A206" s="1" t="s">
        <v>29</v>
      </c>
      <c r="B206" s="2" t="s">
        <v>30</v>
      </c>
    </row>
    <row r="207" spans="1:2" ht="15" customHeight="1">
      <c r="A207" s="1" t="s">
        <v>31</v>
      </c>
      <c r="B207" s="2" t="s">
        <v>32</v>
      </c>
    </row>
    <row r="208" spans="1:2" ht="15" customHeight="1">
      <c r="A208" s="1" t="s">
        <v>33</v>
      </c>
      <c r="B208" s="2" t="s">
        <v>34</v>
      </c>
    </row>
    <row r="209" spans="1:2" ht="15" customHeight="1">
      <c r="A209" s="1" t="s">
        <v>35</v>
      </c>
      <c r="B209" s="2" t="s">
        <v>36</v>
      </c>
    </row>
    <row r="210" spans="1:2" ht="15" customHeight="1">
      <c r="A210" s="1" t="s">
        <v>37</v>
      </c>
      <c r="B210" s="2" t="s">
        <v>38</v>
      </c>
    </row>
    <row r="211" spans="1:2" ht="15" customHeight="1">
      <c r="A211" s="1" t="s">
        <v>39</v>
      </c>
      <c r="B211" s="2" t="s">
        <v>40</v>
      </c>
    </row>
    <row r="212" spans="1:2" ht="15" customHeight="1">
      <c r="A212" s="1" t="s">
        <v>41</v>
      </c>
      <c r="B212" s="2" t="s">
        <v>89</v>
      </c>
    </row>
    <row r="214" spans="1:2" ht="15" customHeight="1">
      <c r="A214" s="7" t="s">
        <v>43</v>
      </c>
      <c r="B214" s="7"/>
    </row>
    <row r="215" spans="1:2" ht="15" customHeight="1">
      <c r="A215" s="1" t="s">
        <v>44</v>
      </c>
      <c r="B215" s="2" t="s">
        <v>45</v>
      </c>
    </row>
    <row r="216" spans="1:2" ht="15" customHeight="1">
      <c r="A216" s="1" t="s">
        <v>46</v>
      </c>
      <c r="B216" s="2" t="s">
        <v>47</v>
      </c>
    </row>
    <row r="218" spans="1:2" ht="15" customHeight="1">
      <c r="A218" s="7" t="s">
        <v>48</v>
      </c>
      <c r="B218" s="7"/>
    </row>
    <row r="219" spans="1:2" ht="15" customHeight="1">
      <c r="A219" s="1" t="s">
        <v>49</v>
      </c>
      <c r="B219" s="2" t="s">
        <v>50</v>
      </c>
    </row>
    <row r="220" spans="1:2" ht="15" customHeight="1">
      <c r="A220" s="1" t="s">
        <v>51</v>
      </c>
      <c r="B220" s="2" t="s">
        <v>52</v>
      </c>
    </row>
    <row r="222" spans="1:2" ht="15" customHeight="1">
      <c r="A222" s="7" t="s">
        <v>53</v>
      </c>
      <c r="B222" s="7"/>
    </row>
    <row r="223" spans="1:2" ht="15" customHeight="1">
      <c r="A223" s="1" t="s">
        <v>54</v>
      </c>
      <c r="B223" s="2" t="s">
        <v>40</v>
      </c>
    </row>
    <row r="224" spans="1:2" ht="15" customHeight="1">
      <c r="A224" s="1" t="s">
        <v>55</v>
      </c>
      <c r="B224" s="2" t="s">
        <v>90</v>
      </c>
    </row>
    <row r="226" spans="1:2" ht="15" customHeight="1">
      <c r="A226" s="7" t="s">
        <v>57</v>
      </c>
      <c r="B226" s="7"/>
    </row>
    <row r="227" spans="1:2" ht="15" customHeight="1">
      <c r="A227" s="1" t="s">
        <v>58</v>
      </c>
      <c r="B227" s="2" t="s">
        <v>59</v>
      </c>
    </row>
    <row r="229" spans="1:2" ht="15" customHeight="1">
      <c r="A229" s="7" t="s">
        <v>60</v>
      </c>
      <c r="B229" s="7"/>
    </row>
    <row r="230" spans="1:2" ht="15" customHeight="1">
      <c r="A230" s="1" t="s">
        <v>61</v>
      </c>
      <c r="B230" s="2" t="s">
        <v>40</v>
      </c>
    </row>
    <row r="232" spans="1:2" ht="15" customHeight="1">
      <c r="A232" s="7" t="s">
        <v>62</v>
      </c>
      <c r="B232" s="7"/>
    </row>
    <row r="233" spans="1:2" ht="15" customHeight="1">
      <c r="A233" s="1" t="s">
        <v>63</v>
      </c>
      <c r="B233" s="2" t="s">
        <v>64</v>
      </c>
    </row>
    <row r="236" spans="1:2" ht="15" customHeight="1">
      <c r="A236" s="7" t="s">
        <v>91</v>
      </c>
      <c r="B236" s="7"/>
    </row>
    <row r="237" spans="1:2" ht="15" customHeight="1">
      <c r="A237" s="1" t="s">
        <v>22</v>
      </c>
      <c r="B237" s="2" t="s">
        <v>92</v>
      </c>
    </row>
    <row r="238" spans="1:2" ht="15" customHeight="1">
      <c r="A238" s="1" t="s">
        <v>24</v>
      </c>
      <c r="B238" s="2" t="s">
        <v>17</v>
      </c>
    </row>
    <row r="239" spans="1:2" ht="15" customHeight="1">
      <c r="A239" s="1" t="s">
        <v>25</v>
      </c>
      <c r="B239" s="2" t="s">
        <v>26</v>
      </c>
    </row>
    <row r="240" spans="1:2" ht="15" customHeight="1">
      <c r="A240" s="1" t="s">
        <v>27</v>
      </c>
      <c r="B240" s="2" t="s">
        <v>28</v>
      </c>
    </row>
    <row r="241" spans="1:2" ht="15" customHeight="1">
      <c r="A241" s="1" t="s">
        <v>29</v>
      </c>
      <c r="B241" s="2" t="s">
        <v>30</v>
      </c>
    </row>
    <row r="242" spans="1:2" ht="15" customHeight="1">
      <c r="A242" s="1" t="s">
        <v>31</v>
      </c>
      <c r="B242" s="2" t="s">
        <v>32</v>
      </c>
    </row>
    <row r="243" spans="1:2" ht="15" customHeight="1">
      <c r="A243" s="1" t="s">
        <v>33</v>
      </c>
      <c r="B243" s="2" t="s">
        <v>34</v>
      </c>
    </row>
    <row r="244" spans="1:2" ht="15" customHeight="1">
      <c r="A244" s="1" t="s">
        <v>35</v>
      </c>
      <c r="B244" s="2" t="s">
        <v>36</v>
      </c>
    </row>
    <row r="245" spans="1:2" ht="15" customHeight="1">
      <c r="A245" s="1" t="s">
        <v>37</v>
      </c>
      <c r="B245" s="2" t="s">
        <v>38</v>
      </c>
    </row>
    <row r="246" spans="1:2" ht="15" customHeight="1">
      <c r="A246" s="1" t="s">
        <v>39</v>
      </c>
      <c r="B246" s="2" t="s">
        <v>40</v>
      </c>
    </row>
    <row r="247" spans="1:2" ht="15" customHeight="1">
      <c r="A247" s="1" t="s">
        <v>41</v>
      </c>
      <c r="B247" s="2" t="s">
        <v>93</v>
      </c>
    </row>
    <row r="249" spans="1:2" ht="15" customHeight="1">
      <c r="A249" s="7" t="s">
        <v>43</v>
      </c>
      <c r="B249" s="7"/>
    </row>
    <row r="250" spans="1:2" ht="15" customHeight="1">
      <c r="A250" s="1" t="s">
        <v>44</v>
      </c>
      <c r="B250" s="2" t="s">
        <v>45</v>
      </c>
    </row>
    <row r="251" spans="1:2" ht="15" customHeight="1">
      <c r="A251" s="1" t="s">
        <v>46</v>
      </c>
      <c r="B251" s="2" t="s">
        <v>47</v>
      </c>
    </row>
    <row r="253" spans="1:2" ht="15" customHeight="1">
      <c r="A253" s="7" t="s">
        <v>48</v>
      </c>
      <c r="B253" s="7"/>
    </row>
    <row r="254" spans="1:2" ht="15" customHeight="1">
      <c r="A254" s="1" t="s">
        <v>49</v>
      </c>
      <c r="B254" s="2" t="s">
        <v>50</v>
      </c>
    </row>
    <row r="255" spans="1:2" ht="15" customHeight="1">
      <c r="A255" s="1" t="s">
        <v>51</v>
      </c>
      <c r="B255" s="2" t="s">
        <v>52</v>
      </c>
    </row>
    <row r="257" spans="1:2" ht="15" customHeight="1">
      <c r="A257" s="7" t="s">
        <v>53</v>
      </c>
      <c r="B257" s="7"/>
    </row>
    <row r="258" spans="1:2" ht="15" customHeight="1">
      <c r="A258" s="1" t="s">
        <v>54</v>
      </c>
      <c r="B258" s="2" t="s">
        <v>40</v>
      </c>
    </row>
    <row r="259" spans="1:2" ht="15" customHeight="1">
      <c r="A259" s="1" t="s">
        <v>55</v>
      </c>
      <c r="B259" s="2" t="s">
        <v>90</v>
      </c>
    </row>
    <row r="261" spans="1:2" ht="15" customHeight="1">
      <c r="A261" s="7" t="s">
        <v>57</v>
      </c>
      <c r="B261" s="7"/>
    </row>
    <row r="262" spans="1:2" ht="15" customHeight="1">
      <c r="A262" s="1" t="s">
        <v>58</v>
      </c>
      <c r="B262" s="2" t="s">
        <v>59</v>
      </c>
    </row>
    <row r="264" spans="1:2" ht="15" customHeight="1">
      <c r="A264" s="7" t="s">
        <v>60</v>
      </c>
      <c r="B264" s="7"/>
    </row>
    <row r="265" spans="1:2" ht="15" customHeight="1">
      <c r="A265" s="1" t="s">
        <v>61</v>
      </c>
      <c r="B265" s="2" t="s">
        <v>40</v>
      </c>
    </row>
    <row r="267" spans="1:2" ht="15" customHeight="1">
      <c r="A267" s="7" t="s">
        <v>62</v>
      </c>
      <c r="B267" s="7"/>
    </row>
    <row r="268" spans="1:2" ht="15" customHeight="1">
      <c r="A268" s="1" t="s">
        <v>63</v>
      </c>
      <c r="B268" s="2" t="s">
        <v>64</v>
      </c>
    </row>
    <row r="271" spans="1:2" ht="15" customHeight="1">
      <c r="A271" s="7" t="s">
        <v>94</v>
      </c>
      <c r="B271" s="7"/>
    </row>
    <row r="272" spans="1:2" ht="15" customHeight="1">
      <c r="A272" s="1" t="s">
        <v>22</v>
      </c>
      <c r="B272" s="2" t="s">
        <v>95</v>
      </c>
    </row>
    <row r="273" spans="1:2" ht="15" customHeight="1">
      <c r="A273" s="1" t="s">
        <v>24</v>
      </c>
      <c r="B273" s="2" t="s">
        <v>17</v>
      </c>
    </row>
    <row r="274" spans="1:2" ht="15" customHeight="1">
      <c r="A274" s="1" t="s">
        <v>25</v>
      </c>
      <c r="B274" s="2" t="s">
        <v>26</v>
      </c>
    </row>
    <row r="275" spans="1:2" ht="15" customHeight="1">
      <c r="A275" s="1" t="s">
        <v>27</v>
      </c>
      <c r="B275" s="2" t="s">
        <v>28</v>
      </c>
    </row>
    <row r="276" spans="1:2" ht="15" customHeight="1">
      <c r="A276" s="1" t="s">
        <v>29</v>
      </c>
      <c r="B276" s="2" t="s">
        <v>30</v>
      </c>
    </row>
    <row r="277" spans="1:2" ht="15" customHeight="1">
      <c r="A277" s="1" t="s">
        <v>31</v>
      </c>
      <c r="B277" s="2" t="s">
        <v>32</v>
      </c>
    </row>
    <row r="278" spans="1:2" ht="15" customHeight="1">
      <c r="A278" s="1" t="s">
        <v>33</v>
      </c>
      <c r="B278" s="2" t="s">
        <v>34</v>
      </c>
    </row>
    <row r="279" spans="1:2" ht="15" customHeight="1">
      <c r="A279" s="1" t="s">
        <v>35</v>
      </c>
      <c r="B279" s="2" t="s">
        <v>36</v>
      </c>
    </row>
    <row r="280" spans="1:2" ht="15" customHeight="1">
      <c r="A280" s="1" t="s">
        <v>37</v>
      </c>
      <c r="B280" s="2" t="s">
        <v>38</v>
      </c>
    </row>
    <row r="281" spans="1:2" ht="15" customHeight="1">
      <c r="A281" s="1" t="s">
        <v>39</v>
      </c>
      <c r="B281" s="2" t="s">
        <v>40</v>
      </c>
    </row>
    <row r="282" spans="1:2" ht="15" customHeight="1">
      <c r="A282" s="1" t="s">
        <v>41</v>
      </c>
      <c r="B282" s="2" t="s">
        <v>96</v>
      </c>
    </row>
    <row r="284" spans="1:2" ht="15" customHeight="1">
      <c r="A284" s="7" t="s">
        <v>43</v>
      </c>
      <c r="B284" s="7"/>
    </row>
    <row r="285" spans="1:2" ht="15" customHeight="1">
      <c r="A285" s="1" t="s">
        <v>44</v>
      </c>
      <c r="B285" s="2" t="s">
        <v>45</v>
      </c>
    </row>
    <row r="286" spans="1:2" ht="15" customHeight="1">
      <c r="A286" s="1" t="s">
        <v>46</v>
      </c>
      <c r="B286" s="2" t="s">
        <v>47</v>
      </c>
    </row>
    <row r="288" spans="1:2" ht="15" customHeight="1">
      <c r="A288" s="7" t="s">
        <v>48</v>
      </c>
      <c r="B288" s="7"/>
    </row>
    <row r="289" spans="1:2" ht="15" customHeight="1">
      <c r="A289" s="1" t="s">
        <v>49</v>
      </c>
      <c r="B289" s="2" t="s">
        <v>50</v>
      </c>
    </row>
    <row r="290" spans="1:2" ht="15" customHeight="1">
      <c r="A290" s="1" t="s">
        <v>51</v>
      </c>
      <c r="B290" s="2" t="s">
        <v>52</v>
      </c>
    </row>
    <row r="292" spans="1:2" ht="15" customHeight="1">
      <c r="A292" s="7" t="s">
        <v>53</v>
      </c>
      <c r="B292" s="7"/>
    </row>
    <row r="293" spans="1:2" ht="15" customHeight="1">
      <c r="A293" s="1" t="s">
        <v>54</v>
      </c>
      <c r="B293" s="2" t="s">
        <v>40</v>
      </c>
    </row>
    <row r="294" spans="1:2" ht="15" customHeight="1">
      <c r="A294" s="1" t="s">
        <v>55</v>
      </c>
      <c r="B294" s="2" t="s">
        <v>90</v>
      </c>
    </row>
    <row r="296" spans="1:2" ht="15" customHeight="1">
      <c r="A296" s="7" t="s">
        <v>57</v>
      </c>
      <c r="B296" s="7"/>
    </row>
    <row r="297" spans="1:2" ht="15" customHeight="1">
      <c r="A297" s="1" t="s">
        <v>58</v>
      </c>
      <c r="B297" s="2" t="s">
        <v>59</v>
      </c>
    </row>
    <row r="299" spans="1:2" ht="15" customHeight="1">
      <c r="A299" s="7" t="s">
        <v>60</v>
      </c>
      <c r="B299" s="7"/>
    </row>
    <row r="300" spans="1:2" ht="15" customHeight="1">
      <c r="A300" s="1" t="s">
        <v>61</v>
      </c>
      <c r="B300" s="2" t="s">
        <v>40</v>
      </c>
    </row>
    <row r="302" spans="1:2" ht="15" customHeight="1">
      <c r="A302" s="7" t="s">
        <v>62</v>
      </c>
      <c r="B302" s="7"/>
    </row>
    <row r="303" spans="1:2" ht="15" customHeight="1">
      <c r="A303" s="1" t="s">
        <v>63</v>
      </c>
      <c r="B303" s="2" t="s">
        <v>64</v>
      </c>
    </row>
    <row r="306" spans="1:2" ht="15" customHeight="1">
      <c r="A306" s="7" t="s">
        <v>97</v>
      </c>
      <c r="B306" s="7"/>
    </row>
    <row r="307" spans="1:2" ht="15" customHeight="1">
      <c r="A307" s="1" t="s">
        <v>22</v>
      </c>
      <c r="B307" s="2" t="s">
        <v>98</v>
      </c>
    </row>
    <row r="308" spans="1:2" ht="15" customHeight="1">
      <c r="A308" s="1" t="s">
        <v>24</v>
      </c>
      <c r="B308" s="2" t="s">
        <v>17</v>
      </c>
    </row>
    <row r="309" spans="1:2" ht="15" customHeight="1">
      <c r="A309" s="1" t="s">
        <v>25</v>
      </c>
      <c r="B309" s="2" t="s">
        <v>26</v>
      </c>
    </row>
    <row r="310" spans="1:2" ht="15" customHeight="1">
      <c r="A310" s="1" t="s">
        <v>27</v>
      </c>
      <c r="B310" s="2" t="s">
        <v>28</v>
      </c>
    </row>
    <row r="311" spans="1:2" ht="15" customHeight="1">
      <c r="A311" s="1" t="s">
        <v>29</v>
      </c>
      <c r="B311" s="2" t="s">
        <v>30</v>
      </c>
    </row>
    <row r="312" spans="1:2" ht="15" customHeight="1">
      <c r="A312" s="1" t="s">
        <v>31</v>
      </c>
      <c r="B312" s="2" t="s">
        <v>32</v>
      </c>
    </row>
    <row r="313" spans="1:2" ht="15" customHeight="1">
      <c r="A313" s="1" t="s">
        <v>33</v>
      </c>
      <c r="B313" s="2" t="s">
        <v>34</v>
      </c>
    </row>
    <row r="314" spans="1:2" ht="15" customHeight="1">
      <c r="A314" s="1" t="s">
        <v>35</v>
      </c>
      <c r="B314" s="2" t="s">
        <v>36</v>
      </c>
    </row>
    <row r="315" spans="1:2" ht="15" customHeight="1">
      <c r="A315" s="1" t="s">
        <v>37</v>
      </c>
      <c r="B315" s="2" t="s">
        <v>38</v>
      </c>
    </row>
    <row r="316" spans="1:2" ht="15" customHeight="1">
      <c r="A316" s="1" t="s">
        <v>39</v>
      </c>
      <c r="B316" s="2" t="s">
        <v>40</v>
      </c>
    </row>
    <row r="317" spans="1:2" ht="15" customHeight="1">
      <c r="A317" s="1" t="s">
        <v>41</v>
      </c>
      <c r="B317" s="2" t="s">
        <v>99</v>
      </c>
    </row>
    <row r="319" spans="1:2" ht="15" customHeight="1">
      <c r="A319" s="7" t="s">
        <v>43</v>
      </c>
      <c r="B319" s="7"/>
    </row>
    <row r="320" spans="1:2" ht="15" customHeight="1">
      <c r="A320" s="1" t="s">
        <v>44</v>
      </c>
      <c r="B320" s="2" t="s">
        <v>45</v>
      </c>
    </row>
    <row r="321" spans="1:2" ht="15" customHeight="1">
      <c r="A321" s="1" t="s">
        <v>46</v>
      </c>
      <c r="B321" s="2" t="s">
        <v>47</v>
      </c>
    </row>
    <row r="323" spans="1:2" ht="15" customHeight="1">
      <c r="A323" s="7" t="s">
        <v>48</v>
      </c>
      <c r="B323" s="7"/>
    </row>
    <row r="324" spans="1:2" ht="15" customHeight="1">
      <c r="A324" s="1" t="s">
        <v>49</v>
      </c>
      <c r="B324" s="2" t="s">
        <v>50</v>
      </c>
    </row>
    <row r="325" spans="1:2" ht="15" customHeight="1">
      <c r="A325" s="1" t="s">
        <v>51</v>
      </c>
      <c r="B325" s="2" t="s">
        <v>52</v>
      </c>
    </row>
    <row r="327" spans="1:2" ht="15" customHeight="1">
      <c r="A327" s="7" t="s">
        <v>53</v>
      </c>
      <c r="B327" s="7"/>
    </row>
    <row r="328" spans="1:2" ht="15" customHeight="1">
      <c r="A328" s="1" t="s">
        <v>54</v>
      </c>
      <c r="B328" s="2" t="s">
        <v>40</v>
      </c>
    </row>
    <row r="329" spans="1:2" ht="15" customHeight="1">
      <c r="A329" s="1" t="s">
        <v>55</v>
      </c>
      <c r="B329" s="2" t="s">
        <v>90</v>
      </c>
    </row>
    <row r="331" spans="1:2" ht="15" customHeight="1">
      <c r="A331" s="7" t="s">
        <v>57</v>
      </c>
      <c r="B331" s="7"/>
    </row>
    <row r="332" spans="1:2" ht="15" customHeight="1">
      <c r="A332" s="1" t="s">
        <v>58</v>
      </c>
      <c r="B332" s="2" t="s">
        <v>59</v>
      </c>
    </row>
    <row r="334" spans="1:2" ht="15" customHeight="1">
      <c r="A334" s="7" t="s">
        <v>60</v>
      </c>
      <c r="B334" s="7"/>
    </row>
    <row r="335" spans="1:2" ht="15" customHeight="1">
      <c r="A335" s="1" t="s">
        <v>61</v>
      </c>
      <c r="B335" s="2" t="s">
        <v>40</v>
      </c>
    </row>
    <row r="337" spans="1:2" ht="15" customHeight="1">
      <c r="A337" s="7" t="s">
        <v>62</v>
      </c>
      <c r="B337" s="7"/>
    </row>
    <row r="338" spans="1:2" ht="15" customHeight="1">
      <c r="A338" s="1" t="s">
        <v>63</v>
      </c>
      <c r="B338" s="2" t="s">
        <v>64</v>
      </c>
    </row>
    <row r="341" spans="1:2" ht="15" customHeight="1">
      <c r="A341" s="7" t="s">
        <v>100</v>
      </c>
      <c r="B341" s="7"/>
    </row>
    <row r="342" spans="1:2" ht="15" customHeight="1">
      <c r="A342" s="1" t="s">
        <v>22</v>
      </c>
      <c r="B342" s="2" t="s">
        <v>101</v>
      </c>
    </row>
    <row r="343" spans="1:2" ht="15" customHeight="1">
      <c r="A343" s="1" t="s">
        <v>24</v>
      </c>
      <c r="B343" s="2" t="s">
        <v>17</v>
      </c>
    </row>
    <row r="344" spans="1:2" ht="15" customHeight="1">
      <c r="A344" s="1" t="s">
        <v>25</v>
      </c>
      <c r="B344" s="2" t="s">
        <v>26</v>
      </c>
    </row>
    <row r="345" spans="1:2" ht="15" customHeight="1">
      <c r="A345" s="1" t="s">
        <v>27</v>
      </c>
      <c r="B345" s="2" t="s">
        <v>28</v>
      </c>
    </row>
    <row r="346" spans="1:2" ht="15" customHeight="1">
      <c r="A346" s="1" t="s">
        <v>29</v>
      </c>
      <c r="B346" s="2" t="s">
        <v>30</v>
      </c>
    </row>
    <row r="347" spans="1:2" ht="15" customHeight="1">
      <c r="A347" s="1" t="s">
        <v>31</v>
      </c>
      <c r="B347" s="2" t="s">
        <v>32</v>
      </c>
    </row>
    <row r="348" spans="1:2" ht="15" customHeight="1">
      <c r="A348" s="1" t="s">
        <v>33</v>
      </c>
      <c r="B348" s="2" t="s">
        <v>34</v>
      </c>
    </row>
    <row r="349" spans="1:2" ht="15" customHeight="1">
      <c r="A349" s="1" t="s">
        <v>35</v>
      </c>
      <c r="B349" s="2" t="s">
        <v>36</v>
      </c>
    </row>
    <row r="350" spans="1:2" ht="15" customHeight="1">
      <c r="A350" s="1" t="s">
        <v>37</v>
      </c>
      <c r="B350" s="2" t="s">
        <v>38</v>
      </c>
    </row>
    <row r="351" spans="1:2" ht="15" customHeight="1">
      <c r="A351" s="1" t="s">
        <v>39</v>
      </c>
      <c r="B351" s="2" t="s">
        <v>40</v>
      </c>
    </row>
    <row r="352" spans="1:2" ht="15" customHeight="1">
      <c r="A352" s="1" t="s">
        <v>41</v>
      </c>
      <c r="B352" s="2" t="s">
        <v>102</v>
      </c>
    </row>
    <row r="354" spans="1:2" ht="15" customHeight="1">
      <c r="A354" s="7" t="s">
        <v>43</v>
      </c>
      <c r="B354" s="7"/>
    </row>
    <row r="355" spans="1:2" ht="15" customHeight="1">
      <c r="A355" s="1" t="s">
        <v>44</v>
      </c>
      <c r="B355" s="2" t="s">
        <v>45</v>
      </c>
    </row>
    <row r="356" spans="1:2" ht="15" customHeight="1">
      <c r="A356" s="1" t="s">
        <v>46</v>
      </c>
      <c r="B356" s="2" t="s">
        <v>47</v>
      </c>
    </row>
    <row r="358" spans="1:2" ht="15" customHeight="1">
      <c r="A358" s="7" t="s">
        <v>48</v>
      </c>
      <c r="B358" s="7"/>
    </row>
    <row r="359" spans="1:2" ht="15" customHeight="1">
      <c r="A359" s="1" t="s">
        <v>49</v>
      </c>
      <c r="B359" s="2" t="s">
        <v>50</v>
      </c>
    </row>
    <row r="360" spans="1:2" ht="15" customHeight="1">
      <c r="A360" s="1" t="s">
        <v>51</v>
      </c>
      <c r="B360" s="2" t="s">
        <v>52</v>
      </c>
    </row>
    <row r="362" spans="1:2" ht="15" customHeight="1">
      <c r="A362" s="7" t="s">
        <v>53</v>
      </c>
      <c r="B362" s="7"/>
    </row>
    <row r="363" spans="1:2" ht="15" customHeight="1">
      <c r="A363" s="1" t="s">
        <v>54</v>
      </c>
      <c r="B363" s="2" t="s">
        <v>40</v>
      </c>
    </row>
    <row r="364" spans="1:2" ht="15" customHeight="1">
      <c r="A364" s="1" t="s">
        <v>55</v>
      </c>
      <c r="B364" s="2" t="s">
        <v>90</v>
      </c>
    </row>
    <row r="366" spans="1:2" ht="15" customHeight="1">
      <c r="A366" s="7" t="s">
        <v>57</v>
      </c>
      <c r="B366" s="7"/>
    </row>
    <row r="367" spans="1:2" ht="15" customHeight="1">
      <c r="A367" s="1" t="s">
        <v>58</v>
      </c>
      <c r="B367" s="2" t="s">
        <v>59</v>
      </c>
    </row>
    <row r="369" spans="1:2" ht="15" customHeight="1">
      <c r="A369" s="7" t="s">
        <v>60</v>
      </c>
      <c r="B369" s="7"/>
    </row>
    <row r="370" spans="1:2" ht="15" customHeight="1">
      <c r="A370" s="1" t="s">
        <v>61</v>
      </c>
      <c r="B370" s="2" t="s">
        <v>40</v>
      </c>
    </row>
    <row r="372" spans="1:2" ht="15" customHeight="1">
      <c r="A372" s="7" t="s">
        <v>62</v>
      </c>
      <c r="B372" s="7"/>
    </row>
    <row r="373" spans="1:2" ht="15" customHeight="1">
      <c r="A373" s="1" t="s">
        <v>63</v>
      </c>
      <c r="B373" s="2" t="s">
        <v>64</v>
      </c>
    </row>
    <row r="376" spans="1:2" ht="15" customHeight="1">
      <c r="A376" s="7" t="s">
        <v>103</v>
      </c>
      <c r="B376" s="7"/>
    </row>
    <row r="377" spans="1:2" ht="15" customHeight="1">
      <c r="A377" s="1" t="s">
        <v>22</v>
      </c>
      <c r="B377" s="2" t="s">
        <v>104</v>
      </c>
    </row>
    <row r="378" spans="1:2" ht="15" customHeight="1">
      <c r="A378" s="1" t="s">
        <v>24</v>
      </c>
      <c r="B378" s="2" t="s">
        <v>17</v>
      </c>
    </row>
    <row r="379" spans="1:2" ht="15" customHeight="1">
      <c r="A379" s="1" t="s">
        <v>25</v>
      </c>
      <c r="B379" s="2" t="s">
        <v>26</v>
      </c>
    </row>
    <row r="380" spans="1:2" ht="15" customHeight="1">
      <c r="A380" s="1" t="s">
        <v>27</v>
      </c>
      <c r="B380" s="2" t="s">
        <v>28</v>
      </c>
    </row>
    <row r="381" spans="1:2" ht="15" customHeight="1">
      <c r="A381" s="1" t="s">
        <v>29</v>
      </c>
      <c r="B381" s="2" t="s">
        <v>30</v>
      </c>
    </row>
    <row r="382" spans="1:2" ht="15" customHeight="1">
      <c r="A382" s="1" t="s">
        <v>31</v>
      </c>
      <c r="B382" s="2" t="s">
        <v>32</v>
      </c>
    </row>
    <row r="383" spans="1:2" ht="15" customHeight="1">
      <c r="A383" s="1" t="s">
        <v>33</v>
      </c>
      <c r="B383" s="2" t="s">
        <v>34</v>
      </c>
    </row>
    <row r="384" spans="1:2" ht="15" customHeight="1">
      <c r="A384" s="1" t="s">
        <v>35</v>
      </c>
      <c r="B384" s="2" t="s">
        <v>36</v>
      </c>
    </row>
    <row r="385" spans="1:2" ht="15" customHeight="1">
      <c r="A385" s="1" t="s">
        <v>37</v>
      </c>
      <c r="B385" s="2" t="s">
        <v>38</v>
      </c>
    </row>
    <row r="386" spans="1:2" ht="15" customHeight="1">
      <c r="A386" s="1" t="s">
        <v>39</v>
      </c>
      <c r="B386" s="2" t="s">
        <v>40</v>
      </c>
    </row>
    <row r="387" spans="1:2" ht="15" customHeight="1">
      <c r="A387" s="1" t="s">
        <v>41</v>
      </c>
      <c r="B387" s="2" t="s">
        <v>105</v>
      </c>
    </row>
    <row r="389" spans="1:2" ht="15" customHeight="1">
      <c r="A389" s="7" t="s">
        <v>43</v>
      </c>
      <c r="B389" s="7"/>
    </row>
    <row r="390" spans="1:2" ht="15" customHeight="1">
      <c r="A390" s="1" t="s">
        <v>44</v>
      </c>
      <c r="B390" s="2" t="s">
        <v>45</v>
      </c>
    </row>
    <row r="391" spans="1:2" ht="15" customHeight="1">
      <c r="A391" s="1" t="s">
        <v>46</v>
      </c>
      <c r="B391" s="2" t="s">
        <v>47</v>
      </c>
    </row>
    <row r="393" spans="1:2" ht="15" customHeight="1">
      <c r="A393" s="7" t="s">
        <v>48</v>
      </c>
      <c r="B393" s="7"/>
    </row>
    <row r="394" spans="1:2" ht="15" customHeight="1">
      <c r="A394" s="1" t="s">
        <v>49</v>
      </c>
      <c r="B394" s="2" t="s">
        <v>50</v>
      </c>
    </row>
    <row r="395" spans="1:2" ht="15" customHeight="1">
      <c r="A395" s="1" t="s">
        <v>51</v>
      </c>
      <c r="B395" s="2" t="s">
        <v>52</v>
      </c>
    </row>
    <row r="397" spans="1:2" ht="15" customHeight="1">
      <c r="A397" s="7" t="s">
        <v>53</v>
      </c>
      <c r="B397" s="7"/>
    </row>
    <row r="398" spans="1:2" ht="15" customHeight="1">
      <c r="A398" s="1" t="s">
        <v>54</v>
      </c>
      <c r="B398" s="2" t="s">
        <v>40</v>
      </c>
    </row>
    <row r="399" spans="1:2" ht="15" customHeight="1">
      <c r="A399" s="1" t="s">
        <v>55</v>
      </c>
      <c r="B399" s="2" t="s">
        <v>90</v>
      </c>
    </row>
    <row r="401" spans="1:2" ht="15" customHeight="1">
      <c r="A401" s="7" t="s">
        <v>57</v>
      </c>
      <c r="B401" s="7"/>
    </row>
    <row r="402" spans="1:2" ht="15" customHeight="1">
      <c r="A402" s="1" t="s">
        <v>58</v>
      </c>
      <c r="B402" s="2" t="s">
        <v>59</v>
      </c>
    </row>
    <row r="404" spans="1:2" ht="15" customHeight="1">
      <c r="A404" s="7" t="s">
        <v>60</v>
      </c>
      <c r="B404" s="7"/>
    </row>
    <row r="405" spans="1:2" ht="15" customHeight="1">
      <c r="A405" s="1" t="s">
        <v>61</v>
      </c>
      <c r="B405" s="2" t="s">
        <v>40</v>
      </c>
    </row>
    <row r="407" spans="1:2" ht="15" customHeight="1">
      <c r="A407" s="7" t="s">
        <v>62</v>
      </c>
      <c r="B407" s="7"/>
    </row>
    <row r="408" spans="1:2" ht="15" customHeight="1">
      <c r="A408" s="1" t="s">
        <v>63</v>
      </c>
      <c r="B408" s="2" t="s">
        <v>64</v>
      </c>
    </row>
    <row r="411" spans="1:2" ht="15" customHeight="1">
      <c r="A411" s="7" t="s">
        <v>106</v>
      </c>
      <c r="B411" s="7"/>
    </row>
    <row r="412" spans="1:2" ht="15" customHeight="1">
      <c r="A412" s="1" t="s">
        <v>22</v>
      </c>
      <c r="B412" s="2" t="s">
        <v>107</v>
      </c>
    </row>
    <row r="413" spans="1:2" ht="15" customHeight="1">
      <c r="A413" s="1" t="s">
        <v>24</v>
      </c>
      <c r="B413" s="2" t="s">
        <v>17</v>
      </c>
    </row>
    <row r="414" spans="1:2" ht="15" customHeight="1">
      <c r="A414" s="1" t="s">
        <v>25</v>
      </c>
      <c r="B414" s="2" t="s">
        <v>26</v>
      </c>
    </row>
    <row r="415" spans="1:2" ht="15" customHeight="1">
      <c r="A415" s="1" t="s">
        <v>27</v>
      </c>
      <c r="B415" s="2" t="s">
        <v>28</v>
      </c>
    </row>
    <row r="416" spans="1:2" ht="15" customHeight="1">
      <c r="A416" s="1" t="s">
        <v>29</v>
      </c>
      <c r="B416" s="2" t="s">
        <v>30</v>
      </c>
    </row>
    <row r="417" spans="1:2" ht="15" customHeight="1">
      <c r="A417" s="1" t="s">
        <v>31</v>
      </c>
      <c r="B417" s="2" t="s">
        <v>32</v>
      </c>
    </row>
    <row r="418" spans="1:2" ht="15" customHeight="1">
      <c r="A418" s="1" t="s">
        <v>33</v>
      </c>
      <c r="B418" s="2" t="s">
        <v>34</v>
      </c>
    </row>
    <row r="419" spans="1:2" ht="15" customHeight="1">
      <c r="A419" s="1" t="s">
        <v>35</v>
      </c>
      <c r="B419" s="2" t="s">
        <v>36</v>
      </c>
    </row>
    <row r="420" spans="1:2" ht="15" customHeight="1">
      <c r="A420" s="1" t="s">
        <v>37</v>
      </c>
      <c r="B420" s="2" t="s">
        <v>38</v>
      </c>
    </row>
    <row r="421" spans="1:2" ht="15" customHeight="1">
      <c r="A421" s="1" t="s">
        <v>39</v>
      </c>
      <c r="B421" s="2" t="s">
        <v>40</v>
      </c>
    </row>
    <row r="422" spans="1:2" ht="15" customHeight="1">
      <c r="A422" s="1" t="s">
        <v>41</v>
      </c>
      <c r="B422" s="2" t="s">
        <v>108</v>
      </c>
    </row>
    <row r="424" spans="1:2" ht="15" customHeight="1">
      <c r="A424" s="7" t="s">
        <v>43</v>
      </c>
      <c r="B424" s="7"/>
    </row>
    <row r="425" spans="1:2" ht="15" customHeight="1">
      <c r="A425" s="1" t="s">
        <v>44</v>
      </c>
      <c r="B425" s="2" t="s">
        <v>45</v>
      </c>
    </row>
    <row r="426" spans="1:2" ht="15" customHeight="1">
      <c r="A426" s="1" t="s">
        <v>46</v>
      </c>
      <c r="B426" s="2" t="s">
        <v>47</v>
      </c>
    </row>
    <row r="428" spans="1:2" ht="15" customHeight="1">
      <c r="A428" s="7" t="s">
        <v>48</v>
      </c>
      <c r="B428" s="7"/>
    </row>
    <row r="429" spans="1:2" ht="15" customHeight="1">
      <c r="A429" s="1" t="s">
        <v>49</v>
      </c>
      <c r="B429" s="2" t="s">
        <v>50</v>
      </c>
    </row>
    <row r="430" spans="1:2" ht="15" customHeight="1">
      <c r="A430" s="1" t="s">
        <v>51</v>
      </c>
      <c r="B430" s="2" t="s">
        <v>52</v>
      </c>
    </row>
    <row r="432" spans="1:2" ht="15" customHeight="1">
      <c r="A432" s="7" t="s">
        <v>53</v>
      </c>
      <c r="B432" s="7"/>
    </row>
    <row r="433" spans="1:2" ht="15" customHeight="1">
      <c r="A433" s="1" t="s">
        <v>54</v>
      </c>
      <c r="B433" s="2" t="s">
        <v>40</v>
      </c>
    </row>
    <row r="434" spans="1:2" ht="15" customHeight="1">
      <c r="A434" s="1" t="s">
        <v>55</v>
      </c>
      <c r="B434" s="2" t="s">
        <v>56</v>
      </c>
    </row>
    <row r="436" spans="1:2" ht="15" customHeight="1">
      <c r="A436" s="7" t="s">
        <v>57</v>
      </c>
      <c r="B436" s="7"/>
    </row>
    <row r="437" spans="1:2" ht="15" customHeight="1">
      <c r="A437" s="1" t="s">
        <v>58</v>
      </c>
      <c r="B437" s="2" t="s">
        <v>59</v>
      </c>
    </row>
    <row r="439" spans="1:2" ht="15" customHeight="1">
      <c r="A439" s="7" t="s">
        <v>60</v>
      </c>
      <c r="B439" s="7"/>
    </row>
    <row r="440" spans="1:2" ht="15" customHeight="1">
      <c r="A440" s="1" t="s">
        <v>61</v>
      </c>
      <c r="B440" s="2" t="s">
        <v>40</v>
      </c>
    </row>
    <row r="442" spans="1:2" ht="15" customHeight="1">
      <c r="A442" s="7" t="s">
        <v>62</v>
      </c>
      <c r="B442" s="7"/>
    </row>
    <row r="443" spans="1:2" ht="15" customHeight="1">
      <c r="A443" s="1" t="s">
        <v>63</v>
      </c>
      <c r="B443" s="2" t="s">
        <v>64</v>
      </c>
    </row>
    <row r="446" spans="1:2" ht="15" customHeight="1">
      <c r="A446" s="7" t="s">
        <v>109</v>
      </c>
      <c r="B446" s="7"/>
    </row>
    <row r="447" spans="1:2" ht="15" customHeight="1">
      <c r="A447" s="1" t="s">
        <v>22</v>
      </c>
      <c r="B447" s="2" t="s">
        <v>110</v>
      </c>
    </row>
    <row r="448" spans="1:2" ht="15" customHeight="1">
      <c r="A448" s="1" t="s">
        <v>24</v>
      </c>
      <c r="B448" s="2" t="s">
        <v>17</v>
      </c>
    </row>
    <row r="449" spans="1:2" ht="15" customHeight="1">
      <c r="A449" s="1" t="s">
        <v>25</v>
      </c>
      <c r="B449" s="2" t="s">
        <v>26</v>
      </c>
    </row>
    <row r="450" spans="1:2" ht="15" customHeight="1">
      <c r="A450" s="1" t="s">
        <v>27</v>
      </c>
      <c r="B450" s="2" t="s">
        <v>28</v>
      </c>
    </row>
    <row r="451" spans="1:2" ht="15" customHeight="1">
      <c r="A451" s="1" t="s">
        <v>29</v>
      </c>
      <c r="B451" s="2" t="s">
        <v>30</v>
      </c>
    </row>
    <row r="452" spans="1:2" ht="15" customHeight="1">
      <c r="A452" s="1" t="s">
        <v>31</v>
      </c>
      <c r="B452" s="2" t="s">
        <v>32</v>
      </c>
    </row>
    <row r="453" spans="1:2" ht="15" customHeight="1">
      <c r="A453" s="1" t="s">
        <v>33</v>
      </c>
      <c r="B453" s="2" t="s">
        <v>34</v>
      </c>
    </row>
    <row r="454" spans="1:2" ht="15" customHeight="1">
      <c r="A454" s="1" t="s">
        <v>35</v>
      </c>
      <c r="B454" s="2" t="s">
        <v>36</v>
      </c>
    </row>
    <row r="455" spans="1:2" ht="15" customHeight="1">
      <c r="A455" s="1" t="s">
        <v>37</v>
      </c>
      <c r="B455" s="2" t="s">
        <v>38</v>
      </c>
    </row>
    <row r="456" spans="1:2" ht="15" customHeight="1">
      <c r="A456" s="1" t="s">
        <v>39</v>
      </c>
      <c r="B456" s="2" t="s">
        <v>40</v>
      </c>
    </row>
    <row r="457" spans="1:2" ht="15" customHeight="1">
      <c r="A457" s="1" t="s">
        <v>41</v>
      </c>
      <c r="B457" s="2" t="s">
        <v>111</v>
      </c>
    </row>
    <row r="459" spans="1:2" ht="15" customHeight="1">
      <c r="A459" s="7" t="s">
        <v>43</v>
      </c>
      <c r="B459" s="7"/>
    </row>
    <row r="460" spans="1:2" ht="15" customHeight="1">
      <c r="A460" s="1" t="s">
        <v>44</v>
      </c>
      <c r="B460" s="2" t="s">
        <v>45</v>
      </c>
    </row>
    <row r="461" spans="1:2" ht="15" customHeight="1">
      <c r="A461" s="1" t="s">
        <v>46</v>
      </c>
      <c r="B461" s="2" t="s">
        <v>47</v>
      </c>
    </row>
    <row r="463" spans="1:2" ht="15" customHeight="1">
      <c r="A463" s="7" t="s">
        <v>48</v>
      </c>
      <c r="B463" s="7"/>
    </row>
    <row r="464" spans="1:2" ht="15" customHeight="1">
      <c r="A464" s="1" t="s">
        <v>49</v>
      </c>
      <c r="B464" s="2" t="s">
        <v>50</v>
      </c>
    </row>
    <row r="465" spans="1:2" ht="15" customHeight="1">
      <c r="A465" s="1" t="s">
        <v>51</v>
      </c>
      <c r="B465" s="2" t="s">
        <v>52</v>
      </c>
    </row>
    <row r="467" spans="1:2" ht="15" customHeight="1">
      <c r="A467" s="7" t="s">
        <v>53</v>
      </c>
      <c r="B467" s="7"/>
    </row>
    <row r="468" spans="1:2" ht="15" customHeight="1">
      <c r="A468" s="1" t="s">
        <v>54</v>
      </c>
      <c r="B468" s="2" t="s">
        <v>40</v>
      </c>
    </row>
    <row r="469" spans="1:2" ht="15" customHeight="1">
      <c r="A469" s="1" t="s">
        <v>55</v>
      </c>
      <c r="B469" s="2" t="s">
        <v>56</v>
      </c>
    </row>
    <row r="471" spans="1:2" ht="15" customHeight="1">
      <c r="A471" s="7" t="s">
        <v>57</v>
      </c>
      <c r="B471" s="7"/>
    </row>
    <row r="472" spans="1:2" ht="15" customHeight="1">
      <c r="A472" s="1" t="s">
        <v>58</v>
      </c>
      <c r="B472" s="2" t="s">
        <v>59</v>
      </c>
    </row>
    <row r="474" spans="1:2" ht="15" customHeight="1">
      <c r="A474" s="7" t="s">
        <v>60</v>
      </c>
      <c r="B474" s="7"/>
    </row>
    <row r="475" spans="1:2" ht="15" customHeight="1">
      <c r="A475" s="1" t="s">
        <v>61</v>
      </c>
      <c r="B475" s="2" t="s">
        <v>40</v>
      </c>
    </row>
    <row r="477" spans="1:2" ht="15" customHeight="1">
      <c r="A477" s="7" t="s">
        <v>62</v>
      </c>
      <c r="B477" s="7"/>
    </row>
    <row r="478" spans="1:2" ht="15" customHeight="1">
      <c r="A478" s="1" t="s">
        <v>63</v>
      </c>
      <c r="B478" s="2" t="s">
        <v>64</v>
      </c>
    </row>
    <row r="481" spans="1:2" ht="15" customHeight="1">
      <c r="A481" s="7" t="s">
        <v>112</v>
      </c>
      <c r="B481" s="7"/>
    </row>
    <row r="482" spans="1:2" ht="15" customHeight="1">
      <c r="A482" s="1" t="s">
        <v>22</v>
      </c>
      <c r="B482" s="2" t="s">
        <v>113</v>
      </c>
    </row>
    <row r="483" spans="1:2" ht="15" customHeight="1">
      <c r="A483" s="1" t="s">
        <v>24</v>
      </c>
      <c r="B483" s="2" t="s">
        <v>17</v>
      </c>
    </row>
    <row r="484" spans="1:2" ht="15" customHeight="1">
      <c r="A484" s="1" t="s">
        <v>25</v>
      </c>
      <c r="B484" s="2" t="s">
        <v>26</v>
      </c>
    </row>
    <row r="485" spans="1:2" ht="15" customHeight="1">
      <c r="A485" s="1" t="s">
        <v>27</v>
      </c>
      <c r="B485" s="2" t="s">
        <v>28</v>
      </c>
    </row>
    <row r="486" spans="1:2" ht="15" customHeight="1">
      <c r="A486" s="1" t="s">
        <v>29</v>
      </c>
      <c r="B486" s="2" t="s">
        <v>30</v>
      </c>
    </row>
    <row r="487" spans="1:2" ht="15" customHeight="1">
      <c r="A487" s="1" t="s">
        <v>31</v>
      </c>
      <c r="B487" s="2" t="s">
        <v>32</v>
      </c>
    </row>
    <row r="488" spans="1:2" ht="15" customHeight="1">
      <c r="A488" s="1" t="s">
        <v>33</v>
      </c>
      <c r="B488" s="2" t="s">
        <v>34</v>
      </c>
    </row>
    <row r="489" spans="1:2" ht="15" customHeight="1">
      <c r="A489" s="1" t="s">
        <v>35</v>
      </c>
      <c r="B489" s="2" t="s">
        <v>36</v>
      </c>
    </row>
    <row r="490" spans="1:2" ht="15" customHeight="1">
      <c r="A490" s="1" t="s">
        <v>37</v>
      </c>
      <c r="B490" s="2" t="s">
        <v>38</v>
      </c>
    </row>
    <row r="491" spans="1:2" ht="15" customHeight="1">
      <c r="A491" s="1" t="s">
        <v>39</v>
      </c>
      <c r="B491" s="2" t="s">
        <v>40</v>
      </c>
    </row>
    <row r="492" spans="1:2" ht="15" customHeight="1">
      <c r="A492" s="1" t="s">
        <v>41</v>
      </c>
      <c r="B492" s="2" t="s">
        <v>114</v>
      </c>
    </row>
    <row r="494" spans="1:2" ht="15" customHeight="1">
      <c r="A494" s="7" t="s">
        <v>43</v>
      </c>
      <c r="B494" s="7"/>
    </row>
    <row r="495" spans="1:2" ht="15" customHeight="1">
      <c r="A495" s="1" t="s">
        <v>44</v>
      </c>
      <c r="B495" s="2" t="s">
        <v>45</v>
      </c>
    </row>
    <row r="496" spans="1:2" ht="15" customHeight="1">
      <c r="A496" s="1" t="s">
        <v>46</v>
      </c>
      <c r="B496" s="2" t="s">
        <v>47</v>
      </c>
    </row>
    <row r="498" spans="1:2" ht="15" customHeight="1">
      <c r="A498" s="7" t="s">
        <v>48</v>
      </c>
      <c r="B498" s="7"/>
    </row>
    <row r="499" spans="1:2" ht="15" customHeight="1">
      <c r="A499" s="1" t="s">
        <v>49</v>
      </c>
      <c r="B499" s="2" t="s">
        <v>50</v>
      </c>
    </row>
    <row r="500" spans="1:2" ht="15" customHeight="1">
      <c r="A500" s="1" t="s">
        <v>51</v>
      </c>
      <c r="B500" s="2" t="s">
        <v>52</v>
      </c>
    </row>
    <row r="502" spans="1:2" ht="15" customHeight="1">
      <c r="A502" s="7" t="s">
        <v>53</v>
      </c>
      <c r="B502" s="7"/>
    </row>
    <row r="503" spans="1:2" ht="15" customHeight="1">
      <c r="A503" s="1" t="s">
        <v>54</v>
      </c>
      <c r="B503" s="2" t="s">
        <v>40</v>
      </c>
    </row>
    <row r="504" spans="1:2" ht="15" customHeight="1">
      <c r="A504" s="1" t="s">
        <v>55</v>
      </c>
      <c r="B504" s="2" t="s">
        <v>56</v>
      </c>
    </row>
    <row r="506" spans="1:2" ht="15" customHeight="1">
      <c r="A506" s="7" t="s">
        <v>57</v>
      </c>
      <c r="B506" s="7"/>
    </row>
    <row r="507" spans="1:2" ht="15" customHeight="1">
      <c r="A507" s="1" t="s">
        <v>58</v>
      </c>
      <c r="B507" s="2" t="s">
        <v>59</v>
      </c>
    </row>
    <row r="509" spans="1:2" ht="15" customHeight="1">
      <c r="A509" s="7" t="s">
        <v>60</v>
      </c>
      <c r="B509" s="7"/>
    </row>
    <row r="510" spans="1:2" ht="15" customHeight="1">
      <c r="A510" s="1" t="s">
        <v>61</v>
      </c>
      <c r="B510" s="2" t="s">
        <v>40</v>
      </c>
    </row>
    <row r="512" spans="1:2" ht="15" customHeight="1">
      <c r="A512" s="7" t="s">
        <v>62</v>
      </c>
      <c r="B512" s="7"/>
    </row>
    <row r="513" spans="1:2" ht="15" customHeight="1">
      <c r="A513" s="1" t="s">
        <v>63</v>
      </c>
      <c r="B513" s="2" t="s">
        <v>64</v>
      </c>
    </row>
  </sheetData>
  <mergeCells count="100">
    <mergeCell ref="A502:B502"/>
    <mergeCell ref="A506:B506"/>
    <mergeCell ref="A509:B509"/>
    <mergeCell ref="A512:B512"/>
    <mergeCell ref="A471:B471"/>
    <mergeCell ref="A474:B474"/>
    <mergeCell ref="A477:B477"/>
    <mergeCell ref="A481:B481"/>
    <mergeCell ref="A494:B494"/>
    <mergeCell ref="A498:B498"/>
    <mergeCell ref="A467:B467"/>
    <mergeCell ref="A407:B407"/>
    <mergeCell ref="A411:B411"/>
    <mergeCell ref="A424:B424"/>
    <mergeCell ref="A428:B428"/>
    <mergeCell ref="A432:B432"/>
    <mergeCell ref="A436:B436"/>
    <mergeCell ref="A439:B439"/>
    <mergeCell ref="A442:B442"/>
    <mergeCell ref="A446:B446"/>
    <mergeCell ref="A459:B459"/>
    <mergeCell ref="A463:B463"/>
    <mergeCell ref="A404:B404"/>
    <mergeCell ref="A354:B354"/>
    <mergeCell ref="A358:B358"/>
    <mergeCell ref="A362:B362"/>
    <mergeCell ref="A366:B366"/>
    <mergeCell ref="A369:B369"/>
    <mergeCell ref="A372:B372"/>
    <mergeCell ref="A376:B376"/>
    <mergeCell ref="A389:B389"/>
    <mergeCell ref="A393:B393"/>
    <mergeCell ref="A397:B397"/>
    <mergeCell ref="A401:B401"/>
    <mergeCell ref="A341:B341"/>
    <mergeCell ref="A292:B292"/>
    <mergeCell ref="A296:B296"/>
    <mergeCell ref="A299:B299"/>
    <mergeCell ref="A302:B302"/>
    <mergeCell ref="A306:B306"/>
    <mergeCell ref="A319:B319"/>
    <mergeCell ref="A323:B323"/>
    <mergeCell ref="A327:B327"/>
    <mergeCell ref="A331:B331"/>
    <mergeCell ref="A334:B334"/>
    <mergeCell ref="A337:B337"/>
    <mergeCell ref="A288:B288"/>
    <mergeCell ref="A229:B229"/>
    <mergeCell ref="A232:B232"/>
    <mergeCell ref="A236:B236"/>
    <mergeCell ref="A249:B249"/>
    <mergeCell ref="A253:B253"/>
    <mergeCell ref="A257:B257"/>
    <mergeCell ref="A261:B261"/>
    <mergeCell ref="A264:B264"/>
    <mergeCell ref="A267:B267"/>
    <mergeCell ref="A271:B271"/>
    <mergeCell ref="A284:B284"/>
    <mergeCell ref="A226:B226"/>
    <mergeCell ref="A166:B166"/>
    <mergeCell ref="A179:B179"/>
    <mergeCell ref="A183:B183"/>
    <mergeCell ref="A187:B187"/>
    <mergeCell ref="A191:B191"/>
    <mergeCell ref="A194:B194"/>
    <mergeCell ref="A197:B197"/>
    <mergeCell ref="A201:B201"/>
    <mergeCell ref="A214:B214"/>
    <mergeCell ref="A218:B218"/>
    <mergeCell ref="A222:B222"/>
    <mergeCell ref="A162:B162"/>
    <mergeCell ref="A113:B113"/>
    <mergeCell ref="A117:B117"/>
    <mergeCell ref="A121:B121"/>
    <mergeCell ref="A124:B124"/>
    <mergeCell ref="A127:B127"/>
    <mergeCell ref="A131:B131"/>
    <mergeCell ref="A144:B144"/>
    <mergeCell ref="A148:B148"/>
    <mergeCell ref="A152:B152"/>
    <mergeCell ref="A156:B156"/>
    <mergeCell ref="A159:B159"/>
    <mergeCell ref="A109:B109"/>
    <mergeCell ref="A42:B42"/>
    <mergeCell ref="A45:B45"/>
    <mergeCell ref="A48:B48"/>
    <mergeCell ref="A61:B61"/>
    <mergeCell ref="A74:B74"/>
    <mergeCell ref="A78:B78"/>
    <mergeCell ref="A82:B82"/>
    <mergeCell ref="A86:B86"/>
    <mergeCell ref="A89:B89"/>
    <mergeCell ref="A92:B92"/>
    <mergeCell ref="A96:B96"/>
    <mergeCell ref="A39:B39"/>
    <mergeCell ref="A11:B11"/>
    <mergeCell ref="A14:B14"/>
    <mergeCell ref="A27:B27"/>
    <mergeCell ref="A31:B31"/>
    <mergeCell ref="A35:B3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Girgis</dc:creator>
  <cp:lastModifiedBy>Myron Christodoulides</cp:lastModifiedBy>
  <dcterms:created xsi:type="dcterms:W3CDTF">2025-07-29T14:44:18Z</dcterms:created>
  <dcterms:modified xsi:type="dcterms:W3CDTF">2025-07-30T13:17:22Z</dcterms:modified>
</cp:coreProperties>
</file>