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submitted\Michael-MaFA23\Figures for publication\Submission\Final submission\finla final\All raw data\"/>
    </mc:Choice>
  </mc:AlternateContent>
  <xr:revisionPtr revIDLastSave="0" documentId="8_{7B4BF02D-DF2E-404B-8A8D-10B28C203F2B}" xr6:coauthVersionLast="47" xr6:coauthVersionMax="47" xr10:uidLastSave="{00000000-0000-0000-0000-000000000000}"/>
  <bookViews>
    <workbookView xWindow="21480" yWindow="-120" windowWidth="19440" windowHeight="15000" xr2:uid="{00000000-000D-0000-FFFF-FFFF00000000}"/>
  </bookViews>
  <sheets>
    <sheet name="Asylatio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" i="1" l="1"/>
  <c r="AB15" i="1"/>
  <c r="AB14" i="1"/>
  <c r="AB13" i="1"/>
  <c r="AB12" i="1"/>
  <c r="AB11" i="1"/>
  <c r="AB10" i="1"/>
  <c r="Z14" i="1"/>
  <c r="Z11" i="1"/>
  <c r="Z10" i="1"/>
  <c r="W11" i="1"/>
  <c r="W12" i="1"/>
  <c r="W13" i="1"/>
  <c r="W14" i="1"/>
  <c r="W15" i="1"/>
  <c r="W16" i="1"/>
  <c r="W10" i="1"/>
  <c r="S11" i="1"/>
  <c r="S12" i="1"/>
  <c r="Z12" i="1" s="1"/>
  <c r="S14" i="1"/>
  <c r="S10" i="1"/>
  <c r="M10" i="1"/>
  <c r="Z13" i="1"/>
  <c r="J7" i="1"/>
  <c r="M16" i="1" s="1"/>
  <c r="M11" i="1" l="1"/>
  <c r="M13" i="1"/>
  <c r="I10" i="1"/>
  <c r="I12" i="1"/>
  <c r="M14" i="1"/>
  <c r="M12" i="1"/>
  <c r="M15" i="1"/>
  <c r="I11" i="1"/>
  <c r="I13" i="1"/>
</calcChain>
</file>

<file path=xl/sharedStrings.xml><?xml version="1.0" encoding="utf-8"?>
<sst xmlns="http://schemas.openxmlformats.org/spreadsheetml/2006/main" count="24" uniqueCount="18">
  <si>
    <t xml:space="preserve">Exp 1 </t>
  </si>
  <si>
    <t>control :</t>
  </si>
  <si>
    <t>Dilutions</t>
  </si>
  <si>
    <t>Asylated P9-17</t>
  </si>
  <si>
    <t>% killing</t>
  </si>
  <si>
    <t>Non-Asylated P9-17</t>
  </si>
  <si>
    <t xml:space="preserve">%killing </t>
  </si>
  <si>
    <t>Asylation Expt.</t>
  </si>
  <si>
    <t xml:space="preserve">Exp 2 </t>
  </si>
  <si>
    <t xml:space="preserve">Control : </t>
  </si>
  <si>
    <t xml:space="preserve">Average </t>
  </si>
  <si>
    <t xml:space="preserve">Asylation cant inhibit killing from 64 to 8200 </t>
  </si>
  <si>
    <t xml:space="preserve">Asylatation inhibits killing in dilutions 64 to 256 only  </t>
  </si>
  <si>
    <t xml:space="preserve">Non-asylated bacteria growth inhibited by rabbit MafA-antisera in diltutions up to 2048 in both experiments </t>
  </si>
  <si>
    <t>take average of two experiments killing</t>
  </si>
  <si>
    <t>% killing sialylated</t>
  </si>
  <si>
    <t xml:space="preserve">% killing non-sialylated </t>
  </si>
  <si>
    <t>dilution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</si>
</sst>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Unicode MS"/>
    </font>
    <font>
      <sz val="12"/>
      <name val="Arial Unicode MS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0" xfId="0" applyFill="1"/>
    <xf numFmtId="0" fontId="2" fillId="3" borderId="0" xfId="0" applyFont="1" applyFill="1"/>
    <xf numFmtId="1" fontId="0" fillId="0" borderId="0" xfId="0" applyNumberFormat="1"/>
    <xf numFmtId="1" fontId="0" fillId="3" borderId="0" xfId="0" applyNumberFormat="1" applyFill="1"/>
    <xf numFmtId="1" fontId="1" fillId="3" borderId="0" xfId="0" applyNumberFormat="1" applyFont="1" applyFill="1"/>
    <xf numFmtId="1" fontId="1" fillId="0" borderId="0" xfId="0" applyNumberFormat="1" applyFont="1"/>
    <xf numFmtId="1" fontId="2" fillId="0" borderId="0" xfId="0" applyNumberFormat="1" applyFont="1"/>
    <xf numFmtId="1" fontId="2" fillId="3" borderId="0" xfId="0" applyNumberFormat="1" applyFont="1" applyFill="1"/>
    <xf numFmtId="1" fontId="3" fillId="0" borderId="0" xfId="0" applyNumberFormat="1" applyFont="1"/>
    <xf numFmtId="1" fontId="0" fillId="2" borderId="0" xfId="0" applyNumberFormat="1" applyFill="1"/>
    <xf numFmtId="1" fontId="3" fillId="2" borderId="0" xfId="0" applyNumberFormat="1" applyFont="1" applyFill="1"/>
    <xf numFmtId="1" fontId="1" fillId="2" borderId="0" xfId="0" applyNumberFormat="1" applyFont="1" applyFill="1"/>
    <xf numFmtId="1" fontId="4" fillId="2" borderId="0" xfId="0" applyNumberFormat="1" applyFont="1" applyFill="1"/>
    <xf numFmtId="1" fontId="5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AC24"/>
  <sheetViews>
    <sheetView tabSelected="1" workbookViewId="0">
      <selection activeCell="AA21" sqref="AA21"/>
    </sheetView>
  </sheetViews>
  <sheetFormatPr defaultRowHeight="15"/>
  <cols>
    <col min="9" max="29" width="9.140625" style="5"/>
  </cols>
  <sheetData>
    <row r="3" spans="4:28">
      <c r="D3" s="2" t="s">
        <v>7</v>
      </c>
    </row>
    <row r="6" spans="4:28">
      <c r="E6" s="4" t="s">
        <v>0</v>
      </c>
      <c r="J6" s="6" t="s">
        <v>10</v>
      </c>
      <c r="P6" s="7" t="s">
        <v>8</v>
      </c>
      <c r="Q6" s="8"/>
      <c r="R6" s="8"/>
      <c r="S6" s="8"/>
      <c r="T6" s="7" t="s">
        <v>10</v>
      </c>
      <c r="U6" s="8"/>
      <c r="V6" s="8"/>
      <c r="W6" s="8"/>
    </row>
    <row r="7" spans="4:28">
      <c r="F7" s="1" t="s">
        <v>1</v>
      </c>
      <c r="G7" s="1">
        <v>213</v>
      </c>
      <c r="H7" s="1">
        <v>232</v>
      </c>
      <c r="I7" s="9">
        <v>186</v>
      </c>
      <c r="J7" s="10">
        <f>(G7+I7+H7)/3</f>
        <v>210.33333333333334</v>
      </c>
      <c r="K7" s="9"/>
      <c r="P7" s="8" t="s">
        <v>9</v>
      </c>
      <c r="Q7" s="8">
        <v>220</v>
      </c>
      <c r="R7" s="8">
        <v>200</v>
      </c>
      <c r="S7" s="8">
        <v>80</v>
      </c>
      <c r="T7" s="7">
        <v>166.7</v>
      </c>
      <c r="U7" s="8"/>
      <c r="V7" s="8"/>
      <c r="W7" s="8"/>
    </row>
    <row r="8" spans="4:28">
      <c r="P8" s="8"/>
      <c r="Q8" s="8"/>
      <c r="R8" s="8"/>
      <c r="S8" s="8"/>
      <c r="T8" s="8"/>
      <c r="U8" s="8"/>
      <c r="V8" s="8"/>
      <c r="W8" s="8"/>
      <c r="Z8" s="5" t="s">
        <v>14</v>
      </c>
    </row>
    <row r="9" spans="4:28">
      <c r="F9" s="1" t="s">
        <v>2</v>
      </c>
      <c r="G9" s="1" t="s">
        <v>3</v>
      </c>
      <c r="H9" s="1"/>
      <c r="I9" s="9" t="s">
        <v>4</v>
      </c>
      <c r="J9" s="9"/>
      <c r="K9" s="9" t="s">
        <v>5</v>
      </c>
      <c r="L9" s="9"/>
      <c r="M9" s="9" t="s">
        <v>6</v>
      </c>
      <c r="P9" s="8" t="s">
        <v>2</v>
      </c>
      <c r="Q9" s="8" t="s">
        <v>3</v>
      </c>
      <c r="R9" s="8"/>
      <c r="S9" s="8" t="s">
        <v>4</v>
      </c>
      <c r="T9" s="8"/>
      <c r="U9" s="8" t="s">
        <v>5</v>
      </c>
      <c r="V9" s="8"/>
      <c r="W9" s="8" t="s">
        <v>6</v>
      </c>
      <c r="Y9" s="5" t="s">
        <v>17</v>
      </c>
      <c r="Z9" s="5" t="s">
        <v>15</v>
      </c>
      <c r="AB9" s="5" t="s">
        <v>16</v>
      </c>
    </row>
    <row r="10" spans="4:28" ht="15.75">
      <c r="F10" s="1">
        <v>64</v>
      </c>
      <c r="G10">
        <v>117</v>
      </c>
      <c r="I10" s="11">
        <f>(J7-G10)/J7*100</f>
        <v>44.374009508716327</v>
      </c>
      <c r="K10" s="12">
        <v>4.5999999999999996</v>
      </c>
      <c r="M10" s="13">
        <f>(J7-K10)/J7*100</f>
        <v>97.812995245641844</v>
      </c>
      <c r="P10" s="14">
        <v>64</v>
      </c>
      <c r="Q10" s="12">
        <v>13</v>
      </c>
      <c r="S10" s="15">
        <f>100-(Q10/167)*100</f>
        <v>92.215568862275447</v>
      </c>
      <c r="U10" s="14">
        <v>0</v>
      </c>
      <c r="V10" s="14"/>
      <c r="W10" s="16">
        <f>100-(U10/167)*100</f>
        <v>100</v>
      </c>
      <c r="Y10" s="12">
        <v>64</v>
      </c>
      <c r="Z10" s="12">
        <f>AVERAGE(I10,S10)</f>
        <v>68.294789185495887</v>
      </c>
      <c r="AB10" s="5">
        <f t="shared" ref="AB10:AB16" si="0">AVERAGE(M10,W10)</f>
        <v>98.906497622820922</v>
      </c>
    </row>
    <row r="11" spans="4:28" ht="15.75">
      <c r="F11" s="1">
        <v>256</v>
      </c>
      <c r="G11">
        <v>183</v>
      </c>
      <c r="I11" s="11">
        <f>(J7-G11)/J7*100</f>
        <v>12.995245641838354</v>
      </c>
      <c r="K11" s="12">
        <v>51</v>
      </c>
      <c r="M11" s="13">
        <f>(J7-K11)/J7*100</f>
        <v>75.752773375594302</v>
      </c>
      <c r="P11" s="14">
        <v>256</v>
      </c>
      <c r="Q11" s="12">
        <v>44</v>
      </c>
      <c r="S11" s="15">
        <f t="shared" ref="S11:S14" si="1">100-(Q11/167)*100</f>
        <v>73.65269461077844</v>
      </c>
      <c r="U11" s="14">
        <v>0</v>
      </c>
      <c r="V11" s="14"/>
      <c r="W11" s="16">
        <f t="shared" ref="W11:W16" si="2">100-(U11/167)*100</f>
        <v>100</v>
      </c>
      <c r="Y11" s="5">
        <v>256</v>
      </c>
      <c r="Z11" s="5">
        <f>AVERAGE(I11,S11)</f>
        <v>43.323970126308396</v>
      </c>
      <c r="AB11" s="5">
        <f t="shared" si="0"/>
        <v>87.876386687797151</v>
      </c>
    </row>
    <row r="12" spans="4:28" ht="15.75">
      <c r="F12" s="1">
        <v>512</v>
      </c>
      <c r="G12">
        <v>174</v>
      </c>
      <c r="I12" s="11">
        <f>(J7-G12)/J7*100</f>
        <v>17.274167987321714</v>
      </c>
      <c r="K12" s="12">
        <v>91.6</v>
      </c>
      <c r="M12" s="13">
        <f>(J7-K12)/J7*100</f>
        <v>56.450079239302696</v>
      </c>
      <c r="P12" s="8">
        <v>512</v>
      </c>
      <c r="Q12" s="8">
        <v>104</v>
      </c>
      <c r="S12" s="15">
        <f t="shared" si="1"/>
        <v>37.724550898203589</v>
      </c>
      <c r="U12" s="14">
        <v>1</v>
      </c>
      <c r="V12" s="14"/>
      <c r="W12" s="16">
        <f t="shared" si="2"/>
        <v>99.401197604790426</v>
      </c>
      <c r="Y12" s="5">
        <v>512</v>
      </c>
      <c r="Z12" s="5">
        <f>AVERAGE(I12,S12)</f>
        <v>27.499359442762653</v>
      </c>
      <c r="AB12" s="5">
        <f t="shared" si="0"/>
        <v>77.925638422046561</v>
      </c>
    </row>
    <row r="13" spans="4:28" ht="15.75">
      <c r="F13" s="1">
        <v>1024</v>
      </c>
      <c r="G13">
        <v>176</v>
      </c>
      <c r="I13" s="11">
        <f>(J7-G13)/J7*100</f>
        <v>16.323296354992081</v>
      </c>
      <c r="K13" s="12">
        <v>30.7</v>
      </c>
      <c r="M13" s="13">
        <f>(J7-K13)/J7*100</f>
        <v>85.404120443740112</v>
      </c>
      <c r="P13" s="8">
        <v>1024</v>
      </c>
      <c r="Q13" s="8">
        <v>170</v>
      </c>
      <c r="S13" s="15">
        <v>0</v>
      </c>
      <c r="U13" s="14">
        <v>7</v>
      </c>
      <c r="V13" s="14"/>
      <c r="W13" s="16">
        <f t="shared" si="2"/>
        <v>95.808383233532936</v>
      </c>
      <c r="Y13" s="5">
        <v>1024</v>
      </c>
      <c r="Z13" s="5">
        <f>AVERAGE(I13,S13)</f>
        <v>8.1616481774960405</v>
      </c>
      <c r="AB13" s="5">
        <f t="shared" si="0"/>
        <v>90.606251838636524</v>
      </c>
    </row>
    <row r="14" spans="4:28" ht="15.75">
      <c r="F14" s="1">
        <v>2048</v>
      </c>
      <c r="G14">
        <v>272.66000000000003</v>
      </c>
      <c r="I14" s="11">
        <v>0</v>
      </c>
      <c r="K14" s="12">
        <v>56.3</v>
      </c>
      <c r="M14" s="13">
        <f>(J7-K14)/J7*100</f>
        <v>73.232963549920768</v>
      </c>
      <c r="P14" s="8">
        <v>2048</v>
      </c>
      <c r="Q14" s="8">
        <v>155</v>
      </c>
      <c r="S14" s="15">
        <f t="shared" si="1"/>
        <v>7.1856287425149645</v>
      </c>
      <c r="U14" s="12">
        <v>12.67</v>
      </c>
      <c r="V14" s="12"/>
      <c r="W14" s="16">
        <f t="shared" si="2"/>
        <v>92.41317365269461</v>
      </c>
      <c r="Y14" s="12">
        <v>2048</v>
      </c>
      <c r="Z14" s="5">
        <f>AVERAGE(I14,S14)</f>
        <v>3.5928143712574823</v>
      </c>
      <c r="AB14" s="12">
        <f t="shared" si="0"/>
        <v>82.823068601307682</v>
      </c>
    </row>
    <row r="15" spans="4:28" ht="15.75">
      <c r="F15" s="1">
        <v>4096</v>
      </c>
      <c r="G15">
        <v>245</v>
      </c>
      <c r="I15" s="11">
        <v>0</v>
      </c>
      <c r="K15" s="5">
        <v>110</v>
      </c>
      <c r="M15" s="11">
        <f>(J7-K15)/J7*100</f>
        <v>47.702060221870049</v>
      </c>
      <c r="P15" s="8">
        <v>4096</v>
      </c>
      <c r="Q15" s="8">
        <v>418</v>
      </c>
      <c r="S15" s="15">
        <v>0</v>
      </c>
      <c r="U15" s="5">
        <v>154</v>
      </c>
      <c r="W15" s="16">
        <f t="shared" si="2"/>
        <v>7.784431137724539</v>
      </c>
      <c r="Y15" s="5">
        <v>4096</v>
      </c>
      <c r="Z15" s="5">
        <v>0</v>
      </c>
      <c r="AB15" s="5">
        <f t="shared" si="0"/>
        <v>27.743245679797294</v>
      </c>
    </row>
    <row r="16" spans="4:28" ht="15.75">
      <c r="F16" s="1">
        <v>8200</v>
      </c>
      <c r="G16">
        <v>211.66</v>
      </c>
      <c r="I16" s="11">
        <v>0</v>
      </c>
      <c r="K16" s="5">
        <v>161.30000000000001</v>
      </c>
      <c r="M16" s="11">
        <f>(J7-K16)/J7*100</f>
        <v>23.312202852614895</v>
      </c>
      <c r="P16" s="8">
        <v>8200</v>
      </c>
      <c r="Q16" s="8">
        <v>215</v>
      </c>
      <c r="S16" s="15">
        <v>0</v>
      </c>
      <c r="U16" s="5">
        <v>159</v>
      </c>
      <c r="W16" s="16">
        <f t="shared" si="2"/>
        <v>4.7904191616766525</v>
      </c>
      <c r="Y16" s="5">
        <v>8200</v>
      </c>
      <c r="Z16" s="5">
        <v>0</v>
      </c>
      <c r="AB16" s="5">
        <f t="shared" si="0"/>
        <v>14.051311007145774</v>
      </c>
    </row>
    <row r="19" spans="6:17">
      <c r="F19" s="3" t="s">
        <v>11</v>
      </c>
      <c r="Q19" s="12" t="s">
        <v>12</v>
      </c>
    </row>
    <row r="24" spans="6:17">
      <c r="K24" s="6" t="s">
        <v>13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Asylation 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Girgis</dc:creator>
  <cp:lastModifiedBy>Myron Christodoulides</cp:lastModifiedBy>
  <dcterms:created xsi:type="dcterms:W3CDTF">2025-02-25T14:36:09Z</dcterms:created>
  <dcterms:modified xsi:type="dcterms:W3CDTF">2025-04-15T08:23:53Z</dcterms:modified>
</cp:coreProperties>
</file>