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.sharepoint.com/teams/StevePhD/Shared Documents/General/Results for thesis/Flexstation/"/>
    </mc:Choice>
  </mc:AlternateContent>
  <xr:revisionPtr revIDLastSave="2145" documentId="13_ncr:1_{7449A6D7-B22D-472A-B48F-B4FD7133A8B4}" xr6:coauthVersionLast="47" xr6:coauthVersionMax="47" xr10:uidLastSave="{9E66B0BD-C13D-4220-BDC1-605A62E69DBF}"/>
  <bookViews>
    <workbookView xWindow="-28920" yWindow="1800" windowWidth="29040" windowHeight="15720" firstSheet="12" activeTab="18" xr2:uid="{5E2968CE-E1FC-4EE9-A03B-AEF85C1A2563}"/>
  </bookViews>
  <sheets>
    <sheet name="Exp layout 2" sheetId="5" r:id="rId1"/>
    <sheet name="Exp layout 3" sheetId="6" r:id="rId2"/>
    <sheet name="Exp layout 4" sheetId="10" r:id="rId3"/>
    <sheet name="Exp layout 5" sheetId="9" r:id="rId4"/>
    <sheet name="Exp layout 6" sheetId="8" r:id="rId5"/>
    <sheet name="Exp layout 7 (a1)" sheetId="11" r:id="rId6"/>
    <sheet name="Exp layout 7 (a2)" sheetId="22" r:id="rId7"/>
    <sheet name="Exp layout 7 (b1)" sheetId="13" r:id="rId8"/>
    <sheet name="Exp layout 7 (b2)" sheetId="23" r:id="rId9"/>
    <sheet name="Exp layout 7 (c1)" sheetId="14" r:id="rId10"/>
    <sheet name="Exp layout 7 (c2)" sheetId="24" r:id="rId11"/>
    <sheet name="Exp layout 8" sheetId="16" r:id="rId12"/>
    <sheet name="Exp layout 9" sheetId="18" r:id="rId13"/>
    <sheet name="Exp layout 10 (1)" sheetId="25" r:id="rId14"/>
    <sheet name="Exp layout 10 (2)" sheetId="26" r:id="rId15"/>
    <sheet name="Exp layout 10 (3)" sheetId="28" r:id="rId16"/>
    <sheet name="Exp layout 10 (4)" sheetId="31" r:id="rId17"/>
    <sheet name="Exp layout 10 (5)" sheetId="34" r:id="rId18"/>
    <sheet name="Exp layout 10 (6)" sheetId="35" r:id="rId19"/>
    <sheet name="Exp layout 10 (7)" sheetId="36" r:id="rId20"/>
    <sheet name="Exp layout 11" sheetId="30" r:id="rId21"/>
    <sheet name="Exp layout 12 (1)" sheetId="33" r:id="rId22"/>
    <sheet name="Exp layout 12 (2)" sheetId="38" r:id="rId23"/>
    <sheet name="Exp layout 12 (3)" sheetId="39" r:id="rId24"/>
    <sheet name="Exp layout 13 (1)" sheetId="40" r:id="rId25"/>
    <sheet name="Exp layout 13 (2)" sheetId="41" r:id="rId26"/>
    <sheet name="Exp layout 13 (3)" sheetId="42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5" l="1"/>
  <c r="F32" i="16" l="1"/>
  <c r="F33" i="16"/>
  <c r="F34" i="16"/>
  <c r="F35" i="16"/>
  <c r="F36" i="16"/>
  <c r="F37" i="16"/>
  <c r="G33" i="16"/>
  <c r="G34" i="16"/>
  <c r="G35" i="16"/>
  <c r="G36" i="16"/>
  <c r="G37" i="16"/>
  <c r="G32" i="16"/>
  <c r="H32" i="16"/>
  <c r="I32" i="16"/>
  <c r="J32" i="16"/>
  <c r="K32" i="16"/>
  <c r="L32" i="16"/>
  <c r="M32" i="16"/>
  <c r="M33" i="16"/>
  <c r="M34" i="16"/>
  <c r="M35" i="16"/>
  <c r="M36" i="16"/>
  <c r="M37" i="16"/>
  <c r="L33" i="16"/>
  <c r="L34" i="16"/>
  <c r="L35" i="16"/>
  <c r="L36" i="16"/>
  <c r="L37" i="16"/>
  <c r="K33" i="16"/>
  <c r="K34" i="16"/>
  <c r="K35" i="16"/>
  <c r="K36" i="16"/>
  <c r="K37" i="16"/>
  <c r="J33" i="16"/>
  <c r="J34" i="16"/>
  <c r="J35" i="16"/>
  <c r="J36" i="16"/>
  <c r="J37" i="16"/>
  <c r="I33" i="16"/>
  <c r="I34" i="16"/>
  <c r="I35" i="16"/>
  <c r="I36" i="16"/>
  <c r="I37" i="16"/>
  <c r="H33" i="16"/>
  <c r="H34" i="16"/>
  <c r="H35" i="16"/>
  <c r="H36" i="16"/>
  <c r="H37" i="16"/>
  <c r="E37" i="25"/>
  <c r="G29" i="11"/>
  <c r="G28" i="11"/>
  <c r="G27" i="11"/>
  <c r="G26" i="11"/>
  <c r="G25" i="11"/>
  <c r="G24" i="11"/>
  <c r="I25" i="11"/>
  <c r="H25" i="11"/>
  <c r="J25" i="11"/>
  <c r="K25" i="11"/>
  <c r="L25" i="11"/>
  <c r="M25" i="11"/>
  <c r="N25" i="11"/>
  <c r="G36" i="11"/>
  <c r="M60" i="42"/>
  <c r="L60" i="42"/>
  <c r="K60" i="42"/>
  <c r="J60" i="42"/>
  <c r="I60" i="42"/>
  <c r="H60" i="42"/>
  <c r="G60" i="42"/>
  <c r="F60" i="42"/>
  <c r="M59" i="42"/>
  <c r="L59" i="42"/>
  <c r="K59" i="42"/>
  <c r="J59" i="42"/>
  <c r="I59" i="42"/>
  <c r="H59" i="42"/>
  <c r="G59" i="42"/>
  <c r="F59" i="42"/>
  <c r="M58" i="42"/>
  <c r="L58" i="42"/>
  <c r="K58" i="42"/>
  <c r="J58" i="42"/>
  <c r="I58" i="42"/>
  <c r="H58" i="42"/>
  <c r="G58" i="42"/>
  <c r="F58" i="42"/>
  <c r="M57" i="42"/>
  <c r="L57" i="42"/>
  <c r="K57" i="42"/>
  <c r="J57" i="42"/>
  <c r="I57" i="42"/>
  <c r="H57" i="42"/>
  <c r="G57" i="42"/>
  <c r="F57" i="42"/>
  <c r="M56" i="42"/>
  <c r="L56" i="42"/>
  <c r="K56" i="42"/>
  <c r="J56" i="42"/>
  <c r="I56" i="42"/>
  <c r="H56" i="42"/>
  <c r="G56" i="42"/>
  <c r="F56" i="42"/>
  <c r="M55" i="42"/>
  <c r="L55" i="42"/>
  <c r="K55" i="42"/>
  <c r="J55" i="42"/>
  <c r="I55" i="42"/>
  <c r="H55" i="42"/>
  <c r="G55" i="42"/>
  <c r="F55" i="42"/>
  <c r="M54" i="42"/>
  <c r="L54" i="42"/>
  <c r="K54" i="42"/>
  <c r="J54" i="42"/>
  <c r="I54" i="42"/>
  <c r="H54" i="42"/>
  <c r="G54" i="42"/>
  <c r="F54" i="42"/>
  <c r="G44" i="42"/>
  <c r="G45" i="42"/>
  <c r="G46" i="42"/>
  <c r="G47" i="42"/>
  <c r="G48" i="42"/>
  <c r="G49" i="42"/>
  <c r="M49" i="42"/>
  <c r="L49" i="42"/>
  <c r="K49" i="42"/>
  <c r="J49" i="42"/>
  <c r="I49" i="42"/>
  <c r="H49" i="42"/>
  <c r="F49" i="42"/>
  <c r="M48" i="42"/>
  <c r="L48" i="42"/>
  <c r="K48" i="42"/>
  <c r="J48" i="42"/>
  <c r="I48" i="42"/>
  <c r="H48" i="42"/>
  <c r="F48" i="42"/>
  <c r="M47" i="42"/>
  <c r="L47" i="42"/>
  <c r="K47" i="42"/>
  <c r="J47" i="42"/>
  <c r="I47" i="42"/>
  <c r="H47" i="42"/>
  <c r="F47" i="42"/>
  <c r="M46" i="42"/>
  <c r="L46" i="42"/>
  <c r="K46" i="42"/>
  <c r="J46" i="42"/>
  <c r="I46" i="42"/>
  <c r="H46" i="42"/>
  <c r="F46" i="42"/>
  <c r="M45" i="42"/>
  <c r="L45" i="42"/>
  <c r="K45" i="42"/>
  <c r="J45" i="42"/>
  <c r="I45" i="42"/>
  <c r="H45" i="42"/>
  <c r="F45" i="42"/>
  <c r="M44" i="42"/>
  <c r="L44" i="42"/>
  <c r="K44" i="42"/>
  <c r="J44" i="42"/>
  <c r="I44" i="42"/>
  <c r="H44" i="42"/>
  <c r="F44" i="42"/>
  <c r="M43" i="42"/>
  <c r="L43" i="42"/>
  <c r="K43" i="42"/>
  <c r="J43" i="42"/>
  <c r="I43" i="42"/>
  <c r="H43" i="42"/>
  <c r="G43" i="42"/>
  <c r="F43" i="42"/>
  <c r="M55" i="41"/>
  <c r="M56" i="41"/>
  <c r="M57" i="41"/>
  <c r="M58" i="41"/>
  <c r="M59" i="41"/>
  <c r="M60" i="41"/>
  <c r="M54" i="41"/>
  <c r="L55" i="41"/>
  <c r="L56" i="41"/>
  <c r="L57" i="41"/>
  <c r="L58" i="41"/>
  <c r="L59" i="41"/>
  <c r="L60" i="41"/>
  <c r="L54" i="41"/>
  <c r="K55" i="41"/>
  <c r="K56" i="41"/>
  <c r="K57" i="41"/>
  <c r="K58" i="41"/>
  <c r="K59" i="41"/>
  <c r="K60" i="41"/>
  <c r="K54" i="41"/>
  <c r="J55" i="41"/>
  <c r="J56" i="41"/>
  <c r="J57" i="41"/>
  <c r="J58" i="41"/>
  <c r="J59" i="41"/>
  <c r="J60" i="41"/>
  <c r="J54" i="41"/>
  <c r="I55" i="41"/>
  <c r="I56" i="41"/>
  <c r="I57" i="41"/>
  <c r="I58" i="41"/>
  <c r="I59" i="41"/>
  <c r="I60" i="41"/>
  <c r="I54" i="41"/>
  <c r="H55" i="41"/>
  <c r="H56" i="41"/>
  <c r="H57" i="41"/>
  <c r="H58" i="41"/>
  <c r="H59" i="41"/>
  <c r="H60" i="41"/>
  <c r="H54" i="41"/>
  <c r="G55" i="41"/>
  <c r="G56" i="41"/>
  <c r="G57" i="41"/>
  <c r="G58" i="41"/>
  <c r="G59" i="41"/>
  <c r="G60" i="41"/>
  <c r="G54" i="41"/>
  <c r="F55" i="41"/>
  <c r="F56" i="41"/>
  <c r="F57" i="41"/>
  <c r="F58" i="41"/>
  <c r="F59" i="41"/>
  <c r="F60" i="41"/>
  <c r="F54" i="41"/>
  <c r="M49" i="41"/>
  <c r="L49" i="41"/>
  <c r="K49" i="41"/>
  <c r="J49" i="41"/>
  <c r="I49" i="41"/>
  <c r="H49" i="41"/>
  <c r="G49" i="41"/>
  <c r="F49" i="41"/>
  <c r="M48" i="41"/>
  <c r="L48" i="41"/>
  <c r="K48" i="41"/>
  <c r="J48" i="41"/>
  <c r="I48" i="41"/>
  <c r="H48" i="41"/>
  <c r="G48" i="41"/>
  <c r="F48" i="41"/>
  <c r="M47" i="41"/>
  <c r="L47" i="41"/>
  <c r="K47" i="41"/>
  <c r="J47" i="41"/>
  <c r="I47" i="41"/>
  <c r="H47" i="41"/>
  <c r="G47" i="41"/>
  <c r="F47" i="41"/>
  <c r="M46" i="41"/>
  <c r="L46" i="41"/>
  <c r="K46" i="41"/>
  <c r="J46" i="41"/>
  <c r="I46" i="41"/>
  <c r="H46" i="41"/>
  <c r="G46" i="41"/>
  <c r="F46" i="41"/>
  <c r="M45" i="41"/>
  <c r="L45" i="41"/>
  <c r="K45" i="41"/>
  <c r="J45" i="41"/>
  <c r="I45" i="41"/>
  <c r="H45" i="41"/>
  <c r="G45" i="41"/>
  <c r="F45" i="41"/>
  <c r="M44" i="41"/>
  <c r="L44" i="41"/>
  <c r="K44" i="41"/>
  <c r="J44" i="41"/>
  <c r="I44" i="41"/>
  <c r="H44" i="41"/>
  <c r="G44" i="41"/>
  <c r="F44" i="41"/>
  <c r="M43" i="41"/>
  <c r="L43" i="41"/>
  <c r="K43" i="41"/>
  <c r="J43" i="41"/>
  <c r="I43" i="41"/>
  <c r="H43" i="41"/>
  <c r="G43" i="41"/>
  <c r="F43" i="41"/>
  <c r="F53" i="40"/>
  <c r="L50" i="40"/>
  <c r="K50" i="40"/>
  <c r="J50" i="40"/>
  <c r="I50" i="40"/>
  <c r="H50" i="40"/>
  <c r="G50" i="40"/>
  <c r="F50" i="40"/>
  <c r="E50" i="40"/>
  <c r="L49" i="40"/>
  <c r="K49" i="40"/>
  <c r="J49" i="40"/>
  <c r="I49" i="40"/>
  <c r="H49" i="40"/>
  <c r="G49" i="40"/>
  <c r="F49" i="40"/>
  <c r="F59" i="40" s="1"/>
  <c r="E49" i="40"/>
  <c r="L48" i="40"/>
  <c r="K48" i="40"/>
  <c r="J48" i="40"/>
  <c r="I48" i="40"/>
  <c r="H48" i="40"/>
  <c r="G48" i="40"/>
  <c r="G58" i="40" s="1"/>
  <c r="F48" i="40"/>
  <c r="E48" i="40"/>
  <c r="L47" i="40"/>
  <c r="K47" i="40"/>
  <c r="J47" i="40"/>
  <c r="I47" i="40"/>
  <c r="H47" i="40"/>
  <c r="G47" i="40"/>
  <c r="F47" i="40"/>
  <c r="E47" i="40"/>
  <c r="L46" i="40"/>
  <c r="K46" i="40"/>
  <c r="J46" i="40"/>
  <c r="I46" i="40"/>
  <c r="H46" i="40"/>
  <c r="G46" i="40"/>
  <c r="F46" i="40"/>
  <c r="F56" i="40" s="1"/>
  <c r="E46" i="40"/>
  <c r="L45" i="40"/>
  <c r="K45" i="40"/>
  <c r="J45" i="40"/>
  <c r="I45" i="40"/>
  <c r="H45" i="40"/>
  <c r="G45" i="40"/>
  <c r="F45" i="40"/>
  <c r="E45" i="40"/>
  <c r="L44" i="40"/>
  <c r="K44" i="40"/>
  <c r="J44" i="40"/>
  <c r="I44" i="40"/>
  <c r="H44" i="40"/>
  <c r="G44" i="40"/>
  <c r="F44" i="40"/>
  <c r="E44" i="40"/>
  <c r="L43" i="40"/>
  <c r="K43" i="40"/>
  <c r="J43" i="40"/>
  <c r="I43" i="40"/>
  <c r="H43" i="40"/>
  <c r="G43" i="40"/>
  <c r="F43" i="40"/>
  <c r="G53" i="40" s="1"/>
  <c r="E43" i="40"/>
  <c r="E53" i="40" s="1"/>
  <c r="N41" i="39"/>
  <c r="M41" i="39"/>
  <c r="L41" i="39"/>
  <c r="K41" i="39"/>
  <c r="J41" i="39"/>
  <c r="I41" i="39"/>
  <c r="H41" i="39"/>
  <c r="G41" i="39"/>
  <c r="F41" i="39"/>
  <c r="N40" i="39"/>
  <c r="M40" i="39"/>
  <c r="L40" i="39"/>
  <c r="K40" i="39"/>
  <c r="J40" i="39"/>
  <c r="I40" i="39"/>
  <c r="H40" i="39"/>
  <c r="G40" i="39"/>
  <c r="F40" i="39"/>
  <c r="N39" i="39"/>
  <c r="M39" i="39"/>
  <c r="L39" i="39"/>
  <c r="K39" i="39"/>
  <c r="J39" i="39"/>
  <c r="I39" i="39"/>
  <c r="H39" i="39"/>
  <c r="G39" i="39"/>
  <c r="F39" i="39"/>
  <c r="N38" i="39"/>
  <c r="M38" i="39"/>
  <c r="L38" i="39"/>
  <c r="K38" i="39"/>
  <c r="J38" i="39"/>
  <c r="I38" i="39"/>
  <c r="H38" i="39"/>
  <c r="G38" i="39"/>
  <c r="F38" i="39"/>
  <c r="N37" i="39"/>
  <c r="M37" i="39"/>
  <c r="L37" i="39"/>
  <c r="K37" i="39"/>
  <c r="J37" i="39"/>
  <c r="I37" i="39"/>
  <c r="H37" i="39"/>
  <c r="G37" i="39"/>
  <c r="F37" i="39"/>
  <c r="N36" i="39"/>
  <c r="M36" i="39"/>
  <c r="L36" i="39"/>
  <c r="K36" i="39"/>
  <c r="J36" i="39"/>
  <c r="I36" i="39"/>
  <c r="H36" i="39"/>
  <c r="G36" i="39"/>
  <c r="F36" i="39"/>
  <c r="N35" i="39"/>
  <c r="M35" i="39"/>
  <c r="L35" i="39"/>
  <c r="K35" i="39"/>
  <c r="J35" i="39"/>
  <c r="I35" i="39"/>
  <c r="H35" i="39"/>
  <c r="G35" i="39"/>
  <c r="F35" i="39"/>
  <c r="N34" i="39"/>
  <c r="M34" i="39"/>
  <c r="L34" i="39"/>
  <c r="K34" i="39"/>
  <c r="J34" i="39"/>
  <c r="I34" i="39"/>
  <c r="H34" i="39"/>
  <c r="G34" i="39"/>
  <c r="F34" i="39"/>
  <c r="N41" i="38"/>
  <c r="M41" i="38"/>
  <c r="L41" i="38"/>
  <c r="K41" i="38"/>
  <c r="J41" i="38"/>
  <c r="I41" i="38"/>
  <c r="H41" i="38"/>
  <c r="G41" i="38"/>
  <c r="F41" i="38"/>
  <c r="N40" i="38"/>
  <c r="M40" i="38"/>
  <c r="L40" i="38"/>
  <c r="K40" i="38"/>
  <c r="J40" i="38"/>
  <c r="I40" i="38"/>
  <c r="H40" i="38"/>
  <c r="G40" i="38"/>
  <c r="F40" i="38"/>
  <c r="N39" i="38"/>
  <c r="M39" i="38"/>
  <c r="L39" i="38"/>
  <c r="K39" i="38"/>
  <c r="J39" i="38"/>
  <c r="I39" i="38"/>
  <c r="H39" i="38"/>
  <c r="G39" i="38"/>
  <c r="F39" i="38"/>
  <c r="N38" i="38"/>
  <c r="M38" i="38"/>
  <c r="L38" i="38"/>
  <c r="K38" i="38"/>
  <c r="J38" i="38"/>
  <c r="I38" i="38"/>
  <c r="H38" i="38"/>
  <c r="G38" i="38"/>
  <c r="F38" i="38"/>
  <c r="N37" i="38"/>
  <c r="M37" i="38"/>
  <c r="L37" i="38"/>
  <c r="K37" i="38"/>
  <c r="J37" i="38"/>
  <c r="I37" i="38"/>
  <c r="H37" i="38"/>
  <c r="G37" i="38"/>
  <c r="F37" i="38"/>
  <c r="N36" i="38"/>
  <c r="M36" i="38"/>
  <c r="L36" i="38"/>
  <c r="K36" i="38"/>
  <c r="J36" i="38"/>
  <c r="I36" i="38"/>
  <c r="H36" i="38"/>
  <c r="G36" i="38"/>
  <c r="F36" i="38"/>
  <c r="N35" i="38"/>
  <c r="M35" i="38"/>
  <c r="L35" i="38"/>
  <c r="K35" i="38"/>
  <c r="J35" i="38"/>
  <c r="I35" i="38"/>
  <c r="H35" i="38"/>
  <c r="G35" i="38"/>
  <c r="F35" i="38"/>
  <c r="N34" i="38"/>
  <c r="M34" i="38"/>
  <c r="L34" i="38"/>
  <c r="K34" i="38"/>
  <c r="J34" i="38"/>
  <c r="I34" i="38"/>
  <c r="H34" i="38"/>
  <c r="G34" i="38"/>
  <c r="F34" i="38"/>
  <c r="N41" i="33"/>
  <c r="M41" i="33"/>
  <c r="L41" i="33"/>
  <c r="K41" i="33"/>
  <c r="J41" i="33"/>
  <c r="I41" i="33"/>
  <c r="H41" i="33"/>
  <c r="G41" i="33"/>
  <c r="F41" i="33"/>
  <c r="N40" i="33"/>
  <c r="M40" i="33"/>
  <c r="L40" i="33"/>
  <c r="K40" i="33"/>
  <c r="J40" i="33"/>
  <c r="I40" i="33"/>
  <c r="H40" i="33"/>
  <c r="G40" i="33"/>
  <c r="F40" i="33"/>
  <c r="N39" i="33"/>
  <c r="M39" i="33"/>
  <c r="L39" i="33"/>
  <c r="K39" i="33"/>
  <c r="J39" i="33"/>
  <c r="I39" i="33"/>
  <c r="H39" i="33"/>
  <c r="G39" i="33"/>
  <c r="F39" i="33"/>
  <c r="N38" i="33"/>
  <c r="M38" i="33"/>
  <c r="L38" i="33"/>
  <c r="K38" i="33"/>
  <c r="J38" i="33"/>
  <c r="I38" i="33"/>
  <c r="H38" i="33"/>
  <c r="G38" i="33"/>
  <c r="F38" i="33"/>
  <c r="N37" i="33"/>
  <c r="M37" i="33"/>
  <c r="L37" i="33"/>
  <c r="K37" i="33"/>
  <c r="J37" i="33"/>
  <c r="I37" i="33"/>
  <c r="H37" i="33"/>
  <c r="G37" i="33"/>
  <c r="F37" i="33"/>
  <c r="N36" i="33"/>
  <c r="M36" i="33"/>
  <c r="L36" i="33"/>
  <c r="K36" i="33"/>
  <c r="J36" i="33"/>
  <c r="I36" i="33"/>
  <c r="H36" i="33"/>
  <c r="G36" i="33"/>
  <c r="F36" i="33"/>
  <c r="N35" i="33"/>
  <c r="M35" i="33"/>
  <c r="L35" i="33"/>
  <c r="K35" i="33"/>
  <c r="J35" i="33"/>
  <c r="I35" i="33"/>
  <c r="H35" i="33"/>
  <c r="G35" i="33"/>
  <c r="F35" i="33"/>
  <c r="N34" i="33"/>
  <c r="M34" i="33"/>
  <c r="L34" i="33"/>
  <c r="K34" i="33"/>
  <c r="J34" i="33"/>
  <c r="I34" i="33"/>
  <c r="H34" i="33"/>
  <c r="G34" i="33"/>
  <c r="F34" i="33"/>
  <c r="F35" i="30"/>
  <c r="F36" i="30"/>
  <c r="F37" i="30"/>
  <c r="F38" i="30"/>
  <c r="F39" i="30"/>
  <c r="F40" i="30"/>
  <c r="F41" i="30"/>
  <c r="F34" i="30"/>
  <c r="G35" i="30"/>
  <c r="G36" i="30"/>
  <c r="G37" i="30"/>
  <c r="G38" i="30"/>
  <c r="G39" i="30"/>
  <c r="G40" i="30"/>
  <c r="G41" i="30"/>
  <c r="G34" i="30"/>
  <c r="N41" i="30"/>
  <c r="M41" i="30"/>
  <c r="L41" i="30"/>
  <c r="K41" i="30"/>
  <c r="J41" i="30"/>
  <c r="I41" i="30"/>
  <c r="H41" i="30"/>
  <c r="N40" i="30"/>
  <c r="M40" i="30"/>
  <c r="L40" i="30"/>
  <c r="K40" i="30"/>
  <c r="J40" i="30"/>
  <c r="I40" i="30"/>
  <c r="H40" i="30"/>
  <c r="N39" i="30"/>
  <c r="M39" i="30"/>
  <c r="L39" i="30"/>
  <c r="K39" i="30"/>
  <c r="J39" i="30"/>
  <c r="I39" i="30"/>
  <c r="H39" i="30"/>
  <c r="N38" i="30"/>
  <c r="M38" i="30"/>
  <c r="L38" i="30"/>
  <c r="K38" i="30"/>
  <c r="J38" i="30"/>
  <c r="I38" i="30"/>
  <c r="H38" i="30"/>
  <c r="N37" i="30"/>
  <c r="M37" i="30"/>
  <c r="L37" i="30"/>
  <c r="K37" i="30"/>
  <c r="J37" i="30"/>
  <c r="I37" i="30"/>
  <c r="H37" i="30"/>
  <c r="N36" i="30"/>
  <c r="M36" i="30"/>
  <c r="L36" i="30"/>
  <c r="K36" i="30"/>
  <c r="J36" i="30"/>
  <c r="I36" i="30"/>
  <c r="H36" i="30"/>
  <c r="N35" i="30"/>
  <c r="M35" i="30"/>
  <c r="L35" i="30"/>
  <c r="K35" i="30"/>
  <c r="J35" i="30"/>
  <c r="I35" i="30"/>
  <c r="H35" i="30"/>
  <c r="N34" i="30"/>
  <c r="M34" i="30"/>
  <c r="L34" i="30"/>
  <c r="K34" i="30"/>
  <c r="J34" i="30"/>
  <c r="I34" i="30"/>
  <c r="H34" i="30"/>
  <c r="L60" i="36"/>
  <c r="K60" i="36"/>
  <c r="J60" i="36"/>
  <c r="I60" i="36"/>
  <c r="H60" i="36"/>
  <c r="G60" i="36"/>
  <c r="F60" i="36"/>
  <c r="E60" i="36"/>
  <c r="L59" i="36"/>
  <c r="K59" i="36"/>
  <c r="J59" i="36"/>
  <c r="I59" i="36"/>
  <c r="H59" i="36"/>
  <c r="G59" i="36"/>
  <c r="F59" i="36"/>
  <c r="E59" i="36"/>
  <c r="L58" i="36"/>
  <c r="K58" i="36"/>
  <c r="J58" i="36"/>
  <c r="I58" i="36"/>
  <c r="H58" i="36"/>
  <c r="G58" i="36"/>
  <c r="F58" i="36"/>
  <c r="E58" i="36"/>
  <c r="L57" i="36"/>
  <c r="K57" i="36"/>
  <c r="J57" i="36"/>
  <c r="I57" i="36"/>
  <c r="H57" i="36"/>
  <c r="G57" i="36"/>
  <c r="F57" i="36"/>
  <c r="E57" i="36"/>
  <c r="L56" i="36"/>
  <c r="K56" i="36"/>
  <c r="J56" i="36"/>
  <c r="I56" i="36"/>
  <c r="H56" i="36"/>
  <c r="G56" i="36"/>
  <c r="F56" i="36"/>
  <c r="E56" i="36"/>
  <c r="L55" i="36"/>
  <c r="K55" i="36"/>
  <c r="J55" i="36"/>
  <c r="I55" i="36"/>
  <c r="H55" i="36"/>
  <c r="G55" i="36"/>
  <c r="F55" i="36"/>
  <c r="E55" i="36"/>
  <c r="L54" i="36"/>
  <c r="K54" i="36"/>
  <c r="J54" i="36"/>
  <c r="I54" i="36"/>
  <c r="H54" i="36"/>
  <c r="G54" i="36"/>
  <c r="F54" i="36"/>
  <c r="E54" i="36"/>
  <c r="L53" i="36"/>
  <c r="K53" i="36"/>
  <c r="J53" i="36"/>
  <c r="I53" i="36"/>
  <c r="H53" i="36"/>
  <c r="G53" i="36"/>
  <c r="F53" i="36"/>
  <c r="E53" i="36"/>
  <c r="L50" i="36"/>
  <c r="K50" i="36"/>
  <c r="J50" i="36"/>
  <c r="I50" i="36"/>
  <c r="H50" i="36"/>
  <c r="G50" i="36"/>
  <c r="F50" i="36"/>
  <c r="E50" i="36"/>
  <c r="L49" i="36"/>
  <c r="K49" i="36"/>
  <c r="J49" i="36"/>
  <c r="I49" i="36"/>
  <c r="H49" i="36"/>
  <c r="G49" i="36"/>
  <c r="F49" i="36"/>
  <c r="E49" i="36"/>
  <c r="L48" i="36"/>
  <c r="K48" i="36"/>
  <c r="J48" i="36"/>
  <c r="I48" i="36"/>
  <c r="H48" i="36"/>
  <c r="G48" i="36"/>
  <c r="F48" i="36"/>
  <c r="E48" i="36"/>
  <c r="L47" i="36"/>
  <c r="K47" i="36"/>
  <c r="J47" i="36"/>
  <c r="I47" i="36"/>
  <c r="H47" i="36"/>
  <c r="G47" i="36"/>
  <c r="F47" i="36"/>
  <c r="E47" i="36"/>
  <c r="L46" i="36"/>
  <c r="K46" i="36"/>
  <c r="J46" i="36"/>
  <c r="I46" i="36"/>
  <c r="H46" i="36"/>
  <c r="G46" i="36"/>
  <c r="F46" i="36"/>
  <c r="E46" i="36"/>
  <c r="L45" i="36"/>
  <c r="K45" i="36"/>
  <c r="J45" i="36"/>
  <c r="I45" i="36"/>
  <c r="H45" i="36"/>
  <c r="G45" i="36"/>
  <c r="F45" i="36"/>
  <c r="E45" i="36"/>
  <c r="L44" i="36"/>
  <c r="K44" i="36"/>
  <c r="J44" i="36"/>
  <c r="I44" i="36"/>
  <c r="H44" i="36"/>
  <c r="G44" i="36"/>
  <c r="F44" i="36"/>
  <c r="E44" i="36"/>
  <c r="L43" i="36"/>
  <c r="K43" i="36"/>
  <c r="J43" i="36"/>
  <c r="I43" i="36"/>
  <c r="H43" i="36"/>
  <c r="G43" i="36"/>
  <c r="F43" i="36"/>
  <c r="E43" i="36"/>
  <c r="L60" i="35"/>
  <c r="K60" i="35"/>
  <c r="J60" i="35"/>
  <c r="I60" i="35"/>
  <c r="H60" i="35"/>
  <c r="G60" i="35"/>
  <c r="F60" i="35"/>
  <c r="E60" i="35"/>
  <c r="L59" i="35"/>
  <c r="K59" i="35"/>
  <c r="J59" i="35"/>
  <c r="I59" i="35"/>
  <c r="H59" i="35"/>
  <c r="G59" i="35"/>
  <c r="F59" i="35"/>
  <c r="E59" i="35"/>
  <c r="L58" i="35"/>
  <c r="K58" i="35"/>
  <c r="J58" i="35"/>
  <c r="I58" i="35"/>
  <c r="H58" i="35"/>
  <c r="G58" i="35"/>
  <c r="F58" i="35"/>
  <c r="E58" i="35"/>
  <c r="L57" i="35"/>
  <c r="K57" i="35"/>
  <c r="J57" i="35"/>
  <c r="I57" i="35"/>
  <c r="H57" i="35"/>
  <c r="G57" i="35"/>
  <c r="F57" i="35"/>
  <c r="E57" i="35"/>
  <c r="L56" i="35"/>
  <c r="K56" i="35"/>
  <c r="J56" i="35"/>
  <c r="I56" i="35"/>
  <c r="H56" i="35"/>
  <c r="G56" i="35"/>
  <c r="F56" i="35"/>
  <c r="E56" i="35"/>
  <c r="L55" i="35"/>
  <c r="K55" i="35"/>
  <c r="J55" i="35"/>
  <c r="I55" i="35"/>
  <c r="H55" i="35"/>
  <c r="G55" i="35"/>
  <c r="F55" i="35"/>
  <c r="E55" i="35"/>
  <c r="L54" i="35"/>
  <c r="K54" i="35"/>
  <c r="J54" i="35"/>
  <c r="I54" i="35"/>
  <c r="H54" i="35"/>
  <c r="G54" i="35"/>
  <c r="F54" i="35"/>
  <c r="E54" i="35"/>
  <c r="L53" i="35"/>
  <c r="K53" i="35"/>
  <c r="J53" i="35"/>
  <c r="I53" i="35"/>
  <c r="H53" i="35"/>
  <c r="G53" i="35"/>
  <c r="F53" i="35"/>
  <c r="E53" i="35"/>
  <c r="L50" i="35"/>
  <c r="K50" i="35"/>
  <c r="J50" i="35"/>
  <c r="I50" i="35"/>
  <c r="H50" i="35"/>
  <c r="G50" i="35"/>
  <c r="F50" i="35"/>
  <c r="E50" i="35"/>
  <c r="L49" i="35"/>
  <c r="K49" i="35"/>
  <c r="J49" i="35"/>
  <c r="I49" i="35"/>
  <c r="H49" i="35"/>
  <c r="G49" i="35"/>
  <c r="F49" i="35"/>
  <c r="E49" i="35"/>
  <c r="L48" i="35"/>
  <c r="K48" i="35"/>
  <c r="J48" i="35"/>
  <c r="I48" i="35"/>
  <c r="H48" i="35"/>
  <c r="G48" i="35"/>
  <c r="F48" i="35"/>
  <c r="E48" i="35"/>
  <c r="L47" i="35"/>
  <c r="K47" i="35"/>
  <c r="J47" i="35"/>
  <c r="I47" i="35"/>
  <c r="H47" i="35"/>
  <c r="G47" i="35"/>
  <c r="F47" i="35"/>
  <c r="E47" i="35"/>
  <c r="L46" i="35"/>
  <c r="K46" i="35"/>
  <c r="J46" i="35"/>
  <c r="I46" i="35"/>
  <c r="H46" i="35"/>
  <c r="G46" i="35"/>
  <c r="F46" i="35"/>
  <c r="E46" i="35"/>
  <c r="L45" i="35"/>
  <c r="K45" i="35"/>
  <c r="J45" i="35"/>
  <c r="I45" i="35"/>
  <c r="H45" i="35"/>
  <c r="G45" i="35"/>
  <c r="F45" i="35"/>
  <c r="E45" i="35"/>
  <c r="L44" i="35"/>
  <c r="K44" i="35"/>
  <c r="J44" i="35"/>
  <c r="I44" i="35"/>
  <c r="H44" i="35"/>
  <c r="G44" i="35"/>
  <c r="F44" i="35"/>
  <c r="E44" i="35"/>
  <c r="L43" i="35"/>
  <c r="K43" i="35"/>
  <c r="J43" i="35"/>
  <c r="I43" i="35"/>
  <c r="H43" i="35"/>
  <c r="G43" i="35"/>
  <c r="F43" i="35"/>
  <c r="E43" i="35"/>
  <c r="M60" i="34"/>
  <c r="L60" i="34"/>
  <c r="K60" i="34"/>
  <c r="I60" i="34"/>
  <c r="H60" i="34"/>
  <c r="G60" i="34"/>
  <c r="F60" i="34"/>
  <c r="M59" i="34"/>
  <c r="L59" i="34"/>
  <c r="K59" i="34"/>
  <c r="J59" i="34"/>
  <c r="I59" i="34"/>
  <c r="H59" i="34"/>
  <c r="G59" i="34"/>
  <c r="F59" i="34"/>
  <c r="M58" i="34"/>
  <c r="L58" i="34"/>
  <c r="K58" i="34"/>
  <c r="J58" i="34"/>
  <c r="I58" i="34"/>
  <c r="H58" i="34"/>
  <c r="G58" i="34"/>
  <c r="F58" i="34"/>
  <c r="M57" i="34"/>
  <c r="L57" i="34"/>
  <c r="K57" i="34"/>
  <c r="J57" i="34"/>
  <c r="I57" i="34"/>
  <c r="H57" i="34"/>
  <c r="G57" i="34"/>
  <c r="F57" i="34"/>
  <c r="M56" i="34"/>
  <c r="L56" i="34"/>
  <c r="K56" i="34"/>
  <c r="J56" i="34"/>
  <c r="I56" i="34"/>
  <c r="H56" i="34"/>
  <c r="G56" i="34"/>
  <c r="F56" i="34"/>
  <c r="M55" i="34"/>
  <c r="L55" i="34"/>
  <c r="K55" i="34"/>
  <c r="J55" i="34"/>
  <c r="I55" i="34"/>
  <c r="H55" i="34"/>
  <c r="G55" i="34"/>
  <c r="F55" i="34"/>
  <c r="M54" i="34"/>
  <c r="L54" i="34"/>
  <c r="K54" i="34"/>
  <c r="J54" i="34"/>
  <c r="I54" i="34"/>
  <c r="H54" i="34"/>
  <c r="G54" i="34"/>
  <c r="F54" i="34"/>
  <c r="M53" i="34"/>
  <c r="L53" i="34"/>
  <c r="K53" i="34"/>
  <c r="J53" i="34"/>
  <c r="I53" i="34"/>
  <c r="H53" i="34"/>
  <c r="G53" i="34"/>
  <c r="F53" i="34"/>
  <c r="M50" i="34"/>
  <c r="L50" i="34"/>
  <c r="K50" i="34"/>
  <c r="I50" i="34"/>
  <c r="H50" i="34"/>
  <c r="G50" i="34"/>
  <c r="F50" i="34"/>
  <c r="M49" i="34"/>
  <c r="L49" i="34"/>
  <c r="K49" i="34"/>
  <c r="J49" i="34"/>
  <c r="I49" i="34"/>
  <c r="H49" i="34"/>
  <c r="G49" i="34"/>
  <c r="F49" i="34"/>
  <c r="M48" i="34"/>
  <c r="L48" i="34"/>
  <c r="K48" i="34"/>
  <c r="J48" i="34"/>
  <c r="I48" i="34"/>
  <c r="H48" i="34"/>
  <c r="G48" i="34"/>
  <c r="F48" i="34"/>
  <c r="M47" i="34"/>
  <c r="L47" i="34"/>
  <c r="K47" i="34"/>
  <c r="J47" i="34"/>
  <c r="I47" i="34"/>
  <c r="H47" i="34"/>
  <c r="G47" i="34"/>
  <c r="F47" i="34"/>
  <c r="M46" i="34"/>
  <c r="L46" i="34"/>
  <c r="K46" i="34"/>
  <c r="J46" i="34"/>
  <c r="I46" i="34"/>
  <c r="H46" i="34"/>
  <c r="G46" i="34"/>
  <c r="F46" i="34"/>
  <c r="M45" i="34"/>
  <c r="L45" i="34"/>
  <c r="K45" i="34"/>
  <c r="J45" i="34"/>
  <c r="I45" i="34"/>
  <c r="H45" i="34"/>
  <c r="G45" i="34"/>
  <c r="F45" i="34"/>
  <c r="M44" i="34"/>
  <c r="L44" i="34"/>
  <c r="K44" i="34"/>
  <c r="J44" i="34"/>
  <c r="I44" i="34"/>
  <c r="H44" i="34"/>
  <c r="G44" i="34"/>
  <c r="F44" i="34"/>
  <c r="M43" i="34"/>
  <c r="L43" i="34"/>
  <c r="K43" i="34"/>
  <c r="J43" i="34"/>
  <c r="I43" i="34"/>
  <c r="H43" i="34"/>
  <c r="G43" i="34"/>
  <c r="F43" i="34"/>
  <c r="F60" i="31"/>
  <c r="F54" i="31"/>
  <c r="F55" i="31"/>
  <c r="F57" i="31"/>
  <c r="F58" i="31"/>
  <c r="F59" i="31"/>
  <c r="M60" i="31"/>
  <c r="L60" i="31"/>
  <c r="K60" i="31"/>
  <c r="J60" i="31"/>
  <c r="I60" i="31"/>
  <c r="H60" i="31"/>
  <c r="G60" i="31"/>
  <c r="M59" i="31"/>
  <c r="L59" i="31"/>
  <c r="K59" i="31"/>
  <c r="J59" i="31"/>
  <c r="I59" i="31"/>
  <c r="H59" i="31"/>
  <c r="G59" i="31"/>
  <c r="M58" i="31"/>
  <c r="L58" i="31"/>
  <c r="K58" i="31"/>
  <c r="J58" i="31"/>
  <c r="I58" i="31"/>
  <c r="H58" i="31"/>
  <c r="G58" i="31"/>
  <c r="M57" i="31"/>
  <c r="L57" i="31"/>
  <c r="K57" i="31"/>
  <c r="J57" i="31"/>
  <c r="I57" i="31"/>
  <c r="H57" i="31"/>
  <c r="G57" i="31"/>
  <c r="M55" i="31"/>
  <c r="L55" i="31"/>
  <c r="K55" i="31"/>
  <c r="J55" i="31"/>
  <c r="I55" i="31"/>
  <c r="H55" i="31"/>
  <c r="G55" i="31"/>
  <c r="M54" i="31"/>
  <c r="L54" i="31"/>
  <c r="K54" i="31"/>
  <c r="J54" i="31"/>
  <c r="I54" i="31"/>
  <c r="H54" i="31"/>
  <c r="G54" i="31"/>
  <c r="M53" i="31"/>
  <c r="L53" i="31"/>
  <c r="K53" i="31"/>
  <c r="J53" i="31"/>
  <c r="I53" i="31"/>
  <c r="H53" i="31"/>
  <c r="G53" i="31"/>
  <c r="F53" i="31"/>
  <c r="M50" i="31"/>
  <c r="L50" i="31"/>
  <c r="K50" i="31"/>
  <c r="J50" i="31"/>
  <c r="I50" i="31"/>
  <c r="H50" i="31"/>
  <c r="G50" i="31"/>
  <c r="F50" i="31"/>
  <c r="M49" i="31"/>
  <c r="L49" i="31"/>
  <c r="K49" i="31"/>
  <c r="J49" i="31"/>
  <c r="I49" i="31"/>
  <c r="H49" i="31"/>
  <c r="G49" i="31"/>
  <c r="F49" i="31"/>
  <c r="M48" i="31"/>
  <c r="L48" i="31"/>
  <c r="K48" i="31"/>
  <c r="J48" i="31"/>
  <c r="I48" i="31"/>
  <c r="H48" i="31"/>
  <c r="G48" i="31"/>
  <c r="F48" i="31"/>
  <c r="M47" i="31"/>
  <c r="L47" i="31"/>
  <c r="K47" i="31"/>
  <c r="J47" i="31"/>
  <c r="I47" i="31"/>
  <c r="H47" i="31"/>
  <c r="G47" i="31"/>
  <c r="F47" i="31"/>
  <c r="M45" i="31"/>
  <c r="L45" i="31"/>
  <c r="K45" i="31"/>
  <c r="J45" i="31"/>
  <c r="I45" i="31"/>
  <c r="H45" i="31"/>
  <c r="G45" i="31"/>
  <c r="F45" i="31"/>
  <c r="M44" i="31"/>
  <c r="L44" i="31"/>
  <c r="K44" i="31"/>
  <c r="J44" i="31"/>
  <c r="I44" i="31"/>
  <c r="H44" i="31"/>
  <c r="G44" i="31"/>
  <c r="F44" i="31"/>
  <c r="M43" i="31"/>
  <c r="L43" i="31"/>
  <c r="K43" i="31"/>
  <c r="J43" i="31"/>
  <c r="I43" i="31"/>
  <c r="H43" i="31"/>
  <c r="G43" i="31"/>
  <c r="F43" i="31"/>
  <c r="M54" i="28"/>
  <c r="M55" i="28"/>
  <c r="M56" i="28"/>
  <c r="M57" i="28"/>
  <c r="M58" i="28"/>
  <c r="M59" i="28"/>
  <c r="M60" i="28"/>
  <c r="M53" i="28"/>
  <c r="L54" i="28"/>
  <c r="L55" i="28"/>
  <c r="L56" i="28"/>
  <c r="L57" i="28"/>
  <c r="L58" i="28"/>
  <c r="L59" i="28"/>
  <c r="L60" i="28"/>
  <c r="L53" i="28"/>
  <c r="K54" i="28"/>
  <c r="K55" i="28"/>
  <c r="K56" i="28"/>
  <c r="K57" i="28"/>
  <c r="K58" i="28"/>
  <c r="K59" i="28"/>
  <c r="K60" i="28"/>
  <c r="K53" i="28"/>
  <c r="J54" i="28"/>
  <c r="J55" i="28"/>
  <c r="J56" i="28"/>
  <c r="J57" i="28"/>
  <c r="J58" i="28"/>
  <c r="J59" i="28"/>
  <c r="J60" i="28"/>
  <c r="J53" i="28"/>
  <c r="I54" i="28"/>
  <c r="I55" i="28"/>
  <c r="I56" i="28"/>
  <c r="I57" i="28"/>
  <c r="I58" i="28"/>
  <c r="I59" i="28"/>
  <c r="I60" i="28"/>
  <c r="I53" i="28"/>
  <c r="H54" i="28"/>
  <c r="H55" i="28"/>
  <c r="H56" i="28"/>
  <c r="H57" i="28"/>
  <c r="H58" i="28"/>
  <c r="H59" i="28"/>
  <c r="H60" i="28"/>
  <c r="H53" i="28"/>
  <c r="G54" i="28"/>
  <c r="G55" i="28"/>
  <c r="G56" i="28"/>
  <c r="G57" i="28"/>
  <c r="G58" i="28"/>
  <c r="G59" i="28"/>
  <c r="G60" i="28"/>
  <c r="G53" i="28"/>
  <c r="G50" i="28"/>
  <c r="F54" i="28"/>
  <c r="F55" i="28"/>
  <c r="F56" i="28"/>
  <c r="F57" i="28"/>
  <c r="F58" i="28"/>
  <c r="F59" i="28"/>
  <c r="F60" i="28"/>
  <c r="F53" i="28"/>
  <c r="M43" i="28"/>
  <c r="J43" i="28"/>
  <c r="I43" i="28"/>
  <c r="I44" i="28"/>
  <c r="I45" i="28"/>
  <c r="I46" i="28"/>
  <c r="I47" i="28"/>
  <c r="I48" i="28"/>
  <c r="I49" i="28"/>
  <c r="I50" i="28"/>
  <c r="H43" i="28"/>
  <c r="F44" i="28"/>
  <c r="F45" i="28"/>
  <c r="F46" i="28"/>
  <c r="F47" i="28"/>
  <c r="F48" i="28"/>
  <c r="F49" i="28"/>
  <c r="F50" i="28"/>
  <c r="F43" i="28"/>
  <c r="M50" i="28"/>
  <c r="L50" i="28"/>
  <c r="K50" i="28"/>
  <c r="J50" i="28"/>
  <c r="H50" i="28"/>
  <c r="M49" i="28"/>
  <c r="L49" i="28"/>
  <c r="K49" i="28"/>
  <c r="J49" i="28"/>
  <c r="H49" i="28"/>
  <c r="G49" i="28"/>
  <c r="M48" i="28"/>
  <c r="L48" i="28"/>
  <c r="K48" i="28"/>
  <c r="J48" i="28"/>
  <c r="H48" i="28"/>
  <c r="G48" i="28"/>
  <c r="M47" i="28"/>
  <c r="L47" i="28"/>
  <c r="K47" i="28"/>
  <c r="J47" i="28"/>
  <c r="H47" i="28"/>
  <c r="G47" i="28"/>
  <c r="M46" i="28"/>
  <c r="L46" i="28"/>
  <c r="K46" i="28"/>
  <c r="J46" i="28"/>
  <c r="H46" i="28"/>
  <c r="G46" i="28"/>
  <c r="M45" i="28"/>
  <c r="L45" i="28"/>
  <c r="K45" i="28"/>
  <c r="J45" i="28"/>
  <c r="H45" i="28"/>
  <c r="G45" i="28"/>
  <c r="M44" i="28"/>
  <c r="L44" i="28"/>
  <c r="K44" i="28"/>
  <c r="J44" i="28"/>
  <c r="H44" i="28"/>
  <c r="G44" i="28"/>
  <c r="L43" i="28"/>
  <c r="K43" i="28"/>
  <c r="G43" i="28"/>
  <c r="F54" i="26"/>
  <c r="F55" i="26"/>
  <c r="F56" i="26"/>
  <c r="F57" i="26"/>
  <c r="F58" i="26"/>
  <c r="F59" i="26"/>
  <c r="F53" i="26"/>
  <c r="E54" i="26"/>
  <c r="E55" i="26"/>
  <c r="E56" i="26"/>
  <c r="E57" i="26"/>
  <c r="E58" i="26"/>
  <c r="E59" i="26"/>
  <c r="E60" i="26"/>
  <c r="E53" i="26"/>
  <c r="M60" i="26"/>
  <c r="L60" i="26"/>
  <c r="K60" i="26"/>
  <c r="J60" i="26"/>
  <c r="I60" i="26"/>
  <c r="H60" i="26"/>
  <c r="G60" i="26"/>
  <c r="M59" i="26"/>
  <c r="K59" i="26"/>
  <c r="J59" i="26"/>
  <c r="I59" i="26"/>
  <c r="H59" i="26"/>
  <c r="G59" i="26"/>
  <c r="M58" i="26"/>
  <c r="L58" i="26"/>
  <c r="K58" i="26"/>
  <c r="J58" i="26"/>
  <c r="I58" i="26"/>
  <c r="H58" i="26"/>
  <c r="G58" i="26"/>
  <c r="M57" i="26"/>
  <c r="L57" i="26"/>
  <c r="K57" i="26"/>
  <c r="J57" i="26"/>
  <c r="I57" i="26"/>
  <c r="H57" i="26"/>
  <c r="G57" i="26"/>
  <c r="M56" i="26"/>
  <c r="L56" i="26"/>
  <c r="K56" i="26"/>
  <c r="J56" i="26"/>
  <c r="I56" i="26"/>
  <c r="H56" i="26"/>
  <c r="G56" i="26"/>
  <c r="M55" i="26"/>
  <c r="L55" i="26"/>
  <c r="K55" i="26"/>
  <c r="J55" i="26"/>
  <c r="I55" i="26"/>
  <c r="H55" i="26"/>
  <c r="G55" i="26"/>
  <c r="M54" i="26"/>
  <c r="L54" i="26"/>
  <c r="K54" i="26"/>
  <c r="J54" i="26"/>
  <c r="I54" i="26"/>
  <c r="H54" i="26"/>
  <c r="G54" i="26"/>
  <c r="M53" i="26"/>
  <c r="L53" i="26"/>
  <c r="K53" i="26"/>
  <c r="J53" i="26"/>
  <c r="I53" i="26"/>
  <c r="H53" i="26"/>
  <c r="G53" i="26"/>
  <c r="M50" i="26"/>
  <c r="L50" i="26"/>
  <c r="K50" i="26"/>
  <c r="J50" i="26"/>
  <c r="I50" i="26"/>
  <c r="H50" i="26"/>
  <c r="G50" i="26"/>
  <c r="E50" i="26"/>
  <c r="M49" i="26"/>
  <c r="K49" i="26"/>
  <c r="J49" i="26"/>
  <c r="I49" i="26"/>
  <c r="H49" i="26"/>
  <c r="G49" i="26"/>
  <c r="F49" i="26"/>
  <c r="E49" i="26"/>
  <c r="M48" i="26"/>
  <c r="L48" i="26"/>
  <c r="K48" i="26"/>
  <c r="J48" i="26"/>
  <c r="I48" i="26"/>
  <c r="H48" i="26"/>
  <c r="G48" i="26"/>
  <c r="F48" i="26"/>
  <c r="E48" i="26"/>
  <c r="M47" i="26"/>
  <c r="L47" i="26"/>
  <c r="K47" i="26"/>
  <c r="J47" i="26"/>
  <c r="I47" i="26"/>
  <c r="H47" i="26"/>
  <c r="G47" i="26"/>
  <c r="F47" i="26"/>
  <c r="E47" i="26"/>
  <c r="M46" i="26"/>
  <c r="L46" i="26"/>
  <c r="K46" i="26"/>
  <c r="J46" i="26"/>
  <c r="I46" i="26"/>
  <c r="H46" i="26"/>
  <c r="G46" i="26"/>
  <c r="F46" i="26"/>
  <c r="E46" i="26"/>
  <c r="M45" i="26"/>
  <c r="L45" i="26"/>
  <c r="K45" i="26"/>
  <c r="J45" i="26"/>
  <c r="I45" i="26"/>
  <c r="H45" i="26"/>
  <c r="G45" i="26"/>
  <c r="F45" i="26"/>
  <c r="E45" i="26"/>
  <c r="M44" i="26"/>
  <c r="L44" i="26"/>
  <c r="K44" i="26"/>
  <c r="J44" i="26"/>
  <c r="I44" i="26"/>
  <c r="H44" i="26"/>
  <c r="G44" i="26"/>
  <c r="F44" i="26"/>
  <c r="E44" i="26"/>
  <c r="M43" i="26"/>
  <c r="L43" i="26"/>
  <c r="K43" i="26"/>
  <c r="J43" i="26"/>
  <c r="I43" i="26"/>
  <c r="H43" i="26"/>
  <c r="G43" i="26"/>
  <c r="F43" i="26"/>
  <c r="E43" i="26"/>
  <c r="H53" i="25"/>
  <c r="G53" i="25"/>
  <c r="F54" i="25"/>
  <c r="F55" i="25"/>
  <c r="F56" i="25"/>
  <c r="F57" i="25"/>
  <c r="F58" i="25"/>
  <c r="F59" i="25"/>
  <c r="F60" i="25"/>
  <c r="F53" i="25"/>
  <c r="E54" i="25"/>
  <c r="E55" i="25"/>
  <c r="E56" i="25"/>
  <c r="E57" i="25"/>
  <c r="E58" i="25"/>
  <c r="E59" i="25"/>
  <c r="E60" i="25"/>
  <c r="E53" i="25"/>
  <c r="M60" i="25"/>
  <c r="L60" i="25"/>
  <c r="K60" i="25"/>
  <c r="J60" i="25"/>
  <c r="I60" i="25"/>
  <c r="H60" i="25"/>
  <c r="G60" i="25"/>
  <c r="M59" i="25"/>
  <c r="L59" i="25"/>
  <c r="K59" i="25"/>
  <c r="J59" i="25"/>
  <c r="I59" i="25"/>
  <c r="H59" i="25"/>
  <c r="G59" i="25"/>
  <c r="M58" i="25"/>
  <c r="L58" i="25"/>
  <c r="K58" i="25"/>
  <c r="J58" i="25"/>
  <c r="I58" i="25"/>
  <c r="H58" i="25"/>
  <c r="G58" i="25"/>
  <c r="M57" i="25"/>
  <c r="L57" i="25"/>
  <c r="K57" i="25"/>
  <c r="J57" i="25"/>
  <c r="I57" i="25"/>
  <c r="H57" i="25"/>
  <c r="G57" i="25"/>
  <c r="M56" i="25"/>
  <c r="L56" i="25"/>
  <c r="K56" i="25"/>
  <c r="J56" i="25"/>
  <c r="I56" i="25"/>
  <c r="H56" i="25"/>
  <c r="G56" i="25"/>
  <c r="M55" i="25"/>
  <c r="L55" i="25"/>
  <c r="K55" i="25"/>
  <c r="J55" i="25"/>
  <c r="I55" i="25"/>
  <c r="H55" i="25"/>
  <c r="G55" i="25"/>
  <c r="M54" i="25"/>
  <c r="L54" i="25"/>
  <c r="K54" i="25"/>
  <c r="J54" i="25"/>
  <c r="I54" i="25"/>
  <c r="H54" i="25"/>
  <c r="G54" i="25"/>
  <c r="M53" i="25"/>
  <c r="L53" i="25"/>
  <c r="K53" i="25"/>
  <c r="J53" i="25"/>
  <c r="I53" i="25"/>
  <c r="M44" i="25"/>
  <c r="M45" i="25"/>
  <c r="M46" i="25"/>
  <c r="M47" i="25"/>
  <c r="M48" i="25"/>
  <c r="M49" i="25"/>
  <c r="M50" i="25"/>
  <c r="M43" i="25"/>
  <c r="L44" i="25"/>
  <c r="L45" i="25"/>
  <c r="L46" i="25"/>
  <c r="L47" i="25"/>
  <c r="L48" i="25"/>
  <c r="L49" i="25"/>
  <c r="L50" i="25"/>
  <c r="L43" i="25"/>
  <c r="K44" i="25"/>
  <c r="K45" i="25"/>
  <c r="K46" i="25"/>
  <c r="K47" i="25"/>
  <c r="K48" i="25"/>
  <c r="K49" i="25"/>
  <c r="K50" i="25"/>
  <c r="K43" i="25"/>
  <c r="J44" i="25"/>
  <c r="J45" i="25"/>
  <c r="J46" i="25"/>
  <c r="J47" i="25"/>
  <c r="J48" i="25"/>
  <c r="J49" i="25"/>
  <c r="J50" i="25"/>
  <c r="J43" i="25"/>
  <c r="I44" i="25"/>
  <c r="I45" i="25"/>
  <c r="I46" i="25"/>
  <c r="I47" i="25"/>
  <c r="I48" i="25"/>
  <c r="I49" i="25"/>
  <c r="I50" i="25"/>
  <c r="I43" i="25"/>
  <c r="H44" i="25"/>
  <c r="H45" i="25"/>
  <c r="H46" i="25"/>
  <c r="H47" i="25"/>
  <c r="H48" i="25"/>
  <c r="H49" i="25"/>
  <c r="H50" i="25"/>
  <c r="H43" i="25"/>
  <c r="G44" i="25"/>
  <c r="G45" i="25"/>
  <c r="G46" i="25"/>
  <c r="G47" i="25"/>
  <c r="G48" i="25"/>
  <c r="G49" i="25"/>
  <c r="G50" i="25"/>
  <c r="G43" i="25"/>
  <c r="F43" i="25"/>
  <c r="E44" i="25"/>
  <c r="E45" i="25"/>
  <c r="E46" i="25"/>
  <c r="E47" i="25"/>
  <c r="E48" i="25"/>
  <c r="E49" i="25"/>
  <c r="E50" i="25"/>
  <c r="E43" i="25"/>
  <c r="F44" i="25"/>
  <c r="F45" i="25"/>
  <c r="F46" i="25"/>
  <c r="F47" i="25"/>
  <c r="F48" i="25"/>
  <c r="F49" i="25"/>
  <c r="F50" i="25"/>
  <c r="M41" i="18"/>
  <c r="L41" i="18"/>
  <c r="K41" i="18"/>
  <c r="J41" i="18"/>
  <c r="I41" i="18"/>
  <c r="H41" i="18"/>
  <c r="G41" i="18"/>
  <c r="F41" i="18"/>
  <c r="E41" i="18"/>
  <c r="M40" i="18"/>
  <c r="L40" i="18"/>
  <c r="K40" i="18"/>
  <c r="J40" i="18"/>
  <c r="I40" i="18"/>
  <c r="H40" i="18"/>
  <c r="G40" i="18"/>
  <c r="F40" i="18"/>
  <c r="E40" i="18"/>
  <c r="M39" i="18"/>
  <c r="L39" i="18"/>
  <c r="K39" i="18"/>
  <c r="J39" i="18"/>
  <c r="I39" i="18"/>
  <c r="H39" i="18"/>
  <c r="G39" i="18"/>
  <c r="F39" i="18"/>
  <c r="E39" i="18"/>
  <c r="M38" i="18"/>
  <c r="L38" i="18"/>
  <c r="K38" i="18"/>
  <c r="J38" i="18"/>
  <c r="I38" i="18"/>
  <c r="H38" i="18"/>
  <c r="G38" i="18"/>
  <c r="F38" i="18"/>
  <c r="E38" i="18"/>
  <c r="M37" i="18"/>
  <c r="L37" i="18"/>
  <c r="K37" i="18"/>
  <c r="J37" i="18"/>
  <c r="I37" i="18"/>
  <c r="H37" i="18"/>
  <c r="G37" i="18"/>
  <c r="F37" i="18"/>
  <c r="E37" i="18"/>
  <c r="M36" i="18"/>
  <c r="L36" i="18"/>
  <c r="K36" i="18"/>
  <c r="J36" i="18"/>
  <c r="I36" i="18"/>
  <c r="H36" i="18"/>
  <c r="G36" i="18"/>
  <c r="F36" i="18"/>
  <c r="E36" i="18"/>
  <c r="M35" i="18"/>
  <c r="L35" i="18"/>
  <c r="K35" i="18"/>
  <c r="J35" i="18"/>
  <c r="I35" i="18"/>
  <c r="H35" i="18"/>
  <c r="G35" i="18"/>
  <c r="F35" i="18"/>
  <c r="E35" i="18"/>
  <c r="M34" i="18"/>
  <c r="L34" i="18"/>
  <c r="K34" i="18"/>
  <c r="J34" i="18"/>
  <c r="I34" i="18"/>
  <c r="H34" i="18"/>
  <c r="G34" i="18"/>
  <c r="F34" i="18"/>
  <c r="E34" i="18"/>
  <c r="M52" i="16"/>
  <c r="M53" i="16"/>
  <c r="M54" i="16"/>
  <c r="M55" i="16"/>
  <c r="M56" i="16"/>
  <c r="M57" i="16"/>
  <c r="M58" i="16"/>
  <c r="L52" i="16"/>
  <c r="L53" i="16"/>
  <c r="L54" i="16"/>
  <c r="L55" i="16"/>
  <c r="L56" i="16"/>
  <c r="L57" i="16"/>
  <c r="L58" i="16"/>
  <c r="K52" i="16"/>
  <c r="K53" i="16"/>
  <c r="K54" i="16"/>
  <c r="K55" i="16"/>
  <c r="K56" i="16"/>
  <c r="K57" i="16"/>
  <c r="K58" i="16"/>
  <c r="J52" i="16"/>
  <c r="J53" i="16"/>
  <c r="J54" i="16"/>
  <c r="J55" i="16"/>
  <c r="J56" i="16"/>
  <c r="J57" i="16"/>
  <c r="J58" i="16"/>
  <c r="I52" i="16"/>
  <c r="I53" i="16"/>
  <c r="I54" i="16"/>
  <c r="I55" i="16"/>
  <c r="I56" i="16"/>
  <c r="I57" i="16"/>
  <c r="I58" i="16"/>
  <c r="H52" i="16"/>
  <c r="H53" i="16"/>
  <c r="H54" i="16"/>
  <c r="H55" i="16"/>
  <c r="H56" i="16"/>
  <c r="H57" i="16"/>
  <c r="H58" i="16"/>
  <c r="G52" i="16"/>
  <c r="G53" i="16"/>
  <c r="G54" i="16"/>
  <c r="G55" i="16"/>
  <c r="G56" i="16"/>
  <c r="G57" i="16"/>
  <c r="G58" i="16"/>
  <c r="G51" i="16"/>
  <c r="M51" i="16"/>
  <c r="L51" i="16"/>
  <c r="K51" i="16"/>
  <c r="J51" i="16"/>
  <c r="I51" i="16"/>
  <c r="H51" i="16"/>
  <c r="F52" i="16"/>
  <c r="F53" i="16"/>
  <c r="F54" i="16"/>
  <c r="F55" i="16"/>
  <c r="F56" i="16"/>
  <c r="F57" i="16"/>
  <c r="F58" i="16"/>
  <c r="F51" i="16"/>
  <c r="E52" i="16"/>
  <c r="E53" i="16"/>
  <c r="E54" i="16"/>
  <c r="E55" i="16"/>
  <c r="E56" i="16"/>
  <c r="E57" i="16"/>
  <c r="E58" i="16"/>
  <c r="E51" i="16"/>
  <c r="M42" i="16"/>
  <c r="M43" i="16"/>
  <c r="M44" i="16"/>
  <c r="M45" i="16"/>
  <c r="M46" i="16"/>
  <c r="M47" i="16"/>
  <c r="M48" i="16"/>
  <c r="M41" i="16"/>
  <c r="L42" i="16"/>
  <c r="L43" i="16"/>
  <c r="L44" i="16"/>
  <c r="L45" i="16"/>
  <c r="L46" i="16"/>
  <c r="L47" i="16"/>
  <c r="L48" i="16"/>
  <c r="L41" i="16"/>
  <c r="K42" i="16"/>
  <c r="K43" i="16"/>
  <c r="K44" i="16"/>
  <c r="K45" i="16"/>
  <c r="K46" i="16"/>
  <c r="K47" i="16"/>
  <c r="K48" i="16"/>
  <c r="K41" i="16"/>
  <c r="J42" i="16"/>
  <c r="J43" i="16"/>
  <c r="J44" i="16"/>
  <c r="J45" i="16"/>
  <c r="J46" i="16"/>
  <c r="J47" i="16"/>
  <c r="J48" i="16"/>
  <c r="J41" i="16"/>
  <c r="I42" i="16"/>
  <c r="I43" i="16"/>
  <c r="I44" i="16"/>
  <c r="I45" i="16"/>
  <c r="I46" i="16"/>
  <c r="I47" i="16"/>
  <c r="I48" i="16"/>
  <c r="I41" i="16"/>
  <c r="H42" i="16"/>
  <c r="H43" i="16"/>
  <c r="H44" i="16"/>
  <c r="H45" i="16"/>
  <c r="H46" i="16"/>
  <c r="H47" i="16"/>
  <c r="H48" i="16"/>
  <c r="H41" i="16"/>
  <c r="G42" i="16"/>
  <c r="G43" i="16"/>
  <c r="G44" i="16"/>
  <c r="G45" i="16"/>
  <c r="G46" i="16"/>
  <c r="G47" i="16"/>
  <c r="G48" i="16"/>
  <c r="G41" i="16"/>
  <c r="F42" i="16"/>
  <c r="F43" i="16"/>
  <c r="F44" i="16"/>
  <c r="F45" i="16"/>
  <c r="F46" i="16"/>
  <c r="F47" i="16"/>
  <c r="F48" i="16"/>
  <c r="F41" i="16"/>
  <c r="E42" i="16"/>
  <c r="E43" i="16"/>
  <c r="E44" i="16"/>
  <c r="E45" i="16"/>
  <c r="E46" i="16"/>
  <c r="E47" i="16"/>
  <c r="E48" i="16"/>
  <c r="E41" i="16"/>
  <c r="N41" i="24"/>
  <c r="M41" i="24"/>
  <c r="L41" i="24"/>
  <c r="K41" i="24"/>
  <c r="J41" i="24"/>
  <c r="I41" i="24"/>
  <c r="H41" i="24"/>
  <c r="G41" i="24"/>
  <c r="F41" i="24"/>
  <c r="N40" i="24"/>
  <c r="M40" i="24"/>
  <c r="L40" i="24"/>
  <c r="K40" i="24"/>
  <c r="J40" i="24"/>
  <c r="I40" i="24"/>
  <c r="H40" i="24"/>
  <c r="G40" i="24"/>
  <c r="F40" i="24"/>
  <c r="N39" i="24"/>
  <c r="M39" i="24"/>
  <c r="L39" i="24"/>
  <c r="K39" i="24"/>
  <c r="J39" i="24"/>
  <c r="I39" i="24"/>
  <c r="H39" i="24"/>
  <c r="G39" i="24"/>
  <c r="F39" i="24"/>
  <c r="N38" i="24"/>
  <c r="M38" i="24"/>
  <c r="K38" i="24"/>
  <c r="J38" i="24"/>
  <c r="I38" i="24"/>
  <c r="H38" i="24"/>
  <c r="G38" i="24"/>
  <c r="F38" i="24"/>
  <c r="N37" i="24"/>
  <c r="M37" i="24"/>
  <c r="L37" i="24"/>
  <c r="K37" i="24"/>
  <c r="J37" i="24"/>
  <c r="I37" i="24"/>
  <c r="H37" i="24"/>
  <c r="G37" i="24"/>
  <c r="F37" i="24"/>
  <c r="N36" i="24"/>
  <c r="M36" i="24"/>
  <c r="L36" i="24"/>
  <c r="K36" i="24"/>
  <c r="J36" i="24"/>
  <c r="I36" i="24"/>
  <c r="H36" i="24"/>
  <c r="G36" i="24"/>
  <c r="F36" i="24"/>
  <c r="N35" i="24"/>
  <c r="M35" i="24"/>
  <c r="L35" i="24"/>
  <c r="K35" i="24"/>
  <c r="J35" i="24"/>
  <c r="I35" i="24"/>
  <c r="H35" i="24"/>
  <c r="G35" i="24"/>
  <c r="F35" i="24"/>
  <c r="N34" i="24"/>
  <c r="M34" i="24"/>
  <c r="L34" i="24"/>
  <c r="K34" i="24"/>
  <c r="J34" i="24"/>
  <c r="I34" i="24"/>
  <c r="H34" i="24"/>
  <c r="G34" i="24"/>
  <c r="F34" i="24"/>
  <c r="N41" i="14"/>
  <c r="M41" i="14"/>
  <c r="L41" i="14"/>
  <c r="K41" i="14"/>
  <c r="J41" i="14"/>
  <c r="I41" i="14"/>
  <c r="H41" i="14"/>
  <c r="G41" i="14"/>
  <c r="F41" i="14"/>
  <c r="N40" i="14"/>
  <c r="M40" i="14"/>
  <c r="L40" i="14"/>
  <c r="K40" i="14"/>
  <c r="J40" i="14"/>
  <c r="I40" i="14"/>
  <c r="H40" i="14"/>
  <c r="G40" i="14"/>
  <c r="F40" i="14"/>
  <c r="N39" i="14"/>
  <c r="M39" i="14"/>
  <c r="L39" i="14"/>
  <c r="K39" i="14"/>
  <c r="J39" i="14"/>
  <c r="I39" i="14"/>
  <c r="H39" i="14"/>
  <c r="G39" i="14"/>
  <c r="F39" i="14"/>
  <c r="N38" i="14"/>
  <c r="M38" i="14"/>
  <c r="L38" i="14"/>
  <c r="K38" i="14"/>
  <c r="J38" i="14"/>
  <c r="I38" i="14"/>
  <c r="H38" i="14"/>
  <c r="G38" i="14"/>
  <c r="F38" i="14"/>
  <c r="N37" i="14"/>
  <c r="M37" i="14"/>
  <c r="L37" i="14"/>
  <c r="K37" i="14"/>
  <c r="J37" i="14"/>
  <c r="I37" i="14"/>
  <c r="H37" i="14"/>
  <c r="G37" i="14"/>
  <c r="F37" i="14"/>
  <c r="N36" i="14"/>
  <c r="M36" i="14"/>
  <c r="L36" i="14"/>
  <c r="K36" i="14"/>
  <c r="J36" i="14"/>
  <c r="I36" i="14"/>
  <c r="H36" i="14"/>
  <c r="G36" i="14"/>
  <c r="F36" i="14"/>
  <c r="N35" i="14"/>
  <c r="M35" i="14"/>
  <c r="L35" i="14"/>
  <c r="K35" i="14"/>
  <c r="J35" i="14"/>
  <c r="I35" i="14"/>
  <c r="H35" i="14"/>
  <c r="G35" i="14"/>
  <c r="F35" i="14"/>
  <c r="N34" i="14"/>
  <c r="M34" i="14"/>
  <c r="L34" i="14"/>
  <c r="K34" i="14"/>
  <c r="J34" i="14"/>
  <c r="I34" i="14"/>
  <c r="H34" i="14"/>
  <c r="G34" i="14"/>
  <c r="F34" i="14"/>
  <c r="N41" i="23"/>
  <c r="M41" i="23"/>
  <c r="L41" i="23"/>
  <c r="K41" i="23"/>
  <c r="J41" i="23"/>
  <c r="I41" i="23"/>
  <c r="H41" i="23"/>
  <c r="G41" i="23"/>
  <c r="F41" i="23"/>
  <c r="N40" i="23"/>
  <c r="M40" i="23"/>
  <c r="L40" i="23"/>
  <c r="K40" i="23"/>
  <c r="J40" i="23"/>
  <c r="I40" i="23"/>
  <c r="H40" i="23"/>
  <c r="G40" i="23"/>
  <c r="F40" i="23"/>
  <c r="N39" i="23"/>
  <c r="M39" i="23"/>
  <c r="L39" i="23"/>
  <c r="K39" i="23"/>
  <c r="J39" i="23"/>
  <c r="I39" i="23"/>
  <c r="H39" i="23"/>
  <c r="G39" i="23"/>
  <c r="F39" i="23"/>
  <c r="N38" i="23"/>
  <c r="M38" i="23"/>
  <c r="L38" i="23"/>
  <c r="K38" i="23"/>
  <c r="J38" i="23"/>
  <c r="I38" i="23"/>
  <c r="H38" i="23"/>
  <c r="G38" i="23"/>
  <c r="F38" i="23"/>
  <c r="N37" i="23"/>
  <c r="M37" i="23"/>
  <c r="L37" i="23"/>
  <c r="K37" i="23"/>
  <c r="J37" i="23"/>
  <c r="I37" i="23"/>
  <c r="H37" i="23"/>
  <c r="G37" i="23"/>
  <c r="F37" i="23"/>
  <c r="F36" i="23"/>
  <c r="F35" i="23"/>
  <c r="N34" i="23"/>
  <c r="M34" i="23"/>
  <c r="L34" i="23"/>
  <c r="K34" i="23"/>
  <c r="J34" i="23"/>
  <c r="I34" i="23"/>
  <c r="H34" i="23"/>
  <c r="G34" i="23"/>
  <c r="F34" i="23"/>
  <c r="N41" i="13"/>
  <c r="M41" i="13"/>
  <c r="L41" i="13"/>
  <c r="K41" i="13"/>
  <c r="J41" i="13"/>
  <c r="I41" i="13"/>
  <c r="H41" i="13"/>
  <c r="G41" i="13"/>
  <c r="F41" i="13"/>
  <c r="M40" i="13"/>
  <c r="L40" i="13"/>
  <c r="K40" i="13"/>
  <c r="J40" i="13"/>
  <c r="I40" i="13"/>
  <c r="H40" i="13"/>
  <c r="G40" i="13"/>
  <c r="F40" i="13"/>
  <c r="N39" i="13"/>
  <c r="M39" i="13"/>
  <c r="L39" i="13"/>
  <c r="K39" i="13"/>
  <c r="J39" i="13"/>
  <c r="I39" i="13"/>
  <c r="H39" i="13"/>
  <c r="G39" i="13"/>
  <c r="F39" i="13"/>
  <c r="N38" i="13"/>
  <c r="M38" i="13"/>
  <c r="L38" i="13"/>
  <c r="K38" i="13"/>
  <c r="J38" i="13"/>
  <c r="I38" i="13"/>
  <c r="H38" i="13"/>
  <c r="G38" i="13"/>
  <c r="F38" i="13"/>
  <c r="N37" i="13"/>
  <c r="M37" i="13"/>
  <c r="L37" i="13"/>
  <c r="K37" i="13"/>
  <c r="I37" i="13"/>
  <c r="H37" i="13"/>
  <c r="G37" i="13"/>
  <c r="F37" i="13"/>
  <c r="N36" i="13"/>
  <c r="M36" i="13"/>
  <c r="L36" i="13"/>
  <c r="K36" i="13"/>
  <c r="J36" i="13"/>
  <c r="I36" i="13"/>
  <c r="H36" i="13"/>
  <c r="G36" i="13"/>
  <c r="F36" i="13"/>
  <c r="N35" i="13"/>
  <c r="M35" i="13"/>
  <c r="L35" i="13"/>
  <c r="K35" i="13"/>
  <c r="J35" i="13"/>
  <c r="I35" i="13"/>
  <c r="H35" i="13"/>
  <c r="G35" i="13"/>
  <c r="F35" i="13"/>
  <c r="N34" i="13"/>
  <c r="M34" i="13"/>
  <c r="L34" i="13"/>
  <c r="K34" i="13"/>
  <c r="J34" i="13"/>
  <c r="I34" i="13"/>
  <c r="H34" i="13"/>
  <c r="G34" i="13"/>
  <c r="F34" i="13"/>
  <c r="N41" i="22"/>
  <c r="M41" i="22"/>
  <c r="L41" i="22"/>
  <c r="K41" i="22"/>
  <c r="J41" i="22"/>
  <c r="I41" i="22"/>
  <c r="H41" i="22"/>
  <c r="G41" i="22"/>
  <c r="F41" i="22"/>
  <c r="N40" i="22"/>
  <c r="M40" i="22"/>
  <c r="L40" i="22"/>
  <c r="K40" i="22"/>
  <c r="J40" i="22"/>
  <c r="I40" i="22"/>
  <c r="H40" i="22"/>
  <c r="G40" i="22"/>
  <c r="F40" i="22"/>
  <c r="N39" i="22"/>
  <c r="M39" i="22"/>
  <c r="L39" i="22"/>
  <c r="K39" i="22"/>
  <c r="J39" i="22"/>
  <c r="I39" i="22"/>
  <c r="H39" i="22"/>
  <c r="G39" i="22"/>
  <c r="F39" i="22"/>
  <c r="N38" i="22"/>
  <c r="M38" i="22"/>
  <c r="L38" i="22"/>
  <c r="K38" i="22"/>
  <c r="J38" i="22"/>
  <c r="I38" i="22"/>
  <c r="H38" i="22"/>
  <c r="G38" i="22"/>
  <c r="F38" i="22"/>
  <c r="N37" i="22"/>
  <c r="M37" i="22"/>
  <c r="L37" i="22"/>
  <c r="K37" i="22"/>
  <c r="J37" i="22"/>
  <c r="I37" i="22"/>
  <c r="H37" i="22"/>
  <c r="G37" i="22"/>
  <c r="F37" i="22"/>
  <c r="N36" i="22"/>
  <c r="M36" i="22"/>
  <c r="L36" i="22"/>
  <c r="K36" i="22"/>
  <c r="J36" i="22"/>
  <c r="I36" i="22"/>
  <c r="H36" i="22"/>
  <c r="G36" i="22"/>
  <c r="F36" i="22"/>
  <c r="N35" i="22"/>
  <c r="M35" i="22"/>
  <c r="L35" i="22"/>
  <c r="K35" i="22"/>
  <c r="J35" i="22"/>
  <c r="I35" i="22"/>
  <c r="H35" i="22"/>
  <c r="G35" i="22"/>
  <c r="F35" i="22"/>
  <c r="N34" i="22"/>
  <c r="M34" i="22"/>
  <c r="L34" i="22"/>
  <c r="K34" i="22"/>
  <c r="J34" i="22"/>
  <c r="I34" i="22"/>
  <c r="H34" i="22"/>
  <c r="G34" i="22"/>
  <c r="F34" i="22"/>
  <c r="N41" i="11"/>
  <c r="M41" i="11"/>
  <c r="L41" i="11"/>
  <c r="K41" i="11"/>
  <c r="J41" i="11"/>
  <c r="I41" i="11"/>
  <c r="H41" i="11"/>
  <c r="G41" i="11"/>
  <c r="F41" i="11"/>
  <c r="N40" i="11"/>
  <c r="M40" i="11"/>
  <c r="L40" i="11"/>
  <c r="K40" i="11"/>
  <c r="J40" i="11"/>
  <c r="I40" i="11"/>
  <c r="H40" i="11"/>
  <c r="G40" i="11"/>
  <c r="F40" i="11"/>
  <c r="N39" i="11"/>
  <c r="M39" i="11"/>
  <c r="L39" i="11"/>
  <c r="K39" i="11"/>
  <c r="J39" i="11"/>
  <c r="I39" i="11"/>
  <c r="H39" i="11"/>
  <c r="G39" i="11"/>
  <c r="F39" i="11"/>
  <c r="N38" i="11"/>
  <c r="M38" i="11"/>
  <c r="L38" i="11"/>
  <c r="K38" i="11"/>
  <c r="J38" i="11"/>
  <c r="I38" i="11"/>
  <c r="H38" i="11"/>
  <c r="G38" i="11"/>
  <c r="F38" i="11"/>
  <c r="N37" i="11"/>
  <c r="M37" i="11"/>
  <c r="L37" i="11"/>
  <c r="K37" i="11"/>
  <c r="J37" i="11"/>
  <c r="I37" i="11"/>
  <c r="H37" i="11"/>
  <c r="G37" i="11"/>
  <c r="F37" i="11"/>
  <c r="N36" i="11"/>
  <c r="M36" i="11"/>
  <c r="L36" i="11"/>
  <c r="K36" i="11"/>
  <c r="J36" i="11"/>
  <c r="I36" i="11"/>
  <c r="H36" i="11"/>
  <c r="F36" i="11"/>
  <c r="N35" i="11"/>
  <c r="M35" i="11"/>
  <c r="L35" i="11"/>
  <c r="K35" i="11"/>
  <c r="J35" i="11"/>
  <c r="I35" i="11"/>
  <c r="H35" i="11"/>
  <c r="G35" i="11"/>
  <c r="F35" i="11"/>
  <c r="N34" i="11"/>
  <c r="M34" i="11"/>
  <c r="L34" i="11"/>
  <c r="K34" i="11"/>
  <c r="J34" i="11"/>
  <c r="I34" i="11"/>
  <c r="H34" i="11"/>
  <c r="G34" i="11"/>
  <c r="F34" i="11"/>
  <c r="E35" i="8"/>
  <c r="E36" i="8"/>
  <c r="E37" i="8"/>
  <c r="E38" i="8"/>
  <c r="E39" i="8"/>
  <c r="E40" i="8"/>
  <c r="E41" i="8"/>
  <c r="E34" i="8"/>
  <c r="F41" i="9"/>
  <c r="F35" i="9"/>
  <c r="F36" i="9"/>
  <c r="F37" i="9"/>
  <c r="F38" i="9"/>
  <c r="F39" i="9"/>
  <c r="F40" i="9"/>
  <c r="F34" i="9"/>
  <c r="M41" i="8"/>
  <c r="L41" i="8"/>
  <c r="K41" i="8"/>
  <c r="J41" i="8"/>
  <c r="I41" i="8"/>
  <c r="H41" i="8"/>
  <c r="G41" i="8"/>
  <c r="F41" i="8"/>
  <c r="M40" i="8"/>
  <c r="L40" i="8"/>
  <c r="K40" i="8"/>
  <c r="J40" i="8"/>
  <c r="I40" i="8"/>
  <c r="H40" i="8"/>
  <c r="G40" i="8"/>
  <c r="F40" i="8"/>
  <c r="M39" i="8"/>
  <c r="L39" i="8"/>
  <c r="K39" i="8"/>
  <c r="J39" i="8"/>
  <c r="I39" i="8"/>
  <c r="H39" i="8"/>
  <c r="G39" i="8"/>
  <c r="F39" i="8"/>
  <c r="M37" i="8"/>
  <c r="L37" i="8"/>
  <c r="K37" i="8"/>
  <c r="J37" i="8"/>
  <c r="I37" i="8"/>
  <c r="H37" i="8"/>
  <c r="G37" i="8"/>
  <c r="F37" i="8"/>
  <c r="M36" i="8"/>
  <c r="L36" i="8"/>
  <c r="K36" i="8"/>
  <c r="J36" i="8"/>
  <c r="I36" i="8"/>
  <c r="H36" i="8"/>
  <c r="G36" i="8"/>
  <c r="F36" i="8"/>
  <c r="M35" i="8"/>
  <c r="L35" i="8"/>
  <c r="K35" i="8"/>
  <c r="J35" i="8"/>
  <c r="I35" i="8"/>
  <c r="H35" i="8"/>
  <c r="G35" i="8"/>
  <c r="F35" i="8"/>
  <c r="M34" i="8"/>
  <c r="L34" i="8"/>
  <c r="K34" i="8"/>
  <c r="J34" i="8"/>
  <c r="I34" i="8"/>
  <c r="H34" i="8"/>
  <c r="G34" i="8"/>
  <c r="F34" i="8"/>
  <c r="F23" i="8"/>
  <c r="G23" i="8"/>
  <c r="H23" i="8"/>
  <c r="I23" i="8"/>
  <c r="J23" i="8"/>
  <c r="K23" i="8"/>
  <c r="L23" i="8"/>
  <c r="M23" i="8"/>
  <c r="F24" i="8"/>
  <c r="G24" i="8"/>
  <c r="H24" i="8"/>
  <c r="I24" i="8"/>
  <c r="J24" i="8"/>
  <c r="K24" i="8"/>
  <c r="L24" i="8"/>
  <c r="M24" i="8"/>
  <c r="F25" i="8"/>
  <c r="G25" i="8"/>
  <c r="H25" i="8"/>
  <c r="I25" i="8"/>
  <c r="J25" i="8"/>
  <c r="K25" i="8"/>
  <c r="L25" i="8"/>
  <c r="M25" i="8"/>
  <c r="F26" i="8"/>
  <c r="G26" i="8"/>
  <c r="H26" i="8"/>
  <c r="I26" i="8"/>
  <c r="J26" i="8"/>
  <c r="K26" i="8"/>
  <c r="L26" i="8"/>
  <c r="M26" i="8"/>
  <c r="F28" i="8"/>
  <c r="G28" i="8"/>
  <c r="H28" i="8"/>
  <c r="I28" i="8"/>
  <c r="J28" i="8"/>
  <c r="K28" i="8"/>
  <c r="L28" i="8"/>
  <c r="M28" i="8"/>
  <c r="F29" i="8"/>
  <c r="G29" i="8"/>
  <c r="H29" i="8"/>
  <c r="I29" i="8"/>
  <c r="J29" i="8"/>
  <c r="K29" i="8"/>
  <c r="L29" i="8"/>
  <c r="M29" i="8"/>
  <c r="F30" i="8"/>
  <c r="G30" i="8"/>
  <c r="H30" i="8"/>
  <c r="I30" i="8"/>
  <c r="J30" i="8"/>
  <c r="K30" i="8"/>
  <c r="L30" i="8"/>
  <c r="M30" i="8"/>
  <c r="N35" i="9"/>
  <c r="N36" i="9"/>
  <c r="N37" i="9"/>
  <c r="N38" i="9"/>
  <c r="N39" i="9"/>
  <c r="N40" i="9"/>
  <c r="N41" i="9"/>
  <c r="M35" i="9"/>
  <c r="M36" i="9"/>
  <c r="M37" i="9"/>
  <c r="M38" i="9"/>
  <c r="M39" i="9"/>
  <c r="M40" i="9"/>
  <c r="M41" i="9"/>
  <c r="L35" i="9"/>
  <c r="L36" i="9"/>
  <c r="L37" i="9"/>
  <c r="L38" i="9"/>
  <c r="L39" i="9"/>
  <c r="L40" i="9"/>
  <c r="L41" i="9"/>
  <c r="K35" i="9"/>
  <c r="K36" i="9"/>
  <c r="K37" i="9"/>
  <c r="K38" i="9"/>
  <c r="K39" i="9"/>
  <c r="K40" i="9"/>
  <c r="K41" i="9"/>
  <c r="J35" i="9"/>
  <c r="J36" i="9"/>
  <c r="J37" i="9"/>
  <c r="J38" i="9"/>
  <c r="J39" i="9"/>
  <c r="J40" i="9"/>
  <c r="J41" i="9"/>
  <c r="I35" i="9"/>
  <c r="I36" i="9"/>
  <c r="I37" i="9"/>
  <c r="I38" i="9"/>
  <c r="I39" i="9"/>
  <c r="I40" i="9"/>
  <c r="I41" i="9"/>
  <c r="H35" i="9"/>
  <c r="H36" i="9"/>
  <c r="H37" i="9"/>
  <c r="H38" i="9"/>
  <c r="H39" i="9"/>
  <c r="H40" i="9"/>
  <c r="H41" i="9"/>
  <c r="G41" i="9"/>
  <c r="G40" i="9"/>
  <c r="G38" i="9"/>
  <c r="G37" i="9"/>
  <c r="G36" i="9"/>
  <c r="G35" i="9"/>
  <c r="G39" i="9"/>
  <c r="N34" i="9"/>
  <c r="M34" i="9"/>
  <c r="L34" i="9"/>
  <c r="K34" i="9"/>
  <c r="J34" i="9"/>
  <c r="I34" i="9"/>
  <c r="H34" i="9"/>
  <c r="G34" i="9"/>
  <c r="N38" i="42"/>
  <c r="M38" i="42"/>
  <c r="L38" i="42"/>
  <c r="K38" i="42"/>
  <c r="J38" i="42"/>
  <c r="I38" i="42"/>
  <c r="H38" i="42"/>
  <c r="G38" i="42"/>
  <c r="F38" i="42"/>
  <c r="E38" i="42"/>
  <c r="D38" i="42"/>
  <c r="N37" i="42"/>
  <c r="M37" i="42"/>
  <c r="L37" i="42"/>
  <c r="K37" i="42"/>
  <c r="J37" i="42"/>
  <c r="I37" i="42"/>
  <c r="H37" i="42"/>
  <c r="G37" i="42"/>
  <c r="F37" i="42"/>
  <c r="E37" i="42"/>
  <c r="D37" i="42"/>
  <c r="N36" i="42"/>
  <c r="M36" i="42"/>
  <c r="L36" i="42"/>
  <c r="K36" i="42"/>
  <c r="J36" i="42"/>
  <c r="I36" i="42"/>
  <c r="H36" i="42"/>
  <c r="G36" i="42"/>
  <c r="F36" i="42"/>
  <c r="E36" i="42"/>
  <c r="D36" i="42"/>
  <c r="N35" i="42"/>
  <c r="M35" i="42"/>
  <c r="L35" i="42"/>
  <c r="K35" i="42"/>
  <c r="J35" i="42"/>
  <c r="I35" i="42"/>
  <c r="H35" i="42"/>
  <c r="G35" i="42"/>
  <c r="F35" i="42"/>
  <c r="E35" i="42"/>
  <c r="D35" i="42"/>
  <c r="N34" i="42"/>
  <c r="M34" i="42"/>
  <c r="L34" i="42"/>
  <c r="K34" i="42"/>
  <c r="J34" i="42"/>
  <c r="I34" i="42"/>
  <c r="H34" i="42"/>
  <c r="G34" i="42"/>
  <c r="F34" i="42"/>
  <c r="E34" i="42"/>
  <c r="D34" i="42"/>
  <c r="N33" i="42"/>
  <c r="M33" i="42"/>
  <c r="L33" i="42"/>
  <c r="K33" i="42"/>
  <c r="J33" i="42"/>
  <c r="I33" i="42"/>
  <c r="H33" i="42"/>
  <c r="G33" i="42"/>
  <c r="F33" i="42"/>
  <c r="E33" i="42"/>
  <c r="D33" i="42"/>
  <c r="N28" i="42"/>
  <c r="M28" i="42"/>
  <c r="L28" i="42"/>
  <c r="K28" i="42"/>
  <c r="J28" i="42"/>
  <c r="I28" i="42"/>
  <c r="H28" i="42"/>
  <c r="G28" i="42"/>
  <c r="F28" i="42"/>
  <c r="E28" i="42"/>
  <c r="D28" i="42"/>
  <c r="N27" i="42"/>
  <c r="M27" i="42"/>
  <c r="L27" i="42"/>
  <c r="K27" i="42"/>
  <c r="J27" i="42"/>
  <c r="I27" i="42"/>
  <c r="H27" i="42"/>
  <c r="G27" i="42"/>
  <c r="F27" i="42"/>
  <c r="E27" i="42"/>
  <c r="D27" i="42"/>
  <c r="N26" i="42"/>
  <c r="M26" i="42"/>
  <c r="L26" i="42"/>
  <c r="K26" i="42"/>
  <c r="J26" i="42"/>
  <c r="I26" i="42"/>
  <c r="H26" i="42"/>
  <c r="G26" i="42"/>
  <c r="F26" i="42"/>
  <c r="E26" i="42"/>
  <c r="D26" i="42"/>
  <c r="N25" i="42"/>
  <c r="M25" i="42"/>
  <c r="L25" i="42"/>
  <c r="K25" i="42"/>
  <c r="J25" i="42"/>
  <c r="I25" i="42"/>
  <c r="H25" i="42"/>
  <c r="G25" i="42"/>
  <c r="F25" i="42"/>
  <c r="E25" i="42"/>
  <c r="D25" i="42"/>
  <c r="N24" i="42"/>
  <c r="M24" i="42"/>
  <c r="L24" i="42"/>
  <c r="K24" i="42"/>
  <c r="J24" i="42"/>
  <c r="I24" i="42"/>
  <c r="H24" i="42"/>
  <c r="G24" i="42"/>
  <c r="F24" i="42"/>
  <c r="E24" i="42"/>
  <c r="D24" i="42"/>
  <c r="N23" i="42"/>
  <c r="M23" i="42"/>
  <c r="L23" i="42"/>
  <c r="K23" i="42"/>
  <c r="J23" i="42"/>
  <c r="I23" i="42"/>
  <c r="H23" i="42"/>
  <c r="G23" i="42"/>
  <c r="F23" i="42"/>
  <c r="E23" i="42"/>
  <c r="D23" i="42"/>
  <c r="N22" i="42"/>
  <c r="M22" i="42"/>
  <c r="L22" i="42"/>
  <c r="K22" i="42"/>
  <c r="J22" i="42"/>
  <c r="I22" i="42"/>
  <c r="H22" i="42"/>
  <c r="G22" i="42"/>
  <c r="N33" i="41"/>
  <c r="N34" i="41"/>
  <c r="N35" i="41"/>
  <c r="N36" i="41"/>
  <c r="N37" i="41"/>
  <c r="N38" i="41"/>
  <c r="M33" i="41"/>
  <c r="M34" i="41"/>
  <c r="M35" i="41"/>
  <c r="M36" i="41"/>
  <c r="M37" i="41"/>
  <c r="M38" i="41"/>
  <c r="L33" i="41"/>
  <c r="L34" i="41"/>
  <c r="L35" i="41"/>
  <c r="L36" i="41"/>
  <c r="L37" i="41"/>
  <c r="L38" i="41"/>
  <c r="K33" i="41"/>
  <c r="K34" i="41"/>
  <c r="K35" i="41"/>
  <c r="K36" i="41"/>
  <c r="K37" i="41"/>
  <c r="K38" i="41"/>
  <c r="J33" i="41"/>
  <c r="J34" i="41"/>
  <c r="J35" i="41"/>
  <c r="J36" i="41"/>
  <c r="J37" i="41"/>
  <c r="J38" i="41"/>
  <c r="I33" i="41"/>
  <c r="I34" i="41"/>
  <c r="I35" i="41"/>
  <c r="I36" i="41"/>
  <c r="I37" i="41"/>
  <c r="I38" i="41"/>
  <c r="H33" i="41"/>
  <c r="H34" i="41"/>
  <c r="H35" i="41"/>
  <c r="H36" i="41"/>
  <c r="H37" i="41"/>
  <c r="H38" i="41"/>
  <c r="G33" i="41"/>
  <c r="G34" i="41"/>
  <c r="G35" i="41"/>
  <c r="G36" i="41"/>
  <c r="G37" i="41"/>
  <c r="F33" i="41"/>
  <c r="F34" i="41"/>
  <c r="F35" i="41"/>
  <c r="F36" i="41"/>
  <c r="F37" i="41"/>
  <c r="E33" i="41"/>
  <c r="E34" i="41"/>
  <c r="E35" i="41"/>
  <c r="E36" i="41"/>
  <c r="E37" i="41"/>
  <c r="D34" i="41"/>
  <c r="D35" i="41"/>
  <c r="D36" i="41"/>
  <c r="D37" i="41"/>
  <c r="D38" i="41"/>
  <c r="D33" i="41"/>
  <c r="E28" i="41"/>
  <c r="F28" i="41"/>
  <c r="G28" i="41"/>
  <c r="H28" i="41"/>
  <c r="I28" i="41"/>
  <c r="J28" i="41"/>
  <c r="K28" i="41"/>
  <c r="L28" i="41"/>
  <c r="M28" i="41"/>
  <c r="N28" i="41"/>
  <c r="E27" i="41"/>
  <c r="F27" i="41"/>
  <c r="G27" i="41"/>
  <c r="H27" i="41"/>
  <c r="I27" i="41"/>
  <c r="J27" i="41"/>
  <c r="K27" i="41"/>
  <c r="L27" i="41"/>
  <c r="M27" i="41"/>
  <c r="N27" i="41"/>
  <c r="E26" i="41"/>
  <c r="F26" i="41"/>
  <c r="G26" i="41"/>
  <c r="H26" i="41"/>
  <c r="I26" i="41"/>
  <c r="J26" i="41"/>
  <c r="K26" i="41"/>
  <c r="L26" i="41"/>
  <c r="M26" i="41"/>
  <c r="N26" i="41"/>
  <c r="E25" i="41"/>
  <c r="F25" i="41"/>
  <c r="G25" i="41"/>
  <c r="H25" i="41"/>
  <c r="I25" i="41"/>
  <c r="J25" i="41"/>
  <c r="K25" i="41"/>
  <c r="L25" i="41"/>
  <c r="M25" i="41"/>
  <c r="N25" i="41"/>
  <c r="E24" i="41"/>
  <c r="F24" i="41"/>
  <c r="G24" i="41"/>
  <c r="H24" i="41"/>
  <c r="I24" i="41"/>
  <c r="J24" i="41"/>
  <c r="K24" i="41"/>
  <c r="L24" i="41"/>
  <c r="M24" i="41"/>
  <c r="N24" i="41"/>
  <c r="E23" i="41"/>
  <c r="F23" i="41"/>
  <c r="G23" i="41"/>
  <c r="H23" i="41"/>
  <c r="I23" i="41"/>
  <c r="J23" i="41"/>
  <c r="K23" i="41"/>
  <c r="L23" i="41"/>
  <c r="M23" i="41"/>
  <c r="N23" i="41"/>
  <c r="D28" i="41"/>
  <c r="D27" i="41"/>
  <c r="D26" i="41"/>
  <c r="D25" i="41"/>
  <c r="D24" i="41"/>
  <c r="D23" i="41"/>
  <c r="N22" i="41"/>
  <c r="M22" i="41"/>
  <c r="L22" i="41"/>
  <c r="K22" i="41"/>
  <c r="J22" i="41"/>
  <c r="I22" i="41"/>
  <c r="H22" i="41"/>
  <c r="G22" i="41"/>
  <c r="M35" i="40"/>
  <c r="M36" i="40"/>
  <c r="M37" i="40"/>
  <c r="K38" i="40"/>
  <c r="K39" i="40"/>
  <c r="J38" i="40"/>
  <c r="J39" i="40"/>
  <c r="H33" i="40"/>
  <c r="G34" i="40"/>
  <c r="G35" i="40"/>
  <c r="F34" i="40"/>
  <c r="E37" i="40"/>
  <c r="D35" i="40"/>
  <c r="D36" i="40"/>
  <c r="D37" i="40"/>
  <c r="C39" i="40"/>
  <c r="D28" i="40"/>
  <c r="D29" i="40"/>
  <c r="D39" i="40" s="1"/>
  <c r="E29" i="40"/>
  <c r="E39" i="40" s="1"/>
  <c r="F29" i="40"/>
  <c r="G29" i="40"/>
  <c r="H29" i="40"/>
  <c r="I29" i="40"/>
  <c r="I39" i="40" s="1"/>
  <c r="J29" i="40"/>
  <c r="K29" i="40"/>
  <c r="L29" i="40"/>
  <c r="L39" i="40" s="1"/>
  <c r="M29" i="40"/>
  <c r="M39" i="40" s="1"/>
  <c r="C29" i="40"/>
  <c r="E28" i="40"/>
  <c r="F28" i="40"/>
  <c r="G28" i="40"/>
  <c r="G38" i="40" s="1"/>
  <c r="H28" i="40"/>
  <c r="I28" i="40"/>
  <c r="J28" i="40"/>
  <c r="K28" i="40"/>
  <c r="L28" i="40"/>
  <c r="M28" i="40"/>
  <c r="C28" i="40"/>
  <c r="D27" i="40"/>
  <c r="C37" i="40" s="1"/>
  <c r="E27" i="40"/>
  <c r="F27" i="40"/>
  <c r="F37" i="40" s="1"/>
  <c r="G27" i="40"/>
  <c r="G37" i="40" s="1"/>
  <c r="H27" i="40"/>
  <c r="H37" i="40" s="1"/>
  <c r="I27" i="40"/>
  <c r="J27" i="40"/>
  <c r="K27" i="40"/>
  <c r="L27" i="40"/>
  <c r="L37" i="40" s="1"/>
  <c r="M27" i="40"/>
  <c r="C27" i="40"/>
  <c r="D26" i="40"/>
  <c r="E26" i="40"/>
  <c r="F26" i="40"/>
  <c r="G26" i="40"/>
  <c r="H26" i="40"/>
  <c r="I26" i="40"/>
  <c r="I36" i="40" s="1"/>
  <c r="J26" i="40"/>
  <c r="K26" i="40"/>
  <c r="L26" i="40"/>
  <c r="M26" i="40"/>
  <c r="C26" i="40"/>
  <c r="D25" i="40"/>
  <c r="E25" i="40"/>
  <c r="E35" i="40" s="1"/>
  <c r="F25" i="40"/>
  <c r="F35" i="40" s="1"/>
  <c r="G25" i="40"/>
  <c r="H25" i="40"/>
  <c r="H35" i="40" s="1"/>
  <c r="I25" i="40"/>
  <c r="I35" i="40" s="1"/>
  <c r="J25" i="40"/>
  <c r="J35" i="40" s="1"/>
  <c r="K25" i="40"/>
  <c r="L25" i="40"/>
  <c r="M25" i="40"/>
  <c r="C25" i="40"/>
  <c r="C35" i="40" s="1"/>
  <c r="C24" i="40"/>
  <c r="D23" i="40"/>
  <c r="D33" i="40" s="1"/>
  <c r="E23" i="40"/>
  <c r="E33" i="40" s="1"/>
  <c r="F23" i="40"/>
  <c r="F33" i="40" s="1"/>
  <c r="G23" i="40"/>
  <c r="H23" i="40"/>
  <c r="I23" i="40"/>
  <c r="I33" i="40" s="1"/>
  <c r="J23" i="40"/>
  <c r="J33" i="40" s="1"/>
  <c r="K23" i="40"/>
  <c r="K33" i="40" s="1"/>
  <c r="L23" i="40"/>
  <c r="L33" i="40" s="1"/>
  <c r="M23" i="40"/>
  <c r="M33" i="40" s="1"/>
  <c r="C23" i="40"/>
  <c r="C33" i="40" s="1"/>
  <c r="D24" i="40"/>
  <c r="E24" i="40"/>
  <c r="F24" i="40"/>
  <c r="G24" i="40"/>
  <c r="H34" i="40" s="1"/>
  <c r="H24" i="40"/>
  <c r="I24" i="40"/>
  <c r="I34" i="40" s="1"/>
  <c r="J24" i="40"/>
  <c r="J34" i="40" s="1"/>
  <c r="K24" i="40"/>
  <c r="K34" i="40" s="1"/>
  <c r="L24" i="40"/>
  <c r="M24" i="40"/>
  <c r="G23" i="39"/>
  <c r="H23" i="39"/>
  <c r="I23" i="39"/>
  <c r="J23" i="39"/>
  <c r="K23" i="39"/>
  <c r="L23" i="39"/>
  <c r="M23" i="39"/>
  <c r="N23" i="39"/>
  <c r="G24" i="39"/>
  <c r="H24" i="39"/>
  <c r="I24" i="39"/>
  <c r="J24" i="39"/>
  <c r="K24" i="39"/>
  <c r="L24" i="39"/>
  <c r="M24" i="39"/>
  <c r="N24" i="39"/>
  <c r="G25" i="39"/>
  <c r="H25" i="39"/>
  <c r="I25" i="39"/>
  <c r="J25" i="39"/>
  <c r="K25" i="39"/>
  <c r="L25" i="39"/>
  <c r="M25" i="39"/>
  <c r="N25" i="39"/>
  <c r="G26" i="39"/>
  <c r="H26" i="39"/>
  <c r="I26" i="39"/>
  <c r="J26" i="39"/>
  <c r="K26" i="39"/>
  <c r="L26" i="39"/>
  <c r="M26" i="39"/>
  <c r="N26" i="39"/>
  <c r="G27" i="39"/>
  <c r="H27" i="39"/>
  <c r="I27" i="39"/>
  <c r="J27" i="39"/>
  <c r="K27" i="39"/>
  <c r="L27" i="39"/>
  <c r="M27" i="39"/>
  <c r="N27" i="39"/>
  <c r="G28" i="39"/>
  <c r="H28" i="39"/>
  <c r="I28" i="39"/>
  <c r="J28" i="39"/>
  <c r="K28" i="39"/>
  <c r="L28" i="39"/>
  <c r="M28" i="39"/>
  <c r="N28" i="39"/>
  <c r="G29" i="39"/>
  <c r="H29" i="39"/>
  <c r="I29" i="39"/>
  <c r="J29" i="39"/>
  <c r="K29" i="39"/>
  <c r="L29" i="39"/>
  <c r="M29" i="39"/>
  <c r="N29" i="39"/>
  <c r="N22" i="39"/>
  <c r="M22" i="39"/>
  <c r="L22" i="39"/>
  <c r="K22" i="39"/>
  <c r="J22" i="39"/>
  <c r="I22" i="39"/>
  <c r="H22" i="39"/>
  <c r="G22" i="39"/>
  <c r="G26" i="38"/>
  <c r="H27" i="38"/>
  <c r="I27" i="38"/>
  <c r="J27" i="38"/>
  <c r="K27" i="38"/>
  <c r="L27" i="38"/>
  <c r="M27" i="38"/>
  <c r="N27" i="38"/>
  <c r="G27" i="38"/>
  <c r="H28" i="38"/>
  <c r="I28" i="38"/>
  <c r="J28" i="38"/>
  <c r="K28" i="38"/>
  <c r="L28" i="38"/>
  <c r="M28" i="38"/>
  <c r="N28" i="38"/>
  <c r="G28" i="38"/>
  <c r="H29" i="38"/>
  <c r="I29" i="38"/>
  <c r="J29" i="38"/>
  <c r="K29" i="38"/>
  <c r="L29" i="38"/>
  <c r="M29" i="38"/>
  <c r="N29" i="38"/>
  <c r="G29" i="38"/>
  <c r="H26" i="38"/>
  <c r="I26" i="38"/>
  <c r="J26" i="38"/>
  <c r="K26" i="38"/>
  <c r="L26" i="38"/>
  <c r="M26" i="38"/>
  <c r="N26" i="38"/>
  <c r="H25" i="38"/>
  <c r="I25" i="38"/>
  <c r="J25" i="38"/>
  <c r="K25" i="38"/>
  <c r="L25" i="38"/>
  <c r="M25" i="38"/>
  <c r="N25" i="38"/>
  <c r="H24" i="38"/>
  <c r="I24" i="38"/>
  <c r="J24" i="38"/>
  <c r="K24" i="38"/>
  <c r="L24" i="38"/>
  <c r="M24" i="38"/>
  <c r="N24" i="38"/>
  <c r="H23" i="38"/>
  <c r="I23" i="38"/>
  <c r="J23" i="38"/>
  <c r="K23" i="38"/>
  <c r="L23" i="38"/>
  <c r="M23" i="38"/>
  <c r="N23" i="38"/>
  <c r="H27" i="33"/>
  <c r="I27" i="33"/>
  <c r="J27" i="33"/>
  <c r="K27" i="33"/>
  <c r="L27" i="33"/>
  <c r="M27" i="33"/>
  <c r="N27" i="33"/>
  <c r="G27" i="33"/>
  <c r="H28" i="33"/>
  <c r="I28" i="33"/>
  <c r="J28" i="33"/>
  <c r="K28" i="33"/>
  <c r="L28" i="33"/>
  <c r="M28" i="33"/>
  <c r="N28" i="33"/>
  <c r="G28" i="33"/>
  <c r="H29" i="33"/>
  <c r="I29" i="33"/>
  <c r="J29" i="33"/>
  <c r="K29" i="33"/>
  <c r="L29" i="33"/>
  <c r="M29" i="33"/>
  <c r="N29" i="33"/>
  <c r="G29" i="33"/>
  <c r="H26" i="33"/>
  <c r="I26" i="33"/>
  <c r="J26" i="33"/>
  <c r="K26" i="33"/>
  <c r="L26" i="33"/>
  <c r="M26" i="33"/>
  <c r="N26" i="33"/>
  <c r="G26" i="33"/>
  <c r="H25" i="33"/>
  <c r="I25" i="33"/>
  <c r="J25" i="33"/>
  <c r="K25" i="33"/>
  <c r="L25" i="33"/>
  <c r="M25" i="33"/>
  <c r="N25" i="33"/>
  <c r="H24" i="33"/>
  <c r="I24" i="33"/>
  <c r="J24" i="33"/>
  <c r="K24" i="33"/>
  <c r="L24" i="33"/>
  <c r="M24" i="33"/>
  <c r="N24" i="33"/>
  <c r="F39" i="36"/>
  <c r="F29" i="36"/>
  <c r="D29" i="36"/>
  <c r="E29" i="36"/>
  <c r="G29" i="36"/>
  <c r="H29" i="36"/>
  <c r="I29" i="36"/>
  <c r="J29" i="36"/>
  <c r="K29" i="36"/>
  <c r="L29" i="36"/>
  <c r="M29" i="36"/>
  <c r="M39" i="36" s="1"/>
  <c r="C29" i="36"/>
  <c r="D28" i="36"/>
  <c r="E28" i="36"/>
  <c r="F28" i="36"/>
  <c r="G28" i="36"/>
  <c r="H28" i="36"/>
  <c r="I28" i="36"/>
  <c r="J28" i="36"/>
  <c r="K28" i="36"/>
  <c r="M38" i="36" s="1"/>
  <c r="L28" i="36"/>
  <c r="L38" i="36" s="1"/>
  <c r="M28" i="36"/>
  <c r="C28" i="36"/>
  <c r="D27" i="36"/>
  <c r="E27" i="36"/>
  <c r="F27" i="36"/>
  <c r="G27" i="36"/>
  <c r="M37" i="36" s="1"/>
  <c r="H27" i="36"/>
  <c r="I27" i="36"/>
  <c r="I37" i="36" s="1"/>
  <c r="J27" i="36"/>
  <c r="K27" i="36"/>
  <c r="L27" i="36"/>
  <c r="M27" i="36"/>
  <c r="C27" i="36"/>
  <c r="D26" i="36"/>
  <c r="D36" i="36" s="1"/>
  <c r="E26" i="36"/>
  <c r="F26" i="36"/>
  <c r="G26" i="36"/>
  <c r="H26" i="36"/>
  <c r="I26" i="36"/>
  <c r="J26" i="36"/>
  <c r="K26" i="36"/>
  <c r="L26" i="36"/>
  <c r="M26" i="36"/>
  <c r="M36" i="36" s="1"/>
  <c r="C26" i="36"/>
  <c r="C24" i="36"/>
  <c r="D25" i="36"/>
  <c r="E25" i="36"/>
  <c r="E35" i="36" s="1"/>
  <c r="F25" i="36"/>
  <c r="G25" i="36"/>
  <c r="H25" i="36"/>
  <c r="I25" i="36"/>
  <c r="C35" i="36" s="1"/>
  <c r="J25" i="36"/>
  <c r="K25" i="36"/>
  <c r="L25" i="36"/>
  <c r="M25" i="36"/>
  <c r="C25" i="36"/>
  <c r="M35" i="36" s="1"/>
  <c r="D24" i="36"/>
  <c r="E24" i="36"/>
  <c r="F24" i="36"/>
  <c r="G24" i="36"/>
  <c r="H24" i="36"/>
  <c r="I24" i="36"/>
  <c r="J24" i="36"/>
  <c r="K24" i="36"/>
  <c r="L24" i="36"/>
  <c r="M24" i="36"/>
  <c r="M34" i="36" s="1"/>
  <c r="D23" i="36"/>
  <c r="E23" i="36"/>
  <c r="F23" i="36"/>
  <c r="G23" i="36"/>
  <c r="H23" i="36"/>
  <c r="I23" i="36"/>
  <c r="J23" i="36"/>
  <c r="J33" i="36" s="1"/>
  <c r="K23" i="36"/>
  <c r="K33" i="36" s="1"/>
  <c r="L23" i="36"/>
  <c r="L33" i="36" s="1"/>
  <c r="M23" i="36"/>
  <c r="M33" i="36" s="1"/>
  <c r="C23" i="36"/>
  <c r="M34" i="35"/>
  <c r="M36" i="35"/>
  <c r="M37" i="35"/>
  <c r="M38" i="35"/>
  <c r="M39" i="35"/>
  <c r="M33" i="35"/>
  <c r="L34" i="35"/>
  <c r="L36" i="35"/>
  <c r="L37" i="35"/>
  <c r="L38" i="35"/>
  <c r="L39" i="35"/>
  <c r="L33" i="35"/>
  <c r="K34" i="35"/>
  <c r="K35" i="35"/>
  <c r="K36" i="35"/>
  <c r="K37" i="35"/>
  <c r="K38" i="35"/>
  <c r="K39" i="35"/>
  <c r="K33" i="35"/>
  <c r="J34" i="35"/>
  <c r="J36" i="35"/>
  <c r="J37" i="35"/>
  <c r="J38" i="35"/>
  <c r="J39" i="35"/>
  <c r="J33" i="35"/>
  <c r="I34" i="35"/>
  <c r="I36" i="35"/>
  <c r="I37" i="35"/>
  <c r="I38" i="35"/>
  <c r="I39" i="35"/>
  <c r="I33" i="35"/>
  <c r="H34" i="35"/>
  <c r="H36" i="35"/>
  <c r="H37" i="35"/>
  <c r="H38" i="35"/>
  <c r="H39" i="35"/>
  <c r="H33" i="35"/>
  <c r="G34" i="35"/>
  <c r="G36" i="35"/>
  <c r="G37" i="35"/>
  <c r="G38" i="35"/>
  <c r="G39" i="35"/>
  <c r="G33" i="35"/>
  <c r="F34" i="35"/>
  <c r="F36" i="35"/>
  <c r="F37" i="35"/>
  <c r="F38" i="35"/>
  <c r="F39" i="35"/>
  <c r="F33" i="35"/>
  <c r="E34" i="35"/>
  <c r="E36" i="35"/>
  <c r="E37" i="35"/>
  <c r="E38" i="35"/>
  <c r="E39" i="35"/>
  <c r="E33" i="35"/>
  <c r="D34" i="35"/>
  <c r="D36" i="35"/>
  <c r="D37" i="35"/>
  <c r="D38" i="35"/>
  <c r="D39" i="35"/>
  <c r="D33" i="35"/>
  <c r="C34" i="35"/>
  <c r="C36" i="35"/>
  <c r="C37" i="35"/>
  <c r="C38" i="35"/>
  <c r="C39" i="35"/>
  <c r="C33" i="35"/>
  <c r="M23" i="35"/>
  <c r="F26" i="35"/>
  <c r="C26" i="35"/>
  <c r="D29" i="35"/>
  <c r="E29" i="35"/>
  <c r="F29" i="35"/>
  <c r="G29" i="35"/>
  <c r="O29" i="35" s="1"/>
  <c r="H29" i="35"/>
  <c r="I29" i="35"/>
  <c r="J29" i="35"/>
  <c r="K29" i="35"/>
  <c r="L29" i="35"/>
  <c r="M29" i="35"/>
  <c r="C29" i="35"/>
  <c r="D28" i="35"/>
  <c r="E28" i="35"/>
  <c r="F28" i="35"/>
  <c r="O28" i="35" s="1"/>
  <c r="G28" i="35"/>
  <c r="H28" i="35"/>
  <c r="I28" i="35"/>
  <c r="J28" i="35"/>
  <c r="K28" i="35"/>
  <c r="L28" i="35"/>
  <c r="M28" i="35"/>
  <c r="C28" i="35"/>
  <c r="D27" i="35"/>
  <c r="E27" i="35"/>
  <c r="F27" i="35"/>
  <c r="G27" i="35"/>
  <c r="H27" i="35"/>
  <c r="I27" i="35"/>
  <c r="J27" i="35"/>
  <c r="K27" i="35"/>
  <c r="L27" i="35"/>
  <c r="M27" i="35"/>
  <c r="C27" i="35"/>
  <c r="D26" i="35"/>
  <c r="E26" i="35"/>
  <c r="G26" i="35"/>
  <c r="H26" i="35"/>
  <c r="I26" i="35"/>
  <c r="J26" i="35"/>
  <c r="K26" i="35"/>
  <c r="L26" i="35"/>
  <c r="M26" i="35"/>
  <c r="I35" i="35"/>
  <c r="F25" i="35"/>
  <c r="G25" i="35"/>
  <c r="H25" i="35"/>
  <c r="I25" i="35"/>
  <c r="J25" i="35"/>
  <c r="K25" i="35"/>
  <c r="L25" i="35"/>
  <c r="M25" i="35"/>
  <c r="L35" i="35"/>
  <c r="C24" i="35"/>
  <c r="D24" i="35"/>
  <c r="E24" i="35"/>
  <c r="F24" i="35"/>
  <c r="G24" i="35"/>
  <c r="H24" i="35"/>
  <c r="I24" i="35"/>
  <c r="J24" i="35"/>
  <c r="K24" i="35"/>
  <c r="L24" i="35"/>
  <c r="M24" i="35"/>
  <c r="D23" i="35"/>
  <c r="E23" i="35"/>
  <c r="F23" i="35"/>
  <c r="G23" i="35"/>
  <c r="H23" i="35"/>
  <c r="I23" i="35"/>
  <c r="J23" i="35"/>
  <c r="K23" i="35"/>
  <c r="L23" i="35"/>
  <c r="D29" i="34"/>
  <c r="E29" i="34"/>
  <c r="G29" i="34"/>
  <c r="H29" i="34"/>
  <c r="I29" i="34"/>
  <c r="K29" i="34"/>
  <c r="L29" i="34"/>
  <c r="M29" i="34"/>
  <c r="C29" i="34"/>
  <c r="D28" i="34"/>
  <c r="E28" i="34"/>
  <c r="F28" i="34"/>
  <c r="L38" i="34" s="1"/>
  <c r="G28" i="34"/>
  <c r="H28" i="34"/>
  <c r="I28" i="34"/>
  <c r="J28" i="34"/>
  <c r="K28" i="34"/>
  <c r="L28" i="34"/>
  <c r="M28" i="34"/>
  <c r="C28" i="34"/>
  <c r="D27" i="34"/>
  <c r="E27" i="34"/>
  <c r="F27" i="34"/>
  <c r="G27" i="34"/>
  <c r="H27" i="34"/>
  <c r="I27" i="34"/>
  <c r="J27" i="34"/>
  <c r="K27" i="34"/>
  <c r="L27" i="34"/>
  <c r="M27" i="34"/>
  <c r="C27" i="34"/>
  <c r="D26" i="34"/>
  <c r="E26" i="34"/>
  <c r="F26" i="34"/>
  <c r="G26" i="34"/>
  <c r="H26" i="34"/>
  <c r="I26" i="34"/>
  <c r="J26" i="34"/>
  <c r="K26" i="34"/>
  <c r="L26" i="34"/>
  <c r="M26" i="34"/>
  <c r="C26" i="34"/>
  <c r="D25" i="34"/>
  <c r="E25" i="34"/>
  <c r="F25" i="34"/>
  <c r="G25" i="34"/>
  <c r="H25" i="34"/>
  <c r="I25" i="34"/>
  <c r="J25" i="34"/>
  <c r="K25" i="34"/>
  <c r="L25" i="34"/>
  <c r="M25" i="34"/>
  <c r="C25" i="34"/>
  <c r="D24" i="34"/>
  <c r="E24" i="34"/>
  <c r="F24" i="34"/>
  <c r="G24" i="34"/>
  <c r="H24" i="34"/>
  <c r="I24" i="34"/>
  <c r="J24" i="34"/>
  <c r="K24" i="34"/>
  <c r="L24" i="34"/>
  <c r="M24" i="34"/>
  <c r="D23" i="34"/>
  <c r="E23" i="34"/>
  <c r="F23" i="34"/>
  <c r="G23" i="34"/>
  <c r="H23" i="34"/>
  <c r="H33" i="34" s="1"/>
  <c r="I23" i="34"/>
  <c r="J23" i="34"/>
  <c r="K23" i="34"/>
  <c r="L23" i="34"/>
  <c r="M23" i="34"/>
  <c r="C29" i="31"/>
  <c r="D29" i="31"/>
  <c r="E29" i="31"/>
  <c r="G29" i="31"/>
  <c r="H29" i="31"/>
  <c r="I29" i="31"/>
  <c r="J29" i="31"/>
  <c r="K29" i="31"/>
  <c r="L29" i="31"/>
  <c r="M29" i="31"/>
  <c r="F29" i="31"/>
  <c r="F39" i="31" s="1"/>
  <c r="G28" i="31"/>
  <c r="F38" i="31" s="1"/>
  <c r="H28" i="31"/>
  <c r="I28" i="31"/>
  <c r="J28" i="31"/>
  <c r="K28" i="31"/>
  <c r="L28" i="31"/>
  <c r="M28" i="31"/>
  <c r="G27" i="31"/>
  <c r="H27" i="31"/>
  <c r="I27" i="31"/>
  <c r="J27" i="31"/>
  <c r="K27" i="31"/>
  <c r="L27" i="31"/>
  <c r="M27" i="31"/>
  <c r="G26" i="31"/>
  <c r="H26" i="31"/>
  <c r="I26" i="31"/>
  <c r="J26" i="31"/>
  <c r="K26" i="31"/>
  <c r="L26" i="31"/>
  <c r="M26" i="31"/>
  <c r="G24" i="31"/>
  <c r="H24" i="31"/>
  <c r="I24" i="31"/>
  <c r="F34" i="31" s="1"/>
  <c r="J24" i="31"/>
  <c r="K24" i="31"/>
  <c r="L24" i="31"/>
  <c r="M24" i="31"/>
  <c r="G23" i="31"/>
  <c r="H23" i="31"/>
  <c r="I23" i="31"/>
  <c r="J23" i="31"/>
  <c r="I33" i="31" s="1"/>
  <c r="K23" i="31"/>
  <c r="F33" i="31" s="1"/>
  <c r="L23" i="31"/>
  <c r="M23" i="31"/>
  <c r="M33" i="31" s="1"/>
  <c r="D29" i="28"/>
  <c r="E29" i="28"/>
  <c r="F29" i="28"/>
  <c r="G29" i="28"/>
  <c r="G39" i="28" s="1"/>
  <c r="H29" i="28"/>
  <c r="D39" i="28" s="1"/>
  <c r="I29" i="28"/>
  <c r="J29" i="28"/>
  <c r="J39" i="28" s="1"/>
  <c r="K29" i="28"/>
  <c r="K39" i="28" s="1"/>
  <c r="L29" i="28"/>
  <c r="M29" i="28"/>
  <c r="D28" i="28"/>
  <c r="E28" i="28"/>
  <c r="F28" i="28"/>
  <c r="L38" i="28" s="1"/>
  <c r="G28" i="28"/>
  <c r="H28" i="28"/>
  <c r="G38" i="28" s="1"/>
  <c r="I28" i="28"/>
  <c r="J28" i="28"/>
  <c r="M38" i="28" s="1"/>
  <c r="K28" i="28"/>
  <c r="K38" i="28" s="1"/>
  <c r="L28" i="28"/>
  <c r="M28" i="28"/>
  <c r="D27" i="28"/>
  <c r="E27" i="28"/>
  <c r="F27" i="28"/>
  <c r="D37" i="28" s="1"/>
  <c r="G27" i="28"/>
  <c r="C37" i="28" s="1"/>
  <c r="H27" i="28"/>
  <c r="M37" i="28" s="1"/>
  <c r="I27" i="28"/>
  <c r="I37" i="28" s="1"/>
  <c r="J27" i="28"/>
  <c r="J37" i="28" s="1"/>
  <c r="K27" i="28"/>
  <c r="G37" i="28" s="1"/>
  <c r="L27" i="28"/>
  <c r="D26" i="28"/>
  <c r="E26" i="28"/>
  <c r="F26" i="28"/>
  <c r="G26" i="28"/>
  <c r="M36" i="28" s="1"/>
  <c r="H26" i="28"/>
  <c r="I26" i="28"/>
  <c r="I36" i="28" s="1"/>
  <c r="J26" i="28"/>
  <c r="K26" i="28"/>
  <c r="H36" i="28" s="1"/>
  <c r="L26" i="28"/>
  <c r="M26" i="28"/>
  <c r="D25" i="28"/>
  <c r="E25" i="28"/>
  <c r="F25" i="28"/>
  <c r="G25" i="28"/>
  <c r="H25" i="28"/>
  <c r="H35" i="28" s="1"/>
  <c r="I25" i="28"/>
  <c r="L35" i="28" s="1"/>
  <c r="J25" i="28"/>
  <c r="G35" i="28" s="1"/>
  <c r="K25" i="28"/>
  <c r="K35" i="28" s="1"/>
  <c r="L25" i="28"/>
  <c r="M25" i="28"/>
  <c r="D24" i="28"/>
  <c r="E24" i="28"/>
  <c r="F24" i="28"/>
  <c r="G24" i="28"/>
  <c r="D34" i="28" s="1"/>
  <c r="H24" i="28"/>
  <c r="L34" i="28" s="1"/>
  <c r="I24" i="28"/>
  <c r="H34" i="28" s="1"/>
  <c r="J24" i="28"/>
  <c r="J34" i="28" s="1"/>
  <c r="K24" i="28"/>
  <c r="K34" i="28" s="1"/>
  <c r="L24" i="28"/>
  <c r="M24" i="28"/>
  <c r="C24" i="28"/>
  <c r="C23" i="35"/>
  <c r="C23" i="34"/>
  <c r="D33" i="34" s="1"/>
  <c r="K33" i="31"/>
  <c r="J33" i="31"/>
  <c r="F23" i="31"/>
  <c r="F37" i="31"/>
  <c r="F36" i="31"/>
  <c r="H19" i="42"/>
  <c r="J19" i="42" s="1"/>
  <c r="E19" i="42"/>
  <c r="G16" i="42"/>
  <c r="F19" i="41"/>
  <c r="H16" i="41"/>
  <c r="I19" i="41" s="1"/>
  <c r="K19" i="41" s="1"/>
  <c r="M22" i="40"/>
  <c r="L22" i="40"/>
  <c r="K22" i="40"/>
  <c r="J22" i="40"/>
  <c r="I22" i="40"/>
  <c r="H22" i="40"/>
  <c r="G22" i="40"/>
  <c r="F22" i="40"/>
  <c r="E19" i="40"/>
  <c r="G16" i="40"/>
  <c r="H19" i="40" s="1"/>
  <c r="J19" i="40" s="1"/>
  <c r="H17" i="39"/>
  <c r="I20" i="39" s="1"/>
  <c r="K20" i="39" s="1"/>
  <c r="G25" i="38"/>
  <c r="G24" i="38"/>
  <c r="G23" i="38"/>
  <c r="N22" i="38"/>
  <c r="M22" i="38"/>
  <c r="L22" i="38"/>
  <c r="K22" i="38"/>
  <c r="J22" i="38"/>
  <c r="I22" i="38"/>
  <c r="H22" i="38"/>
  <c r="G22" i="38"/>
  <c r="H17" i="38"/>
  <c r="I20" i="38" s="1"/>
  <c r="K20" i="38" s="1"/>
  <c r="M22" i="36"/>
  <c r="L22" i="36"/>
  <c r="K22" i="36"/>
  <c r="J22" i="36"/>
  <c r="I22" i="36"/>
  <c r="H22" i="36"/>
  <c r="G22" i="36"/>
  <c r="F22" i="36"/>
  <c r="E19" i="36"/>
  <c r="G16" i="36"/>
  <c r="H19" i="36" s="1"/>
  <c r="J19" i="36" s="1"/>
  <c r="M22" i="35"/>
  <c r="L22" i="35"/>
  <c r="K22" i="35"/>
  <c r="J22" i="35"/>
  <c r="I22" i="35"/>
  <c r="H22" i="35"/>
  <c r="G22" i="35"/>
  <c r="F22" i="35"/>
  <c r="E19" i="35"/>
  <c r="G16" i="35"/>
  <c r="H19" i="35" s="1"/>
  <c r="J19" i="35" s="1"/>
  <c r="C24" i="34"/>
  <c r="M22" i="34"/>
  <c r="L22" i="34"/>
  <c r="K22" i="34"/>
  <c r="J22" i="34"/>
  <c r="I22" i="34"/>
  <c r="H22" i="34"/>
  <c r="G22" i="34"/>
  <c r="F22" i="34"/>
  <c r="E19" i="34"/>
  <c r="G16" i="34"/>
  <c r="H19" i="34" s="1"/>
  <c r="J19" i="34" s="1"/>
  <c r="M39" i="25"/>
  <c r="M38" i="25"/>
  <c r="L39" i="25"/>
  <c r="L38" i="25"/>
  <c r="L29" i="25"/>
  <c r="M29" i="25"/>
  <c r="L28" i="25"/>
  <c r="M28" i="25"/>
  <c r="M35" i="28"/>
  <c r="M39" i="28"/>
  <c r="L36" i="28"/>
  <c r="L37" i="28"/>
  <c r="I38" i="28"/>
  <c r="H39" i="28"/>
  <c r="F34" i="28"/>
  <c r="C29" i="28"/>
  <c r="C28" i="28"/>
  <c r="M27" i="28"/>
  <c r="C27" i="28"/>
  <c r="C26" i="28"/>
  <c r="C25" i="28"/>
  <c r="M35" i="26"/>
  <c r="M36" i="26"/>
  <c r="M37" i="26"/>
  <c r="M38" i="26"/>
  <c r="M39" i="26"/>
  <c r="M34" i="26"/>
  <c r="L35" i="26"/>
  <c r="L36" i="26"/>
  <c r="L37" i="26"/>
  <c r="L39" i="26"/>
  <c r="L34" i="26"/>
  <c r="K35" i="26"/>
  <c r="K36" i="26"/>
  <c r="K37" i="26"/>
  <c r="K38" i="26"/>
  <c r="K39" i="26"/>
  <c r="K34" i="26"/>
  <c r="J35" i="26"/>
  <c r="J36" i="26"/>
  <c r="J37" i="26"/>
  <c r="J38" i="26"/>
  <c r="J39" i="26"/>
  <c r="J34" i="26"/>
  <c r="I35" i="26"/>
  <c r="I36" i="26"/>
  <c r="I37" i="26"/>
  <c r="I38" i="26"/>
  <c r="I39" i="26"/>
  <c r="I34" i="26"/>
  <c r="H35" i="26"/>
  <c r="H36" i="26"/>
  <c r="H37" i="26"/>
  <c r="H38" i="26"/>
  <c r="H39" i="26"/>
  <c r="H34" i="26"/>
  <c r="G35" i="26"/>
  <c r="G36" i="26"/>
  <c r="G37" i="26"/>
  <c r="G38" i="26"/>
  <c r="G39" i="26"/>
  <c r="G34" i="26"/>
  <c r="C34" i="26"/>
  <c r="D29" i="26"/>
  <c r="E29" i="26"/>
  <c r="E39" i="26" s="1"/>
  <c r="G29" i="26"/>
  <c r="H29" i="26"/>
  <c r="I29" i="26"/>
  <c r="J29" i="26"/>
  <c r="K29" i="26"/>
  <c r="L29" i="26"/>
  <c r="M29" i="26"/>
  <c r="C29" i="26"/>
  <c r="D28" i="26"/>
  <c r="P28" i="26" s="1"/>
  <c r="E28" i="26"/>
  <c r="F28" i="26"/>
  <c r="G28" i="26"/>
  <c r="H28" i="26"/>
  <c r="I28" i="26"/>
  <c r="J28" i="26"/>
  <c r="K28" i="26"/>
  <c r="M28" i="26"/>
  <c r="C28" i="26"/>
  <c r="D27" i="26"/>
  <c r="E27" i="26"/>
  <c r="F27" i="26"/>
  <c r="G27" i="26"/>
  <c r="H27" i="26"/>
  <c r="I27" i="26"/>
  <c r="J27" i="26"/>
  <c r="K27" i="26"/>
  <c r="L27" i="26"/>
  <c r="M27" i="26"/>
  <c r="C27" i="26"/>
  <c r="D26" i="26"/>
  <c r="E26" i="26"/>
  <c r="F26" i="26"/>
  <c r="G26" i="26"/>
  <c r="H26" i="26"/>
  <c r="I26" i="26"/>
  <c r="J26" i="26"/>
  <c r="K26" i="26"/>
  <c r="L26" i="26"/>
  <c r="M26" i="26"/>
  <c r="C26" i="26"/>
  <c r="D25" i="26"/>
  <c r="E25" i="26"/>
  <c r="F25" i="26"/>
  <c r="G25" i="26"/>
  <c r="H25" i="26"/>
  <c r="I25" i="26"/>
  <c r="J25" i="26"/>
  <c r="K25" i="26"/>
  <c r="L25" i="26"/>
  <c r="M25" i="26"/>
  <c r="C25" i="26"/>
  <c r="D24" i="26"/>
  <c r="E24" i="26"/>
  <c r="F24" i="26"/>
  <c r="G24" i="26"/>
  <c r="H24" i="26"/>
  <c r="I24" i="26"/>
  <c r="J24" i="26"/>
  <c r="K24" i="26"/>
  <c r="L24" i="26"/>
  <c r="M24" i="26"/>
  <c r="C24" i="26"/>
  <c r="D29" i="25"/>
  <c r="E29" i="25"/>
  <c r="F29" i="25"/>
  <c r="G29" i="25"/>
  <c r="H29" i="25"/>
  <c r="E39" i="25" s="1"/>
  <c r="I29" i="25"/>
  <c r="J29" i="25"/>
  <c r="K29" i="25"/>
  <c r="C39" i="25" s="1"/>
  <c r="C29" i="25"/>
  <c r="D28" i="25"/>
  <c r="E28" i="25"/>
  <c r="E38" i="25" s="1"/>
  <c r="F28" i="25"/>
  <c r="G28" i="25"/>
  <c r="H28" i="25"/>
  <c r="C38" i="25" s="1"/>
  <c r="I28" i="25"/>
  <c r="D38" i="25" s="1"/>
  <c r="J28" i="25"/>
  <c r="K28" i="25"/>
  <c r="C28" i="25"/>
  <c r="D27" i="25"/>
  <c r="E27" i="25"/>
  <c r="F27" i="25"/>
  <c r="C37" i="25" s="1"/>
  <c r="G27" i="25"/>
  <c r="G37" i="25" s="1"/>
  <c r="H27" i="25"/>
  <c r="D37" i="25" s="1"/>
  <c r="I27" i="25"/>
  <c r="F37" i="25" s="1"/>
  <c r="J27" i="25"/>
  <c r="C27" i="25"/>
  <c r="C26" i="25"/>
  <c r="C36" i="25" s="1"/>
  <c r="D26" i="25"/>
  <c r="E26" i="25"/>
  <c r="D36" i="25" s="1"/>
  <c r="F26" i="25"/>
  <c r="F36" i="25" s="1"/>
  <c r="G26" i="25"/>
  <c r="G36" i="25" s="1"/>
  <c r="H26" i="25"/>
  <c r="I26" i="25"/>
  <c r="J26" i="25"/>
  <c r="K26" i="25"/>
  <c r="D25" i="25"/>
  <c r="D35" i="25" s="1"/>
  <c r="E25" i="25"/>
  <c r="F25" i="25"/>
  <c r="E35" i="25" s="1"/>
  <c r="G25" i="25"/>
  <c r="H25" i="25"/>
  <c r="I25" i="25"/>
  <c r="J25" i="25"/>
  <c r="K25" i="25"/>
  <c r="C25" i="25"/>
  <c r="C35" i="25" s="1"/>
  <c r="D24" i="25"/>
  <c r="D34" i="25" s="1"/>
  <c r="E24" i="25"/>
  <c r="K34" i="25" s="1"/>
  <c r="F24" i="25"/>
  <c r="F34" i="25" s="1"/>
  <c r="G24" i="25"/>
  <c r="H24" i="25"/>
  <c r="H34" i="25" s="1"/>
  <c r="I24" i="25"/>
  <c r="J24" i="25"/>
  <c r="K24" i="25"/>
  <c r="C24" i="25"/>
  <c r="G34" i="25" s="1"/>
  <c r="G25" i="33"/>
  <c r="G24" i="33"/>
  <c r="N23" i="33"/>
  <c r="M23" i="33"/>
  <c r="L23" i="33"/>
  <c r="K23" i="33"/>
  <c r="J23" i="33"/>
  <c r="I23" i="33"/>
  <c r="H23" i="33"/>
  <c r="G23" i="33"/>
  <c r="N22" i="33"/>
  <c r="M22" i="33"/>
  <c r="L22" i="33"/>
  <c r="K22" i="33"/>
  <c r="J22" i="33"/>
  <c r="I22" i="33"/>
  <c r="H22" i="33"/>
  <c r="G22" i="33"/>
  <c r="H17" i="33"/>
  <c r="I20" i="33" s="1"/>
  <c r="K20" i="33" s="1"/>
  <c r="F28" i="31"/>
  <c r="E28" i="31"/>
  <c r="D28" i="31"/>
  <c r="C28" i="31"/>
  <c r="F27" i="31"/>
  <c r="E27" i="31"/>
  <c r="D27" i="31"/>
  <c r="C27" i="31"/>
  <c r="F26" i="31"/>
  <c r="E26" i="31"/>
  <c r="D26" i="31"/>
  <c r="C26" i="31"/>
  <c r="F24" i="31"/>
  <c r="E24" i="31"/>
  <c r="D24" i="31"/>
  <c r="C24" i="31"/>
  <c r="M22" i="31"/>
  <c r="L22" i="31"/>
  <c r="K22" i="31"/>
  <c r="J22" i="31"/>
  <c r="I22" i="31"/>
  <c r="H22" i="31"/>
  <c r="G22" i="31"/>
  <c r="F22" i="31"/>
  <c r="E19" i="31"/>
  <c r="G16" i="31"/>
  <c r="H19" i="31" s="1"/>
  <c r="J19" i="31" s="1"/>
  <c r="H28" i="30"/>
  <c r="I28" i="30"/>
  <c r="J28" i="30"/>
  <c r="K28" i="30"/>
  <c r="L28" i="30"/>
  <c r="M28" i="30"/>
  <c r="N28" i="30"/>
  <c r="G28" i="30"/>
  <c r="H27" i="30"/>
  <c r="I27" i="30"/>
  <c r="J27" i="30"/>
  <c r="K27" i="30"/>
  <c r="L27" i="30"/>
  <c r="M27" i="30"/>
  <c r="N27" i="30"/>
  <c r="G27" i="30"/>
  <c r="H26" i="30"/>
  <c r="I26" i="30"/>
  <c r="J26" i="30"/>
  <c r="K26" i="30"/>
  <c r="L26" i="30"/>
  <c r="M26" i="30"/>
  <c r="N26" i="30"/>
  <c r="G26" i="30"/>
  <c r="H25" i="30"/>
  <c r="I25" i="30"/>
  <c r="J25" i="30"/>
  <c r="K25" i="30"/>
  <c r="L25" i="30"/>
  <c r="M25" i="30"/>
  <c r="N25" i="30"/>
  <c r="G25" i="30"/>
  <c r="H24" i="30"/>
  <c r="I24" i="30"/>
  <c r="J24" i="30"/>
  <c r="K24" i="30"/>
  <c r="L24" i="30"/>
  <c r="M24" i="30"/>
  <c r="N24" i="30"/>
  <c r="H23" i="30"/>
  <c r="I23" i="30"/>
  <c r="J23" i="30"/>
  <c r="K23" i="30"/>
  <c r="L23" i="30"/>
  <c r="M23" i="30"/>
  <c r="N23" i="30"/>
  <c r="G24" i="30"/>
  <c r="H22" i="30"/>
  <c r="I22" i="30"/>
  <c r="J22" i="30"/>
  <c r="K22" i="30"/>
  <c r="L22" i="30"/>
  <c r="M22" i="30"/>
  <c r="N22" i="30"/>
  <c r="G22" i="30"/>
  <c r="M23" i="28"/>
  <c r="L23" i="28"/>
  <c r="K23" i="28"/>
  <c r="J23" i="28"/>
  <c r="I23" i="28"/>
  <c r="H23" i="28"/>
  <c r="G23" i="28"/>
  <c r="F23" i="28"/>
  <c r="M22" i="28"/>
  <c r="L22" i="28"/>
  <c r="K22" i="28"/>
  <c r="J22" i="28"/>
  <c r="I22" i="28"/>
  <c r="H22" i="28"/>
  <c r="G22" i="28"/>
  <c r="F22" i="28"/>
  <c r="E19" i="28"/>
  <c r="G16" i="28"/>
  <c r="H19" i="28" s="1"/>
  <c r="J19" i="28" s="1"/>
  <c r="L33" i="10"/>
  <c r="M33" i="10"/>
  <c r="M32" i="10"/>
  <c r="L32" i="10"/>
  <c r="K32" i="10"/>
  <c r="K27" i="6"/>
  <c r="L27" i="6"/>
  <c r="K26" i="6"/>
  <c r="L26" i="6"/>
  <c r="F33" i="10"/>
  <c r="G33" i="10"/>
  <c r="I33" i="10"/>
  <c r="J33" i="10"/>
  <c r="K33" i="10"/>
  <c r="J32" i="10"/>
  <c r="I32" i="10"/>
  <c r="H32" i="10"/>
  <c r="G32" i="10"/>
  <c r="F32" i="10"/>
  <c r="J33" i="6"/>
  <c r="I33" i="6"/>
  <c r="H33" i="6"/>
  <c r="G33" i="6"/>
  <c r="F33" i="6"/>
  <c r="E33" i="6"/>
  <c r="D33" i="6"/>
  <c r="J32" i="6"/>
  <c r="I32" i="6"/>
  <c r="G32" i="6"/>
  <c r="F32" i="6"/>
  <c r="E32" i="6"/>
  <c r="D32" i="6"/>
  <c r="F32" i="5"/>
  <c r="C32" i="5"/>
  <c r="E32" i="5"/>
  <c r="G32" i="5"/>
  <c r="H32" i="5"/>
  <c r="I32" i="5"/>
  <c r="J32" i="5"/>
  <c r="J31" i="5"/>
  <c r="I31" i="5"/>
  <c r="H31" i="5"/>
  <c r="G31" i="5"/>
  <c r="E31" i="5"/>
  <c r="D31" i="5"/>
  <c r="C28" i="5"/>
  <c r="D27" i="5"/>
  <c r="F28" i="5"/>
  <c r="G28" i="5"/>
  <c r="H28" i="5"/>
  <c r="I28" i="5"/>
  <c r="J28" i="5"/>
  <c r="E28" i="5"/>
  <c r="E27" i="5"/>
  <c r="G27" i="5"/>
  <c r="H27" i="5"/>
  <c r="I27" i="5"/>
  <c r="J27" i="5"/>
  <c r="E22" i="5"/>
  <c r="F22" i="5"/>
  <c r="G22" i="5"/>
  <c r="H22" i="5"/>
  <c r="I22" i="5"/>
  <c r="J22" i="5"/>
  <c r="F21" i="5"/>
  <c r="G21" i="5"/>
  <c r="H21" i="5"/>
  <c r="I21" i="5"/>
  <c r="J21" i="5"/>
  <c r="E21" i="5"/>
  <c r="G23" i="30"/>
  <c r="N21" i="30"/>
  <c r="M21" i="30"/>
  <c r="L21" i="30"/>
  <c r="K21" i="30"/>
  <c r="J21" i="30"/>
  <c r="I21" i="30"/>
  <c r="H21" i="30"/>
  <c r="G21" i="30"/>
  <c r="H16" i="30"/>
  <c r="I19" i="30" s="1"/>
  <c r="K19" i="30" s="1"/>
  <c r="P25" i="22"/>
  <c r="M23" i="26"/>
  <c r="L23" i="26"/>
  <c r="K23" i="26"/>
  <c r="J23" i="26"/>
  <c r="I23" i="26"/>
  <c r="H23" i="26"/>
  <c r="G23" i="26"/>
  <c r="F23" i="26"/>
  <c r="M22" i="26"/>
  <c r="L22" i="26"/>
  <c r="K22" i="26"/>
  <c r="J22" i="26"/>
  <c r="I22" i="26"/>
  <c r="H22" i="26"/>
  <c r="G22" i="26"/>
  <c r="F22" i="26"/>
  <c r="E19" i="26"/>
  <c r="G16" i="26"/>
  <c r="H19" i="26" s="1"/>
  <c r="J19" i="26" s="1"/>
  <c r="G23" i="25"/>
  <c r="H23" i="25"/>
  <c r="I23" i="25"/>
  <c r="J23" i="25"/>
  <c r="K23" i="25"/>
  <c r="F23" i="25"/>
  <c r="G29" i="24"/>
  <c r="K22" i="25"/>
  <c r="J22" i="25"/>
  <c r="I22" i="25"/>
  <c r="H22" i="25"/>
  <c r="G22" i="25"/>
  <c r="F22" i="25"/>
  <c r="E19" i="25"/>
  <c r="G16" i="25"/>
  <c r="J24" i="23"/>
  <c r="K27" i="23"/>
  <c r="L27" i="23"/>
  <c r="M27" i="23"/>
  <c r="N27" i="23"/>
  <c r="K28" i="24"/>
  <c r="L28" i="24"/>
  <c r="M28" i="24"/>
  <c r="N28" i="24"/>
  <c r="J25" i="24"/>
  <c r="J27" i="24"/>
  <c r="J28" i="24"/>
  <c r="J29" i="24"/>
  <c r="N29" i="24"/>
  <c r="M29" i="24"/>
  <c r="L29" i="24"/>
  <c r="K29" i="24"/>
  <c r="I29" i="24"/>
  <c r="H29" i="24"/>
  <c r="I28" i="24"/>
  <c r="H28" i="24"/>
  <c r="G28" i="24"/>
  <c r="N27" i="24"/>
  <c r="M27" i="24"/>
  <c r="L27" i="24"/>
  <c r="K27" i="24"/>
  <c r="I27" i="24"/>
  <c r="H27" i="24"/>
  <c r="G27" i="24"/>
  <c r="N26" i="24"/>
  <c r="M26" i="24"/>
  <c r="K26" i="24"/>
  <c r="J26" i="24"/>
  <c r="I26" i="24"/>
  <c r="H26" i="24"/>
  <c r="G26" i="24"/>
  <c r="N25" i="24"/>
  <c r="M25" i="24"/>
  <c r="L25" i="24"/>
  <c r="K25" i="24"/>
  <c r="I25" i="24"/>
  <c r="H25" i="24"/>
  <c r="G25" i="24"/>
  <c r="N24" i="24"/>
  <c r="M24" i="24"/>
  <c r="L24" i="24"/>
  <c r="K24" i="24"/>
  <c r="J24" i="24"/>
  <c r="I24" i="24"/>
  <c r="H24" i="24"/>
  <c r="G24" i="24"/>
  <c r="N23" i="24"/>
  <c r="M23" i="24"/>
  <c r="L23" i="24"/>
  <c r="K23" i="24"/>
  <c r="J23" i="24"/>
  <c r="I23" i="24"/>
  <c r="H23" i="24"/>
  <c r="G23" i="24"/>
  <c r="N22" i="24"/>
  <c r="M22" i="24"/>
  <c r="L22" i="24"/>
  <c r="K22" i="24"/>
  <c r="J22" i="24"/>
  <c r="I22" i="24"/>
  <c r="H22" i="24"/>
  <c r="G22" i="24"/>
  <c r="F19" i="24"/>
  <c r="H16" i="24"/>
  <c r="I19" i="24" s="1"/>
  <c r="K19" i="24" s="1"/>
  <c r="N28" i="23"/>
  <c r="M28" i="23"/>
  <c r="L28" i="23"/>
  <c r="K28" i="23"/>
  <c r="J28" i="23"/>
  <c r="I28" i="23"/>
  <c r="H28" i="23"/>
  <c r="G28" i="23"/>
  <c r="P28" i="23" s="1"/>
  <c r="J27" i="23"/>
  <c r="I27" i="23"/>
  <c r="H27" i="23"/>
  <c r="G27" i="23"/>
  <c r="N26" i="23"/>
  <c r="M26" i="23"/>
  <c r="L26" i="23"/>
  <c r="K26" i="23"/>
  <c r="J26" i="23"/>
  <c r="I26" i="23"/>
  <c r="H26" i="23"/>
  <c r="G26" i="23"/>
  <c r="N25" i="23"/>
  <c r="M25" i="23"/>
  <c r="L25" i="23"/>
  <c r="K25" i="23"/>
  <c r="J25" i="23"/>
  <c r="I25" i="23"/>
  <c r="H25" i="23"/>
  <c r="G25" i="23"/>
  <c r="N24" i="23"/>
  <c r="M24" i="23"/>
  <c r="L24" i="23"/>
  <c r="K24" i="23"/>
  <c r="I24" i="23"/>
  <c r="H24" i="23"/>
  <c r="G24" i="23"/>
  <c r="I19" i="23"/>
  <c r="K19" i="23" s="1"/>
  <c r="F19" i="23"/>
  <c r="H16" i="23"/>
  <c r="N29" i="22"/>
  <c r="M29" i="22"/>
  <c r="L29" i="22"/>
  <c r="K29" i="22"/>
  <c r="J29" i="22"/>
  <c r="I29" i="22"/>
  <c r="H29" i="22"/>
  <c r="G29" i="22"/>
  <c r="N28" i="22"/>
  <c r="M28" i="22"/>
  <c r="L28" i="22"/>
  <c r="K28" i="22"/>
  <c r="J28" i="22"/>
  <c r="I28" i="22"/>
  <c r="H28" i="22"/>
  <c r="G28" i="22"/>
  <c r="P28" i="22" s="1"/>
  <c r="N27" i="22"/>
  <c r="M27" i="22"/>
  <c r="L27" i="22"/>
  <c r="K27" i="22"/>
  <c r="J27" i="22"/>
  <c r="I27" i="22"/>
  <c r="H27" i="22"/>
  <c r="G27" i="22"/>
  <c r="P27" i="22" s="1"/>
  <c r="N26" i="22"/>
  <c r="M26" i="22"/>
  <c r="L26" i="22"/>
  <c r="K26" i="22"/>
  <c r="J26" i="22"/>
  <c r="I26" i="22"/>
  <c r="H26" i="22"/>
  <c r="G26" i="22"/>
  <c r="P26" i="22" s="1"/>
  <c r="N25" i="22"/>
  <c r="M25" i="22"/>
  <c r="L25" i="22"/>
  <c r="K25" i="22"/>
  <c r="J25" i="22"/>
  <c r="I25" i="22"/>
  <c r="H25" i="22"/>
  <c r="G25" i="22"/>
  <c r="N24" i="22"/>
  <c r="M24" i="22"/>
  <c r="L24" i="22"/>
  <c r="K24" i="22"/>
  <c r="J24" i="22"/>
  <c r="I24" i="22"/>
  <c r="H24" i="22"/>
  <c r="G24" i="22"/>
  <c r="P24" i="22" s="1"/>
  <c r="N23" i="22"/>
  <c r="M23" i="22"/>
  <c r="L23" i="22"/>
  <c r="K23" i="22"/>
  <c r="J23" i="22"/>
  <c r="I23" i="22"/>
  <c r="H23" i="22"/>
  <c r="G23" i="22"/>
  <c r="P23" i="22" s="1"/>
  <c r="N22" i="22"/>
  <c r="M22" i="22"/>
  <c r="L22" i="22"/>
  <c r="K22" i="22"/>
  <c r="J22" i="22"/>
  <c r="I22" i="22"/>
  <c r="H22" i="22"/>
  <c r="G22" i="22"/>
  <c r="F19" i="22"/>
  <c r="B19" i="22"/>
  <c r="H16" i="22"/>
  <c r="I19" i="22" s="1"/>
  <c r="K19" i="22" s="1"/>
  <c r="D29" i="6"/>
  <c r="D28" i="6"/>
  <c r="D27" i="6"/>
  <c r="D26" i="6"/>
  <c r="D25" i="6"/>
  <c r="D24" i="6"/>
  <c r="F28" i="18"/>
  <c r="G28" i="18"/>
  <c r="H28" i="18"/>
  <c r="I28" i="18"/>
  <c r="J28" i="18"/>
  <c r="K28" i="18"/>
  <c r="L28" i="18"/>
  <c r="M28" i="18"/>
  <c r="G27" i="18"/>
  <c r="H27" i="18"/>
  <c r="I27" i="18"/>
  <c r="J27" i="18"/>
  <c r="K27" i="18"/>
  <c r="L27" i="18"/>
  <c r="M27" i="18"/>
  <c r="F27" i="18"/>
  <c r="F26" i="18"/>
  <c r="G26" i="18"/>
  <c r="H26" i="18"/>
  <c r="I26" i="18"/>
  <c r="J26" i="18"/>
  <c r="K26" i="18"/>
  <c r="L26" i="18"/>
  <c r="M26" i="18"/>
  <c r="G25" i="18"/>
  <c r="H25" i="18"/>
  <c r="I25" i="18"/>
  <c r="J25" i="18"/>
  <c r="K25" i="18"/>
  <c r="L25" i="18"/>
  <c r="M25" i="18"/>
  <c r="F25" i="18"/>
  <c r="G24" i="18"/>
  <c r="H24" i="18"/>
  <c r="I24" i="18"/>
  <c r="J24" i="18"/>
  <c r="K24" i="18"/>
  <c r="L24" i="18"/>
  <c r="M24" i="18"/>
  <c r="F24" i="18"/>
  <c r="G23" i="18"/>
  <c r="H23" i="18"/>
  <c r="I23" i="18"/>
  <c r="J23" i="18"/>
  <c r="K23" i="18"/>
  <c r="L23" i="18"/>
  <c r="M23" i="18"/>
  <c r="F23" i="18"/>
  <c r="F22" i="18"/>
  <c r="G22" i="18"/>
  <c r="H22" i="18"/>
  <c r="I22" i="18"/>
  <c r="J22" i="18"/>
  <c r="K22" i="18"/>
  <c r="L22" i="18"/>
  <c r="M22" i="18"/>
  <c r="G21" i="18"/>
  <c r="H21" i="18"/>
  <c r="I21" i="18"/>
  <c r="J21" i="18"/>
  <c r="K21" i="18"/>
  <c r="L21" i="18"/>
  <c r="M21" i="18"/>
  <c r="F21" i="18"/>
  <c r="P24" i="14"/>
  <c r="P25" i="14"/>
  <c r="P26" i="14"/>
  <c r="P27" i="14"/>
  <c r="P28" i="14"/>
  <c r="P29" i="14"/>
  <c r="P23" i="14"/>
  <c r="O28" i="10"/>
  <c r="O24" i="10"/>
  <c r="F26" i="16"/>
  <c r="F25" i="16"/>
  <c r="F28" i="16"/>
  <c r="G28" i="16"/>
  <c r="H28" i="16"/>
  <c r="I28" i="16"/>
  <c r="J28" i="16"/>
  <c r="K28" i="16"/>
  <c r="L28" i="16"/>
  <c r="M28" i="16"/>
  <c r="G27" i="16"/>
  <c r="H27" i="16"/>
  <c r="I27" i="16"/>
  <c r="J27" i="16"/>
  <c r="K27" i="16"/>
  <c r="L27" i="16"/>
  <c r="M27" i="16"/>
  <c r="F27" i="16"/>
  <c r="G26" i="16"/>
  <c r="H26" i="16"/>
  <c r="I26" i="16"/>
  <c r="J26" i="16"/>
  <c r="K26" i="16"/>
  <c r="L26" i="16"/>
  <c r="M26" i="16"/>
  <c r="G25" i="16"/>
  <c r="H25" i="16"/>
  <c r="I25" i="16"/>
  <c r="J25" i="16"/>
  <c r="K25" i="16"/>
  <c r="L25" i="16"/>
  <c r="M25" i="16"/>
  <c r="F24" i="16"/>
  <c r="G24" i="16"/>
  <c r="H24" i="16"/>
  <c r="I24" i="16"/>
  <c r="J24" i="16"/>
  <c r="K24" i="16"/>
  <c r="L24" i="16"/>
  <c r="M24" i="16"/>
  <c r="G23" i="16"/>
  <c r="H23" i="16"/>
  <c r="I23" i="16"/>
  <c r="J23" i="16"/>
  <c r="K23" i="16"/>
  <c r="L23" i="16"/>
  <c r="M23" i="16"/>
  <c r="F23" i="16"/>
  <c r="F22" i="16"/>
  <c r="G22" i="16"/>
  <c r="H22" i="16"/>
  <c r="I22" i="16"/>
  <c r="J22" i="16"/>
  <c r="K22" i="16"/>
  <c r="L22" i="16"/>
  <c r="M22" i="16"/>
  <c r="G21" i="16"/>
  <c r="H21" i="16"/>
  <c r="I21" i="16"/>
  <c r="J21" i="16"/>
  <c r="K21" i="16"/>
  <c r="L21" i="16"/>
  <c r="M21" i="16"/>
  <c r="F21" i="16"/>
  <c r="H29" i="14"/>
  <c r="I29" i="14"/>
  <c r="J29" i="14"/>
  <c r="K29" i="14"/>
  <c r="L29" i="14"/>
  <c r="M29" i="14"/>
  <c r="N29" i="14"/>
  <c r="G29" i="14"/>
  <c r="H28" i="14"/>
  <c r="I28" i="14"/>
  <c r="J28" i="14"/>
  <c r="K28" i="14"/>
  <c r="L28" i="14"/>
  <c r="G28" i="14"/>
  <c r="H27" i="14"/>
  <c r="I27" i="14"/>
  <c r="J27" i="14"/>
  <c r="K27" i="14"/>
  <c r="L27" i="14"/>
  <c r="M27" i="14"/>
  <c r="N27" i="14"/>
  <c r="G27" i="14"/>
  <c r="H26" i="14"/>
  <c r="I26" i="14"/>
  <c r="J26" i="14"/>
  <c r="K26" i="14"/>
  <c r="L26" i="14"/>
  <c r="M26" i="14"/>
  <c r="N26" i="14"/>
  <c r="G26" i="14"/>
  <c r="H25" i="14"/>
  <c r="I25" i="14"/>
  <c r="K25" i="14"/>
  <c r="L25" i="14"/>
  <c r="M25" i="14"/>
  <c r="N25" i="14"/>
  <c r="G25" i="14"/>
  <c r="H24" i="14"/>
  <c r="I24" i="14"/>
  <c r="J24" i="14"/>
  <c r="K24" i="14"/>
  <c r="L24" i="14"/>
  <c r="M24" i="14"/>
  <c r="N24" i="14"/>
  <c r="G24" i="14"/>
  <c r="H23" i="14"/>
  <c r="I23" i="14"/>
  <c r="J23" i="14"/>
  <c r="K23" i="14"/>
  <c r="L23" i="14"/>
  <c r="M23" i="14"/>
  <c r="N23" i="14"/>
  <c r="G23" i="14"/>
  <c r="H22" i="14"/>
  <c r="I22" i="14"/>
  <c r="J22" i="14"/>
  <c r="K22" i="14"/>
  <c r="L22" i="14"/>
  <c r="M22" i="14"/>
  <c r="N22" i="14"/>
  <c r="G22" i="14"/>
  <c r="H29" i="13"/>
  <c r="I29" i="13"/>
  <c r="J29" i="13"/>
  <c r="K29" i="13"/>
  <c r="L29" i="13"/>
  <c r="M29" i="13"/>
  <c r="N29" i="13"/>
  <c r="G29" i="13"/>
  <c r="H28" i="13"/>
  <c r="I28" i="13"/>
  <c r="J28" i="13"/>
  <c r="K28" i="13"/>
  <c r="L28" i="13"/>
  <c r="M28" i="13"/>
  <c r="G28" i="13"/>
  <c r="H27" i="13"/>
  <c r="I27" i="13"/>
  <c r="J27" i="13"/>
  <c r="K27" i="13"/>
  <c r="L27" i="13"/>
  <c r="M27" i="13"/>
  <c r="N27" i="13"/>
  <c r="G27" i="13"/>
  <c r="H26" i="13"/>
  <c r="I26" i="13"/>
  <c r="J26" i="13"/>
  <c r="K26" i="13"/>
  <c r="L26" i="13"/>
  <c r="M26" i="13"/>
  <c r="N26" i="13"/>
  <c r="G26" i="13"/>
  <c r="H25" i="13"/>
  <c r="I25" i="13"/>
  <c r="K25" i="13"/>
  <c r="L25" i="13"/>
  <c r="M25" i="13"/>
  <c r="N25" i="13"/>
  <c r="G25" i="13"/>
  <c r="H24" i="13"/>
  <c r="I24" i="13"/>
  <c r="J24" i="13"/>
  <c r="K24" i="13"/>
  <c r="L24" i="13"/>
  <c r="M24" i="13"/>
  <c r="N24" i="13"/>
  <c r="G24" i="13"/>
  <c r="H23" i="13"/>
  <c r="I23" i="13"/>
  <c r="J23" i="13"/>
  <c r="K23" i="13"/>
  <c r="L23" i="13"/>
  <c r="M23" i="13"/>
  <c r="N23" i="13"/>
  <c r="G23" i="13"/>
  <c r="H22" i="13"/>
  <c r="I22" i="13"/>
  <c r="J22" i="13"/>
  <c r="K22" i="13"/>
  <c r="L22" i="13"/>
  <c r="M22" i="13"/>
  <c r="N22" i="13"/>
  <c r="G22" i="13"/>
  <c r="H29" i="11"/>
  <c r="I29" i="11"/>
  <c r="J29" i="11"/>
  <c r="K29" i="11"/>
  <c r="L29" i="11"/>
  <c r="M29" i="11"/>
  <c r="N29" i="11"/>
  <c r="P29" i="11"/>
  <c r="H28" i="11"/>
  <c r="I28" i="11"/>
  <c r="J28" i="11"/>
  <c r="K28" i="11"/>
  <c r="L28" i="11"/>
  <c r="M28" i="11"/>
  <c r="N28" i="11"/>
  <c r="P28" i="11"/>
  <c r="H27" i="11"/>
  <c r="I27" i="11"/>
  <c r="J27" i="11"/>
  <c r="K27" i="11"/>
  <c r="L27" i="11"/>
  <c r="M27" i="11"/>
  <c r="N27" i="11"/>
  <c r="P27" i="11"/>
  <c r="H26" i="11"/>
  <c r="I26" i="11"/>
  <c r="J26" i="11"/>
  <c r="K26" i="11"/>
  <c r="L26" i="11"/>
  <c r="M26" i="11"/>
  <c r="N26" i="11"/>
  <c r="P26" i="11"/>
  <c r="H24" i="11"/>
  <c r="I24" i="11"/>
  <c r="J24" i="11"/>
  <c r="K24" i="11"/>
  <c r="L24" i="11"/>
  <c r="M24" i="11"/>
  <c r="N24" i="11"/>
  <c r="P24" i="11"/>
  <c r="H23" i="11"/>
  <c r="I23" i="11"/>
  <c r="J23" i="11"/>
  <c r="K23" i="11"/>
  <c r="L23" i="11"/>
  <c r="M23" i="11"/>
  <c r="N23" i="11"/>
  <c r="G23" i="11"/>
  <c r="P23" i="11" s="1"/>
  <c r="H22" i="11"/>
  <c r="I22" i="11"/>
  <c r="J22" i="11"/>
  <c r="K22" i="11"/>
  <c r="L22" i="11"/>
  <c r="M22" i="11"/>
  <c r="N22" i="11"/>
  <c r="G22" i="11"/>
  <c r="G30" i="9"/>
  <c r="H30" i="9"/>
  <c r="I30" i="9"/>
  <c r="J30" i="9"/>
  <c r="K30" i="9"/>
  <c r="L30" i="9"/>
  <c r="M30" i="9"/>
  <c r="N30" i="9"/>
  <c r="H29" i="9"/>
  <c r="I29" i="9"/>
  <c r="J29" i="9"/>
  <c r="K29" i="9"/>
  <c r="L29" i="9"/>
  <c r="M29" i="9"/>
  <c r="N29" i="9"/>
  <c r="G29" i="9"/>
  <c r="H28" i="9"/>
  <c r="I28" i="9"/>
  <c r="J28" i="9"/>
  <c r="K28" i="9"/>
  <c r="L28" i="9"/>
  <c r="M28" i="9"/>
  <c r="N28" i="9"/>
  <c r="G28" i="9"/>
  <c r="H27" i="9"/>
  <c r="I27" i="9"/>
  <c r="J27" i="9"/>
  <c r="K27" i="9"/>
  <c r="L27" i="9"/>
  <c r="M27" i="9"/>
  <c r="N27" i="9"/>
  <c r="G27" i="9"/>
  <c r="G26" i="9"/>
  <c r="H26" i="9"/>
  <c r="I26" i="9"/>
  <c r="J26" i="9"/>
  <c r="K26" i="9"/>
  <c r="L26" i="9"/>
  <c r="M26" i="9"/>
  <c r="N26" i="9"/>
  <c r="H25" i="9"/>
  <c r="I25" i="9"/>
  <c r="J25" i="9"/>
  <c r="K25" i="9"/>
  <c r="L25" i="9"/>
  <c r="M25" i="9"/>
  <c r="N25" i="9"/>
  <c r="G25" i="9"/>
  <c r="G24" i="9"/>
  <c r="H24" i="9"/>
  <c r="I24" i="9"/>
  <c r="J24" i="9"/>
  <c r="K24" i="9"/>
  <c r="L24" i="9"/>
  <c r="M24" i="9"/>
  <c r="N24" i="9"/>
  <c r="H23" i="9"/>
  <c r="I23" i="9"/>
  <c r="J23" i="9"/>
  <c r="K23" i="9"/>
  <c r="L23" i="9"/>
  <c r="M23" i="9"/>
  <c r="N23" i="9"/>
  <c r="G23" i="9"/>
  <c r="F25" i="10"/>
  <c r="F29" i="10"/>
  <c r="G29" i="10"/>
  <c r="H29" i="10"/>
  <c r="I29" i="10"/>
  <c r="J29" i="10"/>
  <c r="K29" i="10"/>
  <c r="L29" i="10"/>
  <c r="M29" i="10"/>
  <c r="G28" i="10"/>
  <c r="H28" i="10"/>
  <c r="I28" i="10"/>
  <c r="J28" i="10"/>
  <c r="K28" i="10"/>
  <c r="L28" i="10"/>
  <c r="M28" i="10"/>
  <c r="F28" i="10"/>
  <c r="F27" i="10"/>
  <c r="G27" i="10"/>
  <c r="H27" i="10"/>
  <c r="I27" i="10"/>
  <c r="J27" i="10"/>
  <c r="K27" i="10"/>
  <c r="L27" i="10"/>
  <c r="M27" i="10"/>
  <c r="G26" i="10"/>
  <c r="H26" i="10"/>
  <c r="I26" i="10"/>
  <c r="J26" i="10"/>
  <c r="K26" i="10"/>
  <c r="L26" i="10"/>
  <c r="M26" i="10"/>
  <c r="F26" i="10"/>
  <c r="G25" i="10"/>
  <c r="I25" i="10"/>
  <c r="J25" i="10"/>
  <c r="K25" i="10"/>
  <c r="L25" i="10"/>
  <c r="M25" i="10"/>
  <c r="G24" i="10"/>
  <c r="H24" i="10"/>
  <c r="I24" i="10"/>
  <c r="J24" i="10"/>
  <c r="K24" i="10"/>
  <c r="L24" i="10"/>
  <c r="M24" i="10"/>
  <c r="F24" i="10"/>
  <c r="F23" i="10"/>
  <c r="G23" i="10"/>
  <c r="H23" i="10"/>
  <c r="I23" i="10"/>
  <c r="J23" i="10"/>
  <c r="K23" i="10"/>
  <c r="L23" i="10"/>
  <c r="M23" i="10"/>
  <c r="G22" i="10"/>
  <c r="H22" i="10"/>
  <c r="I22" i="10"/>
  <c r="J22" i="10"/>
  <c r="K22" i="10"/>
  <c r="L22" i="10"/>
  <c r="M22" i="10"/>
  <c r="F22" i="10"/>
  <c r="E29" i="6"/>
  <c r="F29" i="6"/>
  <c r="G29" i="6"/>
  <c r="H29" i="6"/>
  <c r="J29" i="6"/>
  <c r="F28" i="6"/>
  <c r="G28" i="6"/>
  <c r="H28" i="6"/>
  <c r="I28" i="6"/>
  <c r="J28" i="6"/>
  <c r="E28" i="6"/>
  <c r="F27" i="6"/>
  <c r="G27" i="6"/>
  <c r="I27" i="6"/>
  <c r="J27" i="6"/>
  <c r="E27" i="6"/>
  <c r="E26" i="6"/>
  <c r="F26" i="6"/>
  <c r="G26" i="6"/>
  <c r="I26" i="6"/>
  <c r="J26" i="6"/>
  <c r="F23" i="6"/>
  <c r="G23" i="6"/>
  <c r="H23" i="6"/>
  <c r="I23" i="6"/>
  <c r="J23" i="6"/>
  <c r="E23" i="6"/>
  <c r="F22" i="6"/>
  <c r="G22" i="6"/>
  <c r="H22" i="6"/>
  <c r="I22" i="6"/>
  <c r="J22" i="6"/>
  <c r="E22" i="6"/>
  <c r="F25" i="6"/>
  <c r="G25" i="6"/>
  <c r="H25" i="6"/>
  <c r="I25" i="6"/>
  <c r="J25" i="6"/>
  <c r="E25" i="6"/>
  <c r="F24" i="6"/>
  <c r="G24" i="6"/>
  <c r="I24" i="6"/>
  <c r="N24" i="6" s="1"/>
  <c r="J24" i="6"/>
  <c r="E24" i="6"/>
  <c r="E29" i="16"/>
  <c r="D30" i="14"/>
  <c r="E19" i="18"/>
  <c r="G16" i="18"/>
  <c r="H19" i="18" s="1"/>
  <c r="J19" i="18" s="1"/>
  <c r="J19" i="16"/>
  <c r="E19" i="16"/>
  <c r="G16" i="16"/>
  <c r="F19" i="14"/>
  <c r="H16" i="14"/>
  <c r="I19" i="14" s="1"/>
  <c r="K19" i="14" s="1"/>
  <c r="F19" i="13"/>
  <c r="H16" i="13"/>
  <c r="I19" i="13" s="1"/>
  <c r="K19" i="13" s="1"/>
  <c r="F19" i="11"/>
  <c r="B19" i="11"/>
  <c r="H16" i="11"/>
  <c r="P5" i="10"/>
  <c r="E19" i="10"/>
  <c r="B19" i="10"/>
  <c r="G16" i="10"/>
  <c r="G19" i="9"/>
  <c r="B19" i="9"/>
  <c r="I16" i="9"/>
  <c r="H19" i="8"/>
  <c r="J19" i="8" s="1"/>
  <c r="E19" i="8"/>
  <c r="B19" i="8"/>
  <c r="G16" i="8"/>
  <c r="E19" i="6"/>
  <c r="B19" i="6"/>
  <c r="G16" i="6"/>
  <c r="H19" i="6" s="1"/>
  <c r="J19" i="6" s="1"/>
  <c r="J19" i="5"/>
  <c r="H19" i="5"/>
  <c r="E19" i="5"/>
  <c r="B19" i="5"/>
  <c r="G16" i="5"/>
  <c r="F54" i="40" l="1"/>
  <c r="E54" i="40"/>
  <c r="F55" i="40"/>
  <c r="E55" i="40"/>
  <c r="F57" i="40"/>
  <c r="E57" i="40"/>
  <c r="F58" i="40"/>
  <c r="E58" i="40"/>
  <c r="F60" i="40"/>
  <c r="E60" i="40"/>
  <c r="G54" i="40"/>
  <c r="G55" i="40"/>
  <c r="G56" i="40"/>
  <c r="G57" i="40"/>
  <c r="G59" i="40"/>
  <c r="G60" i="40"/>
  <c r="E56" i="40"/>
  <c r="H53" i="40"/>
  <c r="H54" i="40"/>
  <c r="H55" i="40"/>
  <c r="H56" i="40"/>
  <c r="H57" i="40"/>
  <c r="H58" i="40"/>
  <c r="E59" i="40"/>
  <c r="H59" i="40"/>
  <c r="H60" i="40"/>
  <c r="I53" i="40"/>
  <c r="I54" i="40"/>
  <c r="I55" i="40"/>
  <c r="I56" i="40"/>
  <c r="I57" i="40"/>
  <c r="I58" i="40"/>
  <c r="I59" i="40"/>
  <c r="I60" i="40"/>
  <c r="C38" i="40"/>
  <c r="E36" i="40"/>
  <c r="K37" i="40"/>
  <c r="J53" i="40"/>
  <c r="J54" i="40"/>
  <c r="J55" i="40"/>
  <c r="J56" i="40"/>
  <c r="J57" i="40"/>
  <c r="J58" i="40"/>
  <c r="J59" i="40"/>
  <c r="J60" i="40"/>
  <c r="H36" i="40"/>
  <c r="H38" i="40"/>
  <c r="I38" i="40"/>
  <c r="F38" i="40"/>
  <c r="H39" i="40"/>
  <c r="L38" i="40"/>
  <c r="K53" i="40"/>
  <c r="K54" i="40"/>
  <c r="K55" i="40"/>
  <c r="K56" i="40"/>
  <c r="K57" i="40"/>
  <c r="K58" i="40"/>
  <c r="K59" i="40"/>
  <c r="K60" i="40"/>
  <c r="M34" i="40"/>
  <c r="E34" i="40"/>
  <c r="L35" i="40"/>
  <c r="G36" i="40"/>
  <c r="J37" i="40"/>
  <c r="M38" i="40"/>
  <c r="E38" i="40"/>
  <c r="G39" i="40"/>
  <c r="C36" i="40"/>
  <c r="F36" i="40"/>
  <c r="L53" i="40"/>
  <c r="L54" i="40"/>
  <c r="L55" i="40"/>
  <c r="L56" i="40"/>
  <c r="L57" i="40"/>
  <c r="L58" i="40"/>
  <c r="L59" i="40"/>
  <c r="L60" i="40"/>
  <c r="L34" i="40"/>
  <c r="C34" i="40"/>
  <c r="D34" i="40"/>
  <c r="G33" i="40"/>
  <c r="K35" i="40"/>
  <c r="J36" i="40"/>
  <c r="K36" i="40"/>
  <c r="I37" i="40"/>
  <c r="F39" i="40"/>
  <c r="D38" i="40"/>
  <c r="L36" i="40"/>
  <c r="H37" i="34"/>
  <c r="L36" i="34"/>
  <c r="C33" i="34"/>
  <c r="M39" i="34"/>
  <c r="H35" i="34"/>
  <c r="J33" i="34"/>
  <c r="K39" i="34"/>
  <c r="K33" i="34"/>
  <c r="L33" i="34"/>
  <c r="I33" i="34"/>
  <c r="I39" i="34"/>
  <c r="O26" i="42"/>
  <c r="F38" i="41"/>
  <c r="E38" i="41"/>
  <c r="D33" i="36"/>
  <c r="C39" i="36"/>
  <c r="D39" i="36"/>
  <c r="I33" i="36"/>
  <c r="H33" i="36"/>
  <c r="D37" i="36"/>
  <c r="C38" i="36"/>
  <c r="C33" i="36"/>
  <c r="G33" i="36"/>
  <c r="C34" i="36"/>
  <c r="L36" i="36"/>
  <c r="C37" i="36"/>
  <c r="E33" i="36"/>
  <c r="D35" i="36"/>
  <c r="C36" i="36"/>
  <c r="D38" i="36"/>
  <c r="D34" i="36"/>
  <c r="G35" i="36"/>
  <c r="F33" i="36"/>
  <c r="K34" i="36"/>
  <c r="H38" i="36"/>
  <c r="K39" i="36"/>
  <c r="J34" i="36"/>
  <c r="P24" i="36"/>
  <c r="P29" i="36"/>
  <c r="O29" i="36"/>
  <c r="H36" i="36"/>
  <c r="J38" i="36"/>
  <c r="H35" i="36"/>
  <c r="F37" i="36"/>
  <c r="I35" i="36"/>
  <c r="L37" i="36"/>
  <c r="G37" i="36"/>
  <c r="I39" i="36"/>
  <c r="J37" i="36"/>
  <c r="O26" i="36"/>
  <c r="K37" i="36"/>
  <c r="I38" i="36"/>
  <c r="H34" i="36"/>
  <c r="K35" i="36"/>
  <c r="E37" i="36"/>
  <c r="G39" i="36"/>
  <c r="L34" i="36"/>
  <c r="F35" i="36"/>
  <c r="F36" i="36"/>
  <c r="K36" i="36"/>
  <c r="H37" i="36"/>
  <c r="G38" i="36"/>
  <c r="J39" i="36"/>
  <c r="H35" i="35"/>
  <c r="J35" i="35"/>
  <c r="G35" i="35"/>
  <c r="F35" i="35"/>
  <c r="M35" i="35"/>
  <c r="O24" i="35"/>
  <c r="L39" i="34"/>
  <c r="H39" i="34"/>
  <c r="G39" i="34"/>
  <c r="D38" i="34"/>
  <c r="D36" i="34"/>
  <c r="E33" i="34"/>
  <c r="F33" i="34"/>
  <c r="G33" i="34"/>
  <c r="M33" i="34"/>
  <c r="L33" i="31"/>
  <c r="G33" i="31"/>
  <c r="H33" i="31"/>
  <c r="I39" i="28"/>
  <c r="E39" i="28"/>
  <c r="L39" i="28"/>
  <c r="F39" i="28"/>
  <c r="J38" i="28"/>
  <c r="H38" i="28"/>
  <c r="H37" i="28"/>
  <c r="E37" i="28"/>
  <c r="K37" i="28"/>
  <c r="J36" i="28"/>
  <c r="E36" i="28"/>
  <c r="G36" i="28"/>
  <c r="K36" i="28"/>
  <c r="J35" i="28"/>
  <c r="I35" i="28"/>
  <c r="C34" i="28"/>
  <c r="G34" i="28"/>
  <c r="I34" i="28"/>
  <c r="M34" i="28"/>
  <c r="E34" i="28"/>
  <c r="P26" i="35"/>
  <c r="P24" i="34"/>
  <c r="M34" i="34"/>
  <c r="E36" i="34"/>
  <c r="M36" i="34"/>
  <c r="I37" i="34"/>
  <c r="E38" i="34"/>
  <c r="M38" i="34"/>
  <c r="L34" i="34"/>
  <c r="O24" i="34"/>
  <c r="J35" i="34"/>
  <c r="F36" i="34"/>
  <c r="O26" i="34"/>
  <c r="J37" i="34"/>
  <c r="H38" i="34"/>
  <c r="O28" i="34"/>
  <c r="K35" i="34"/>
  <c r="K37" i="34"/>
  <c r="C39" i="34"/>
  <c r="H34" i="34"/>
  <c r="H36" i="34"/>
  <c r="D37" i="34"/>
  <c r="L37" i="34"/>
  <c r="E39" i="34"/>
  <c r="D35" i="34"/>
  <c r="C37" i="34"/>
  <c r="G38" i="34"/>
  <c r="I34" i="34"/>
  <c r="E35" i="34"/>
  <c r="M35" i="34"/>
  <c r="E37" i="34"/>
  <c r="M37" i="34"/>
  <c r="I38" i="34"/>
  <c r="G36" i="34"/>
  <c r="J34" i="34"/>
  <c r="I35" i="34"/>
  <c r="O25" i="34"/>
  <c r="J36" i="34"/>
  <c r="F37" i="34"/>
  <c r="O27" i="34"/>
  <c r="J38" i="34"/>
  <c r="O29" i="34"/>
  <c r="G34" i="34"/>
  <c r="D34" i="34"/>
  <c r="K34" i="34"/>
  <c r="G35" i="34"/>
  <c r="P26" i="34"/>
  <c r="K36" i="34"/>
  <c r="G37" i="34"/>
  <c r="C38" i="34"/>
  <c r="K38" i="34"/>
  <c r="H34" i="31"/>
  <c r="L39" i="31"/>
  <c r="H38" i="31"/>
  <c r="L37" i="31"/>
  <c r="H36" i="31"/>
  <c r="O25" i="42"/>
  <c r="P28" i="42"/>
  <c r="P25" i="42"/>
  <c r="O24" i="42"/>
  <c r="P27" i="42"/>
  <c r="O27" i="42"/>
  <c r="P24" i="42"/>
  <c r="P26" i="42"/>
  <c r="O28" i="42"/>
  <c r="G38" i="41"/>
  <c r="O29" i="40"/>
  <c r="P28" i="40"/>
  <c r="O28" i="40"/>
  <c r="P27" i="40"/>
  <c r="O25" i="40"/>
  <c r="P25" i="40"/>
  <c r="O27" i="40"/>
  <c r="O24" i="40"/>
  <c r="P24" i="40"/>
  <c r="O26" i="40"/>
  <c r="P29" i="40"/>
  <c r="P26" i="40"/>
  <c r="E39" i="36"/>
  <c r="O25" i="36"/>
  <c r="P28" i="36"/>
  <c r="E34" i="36"/>
  <c r="J35" i="36"/>
  <c r="G36" i="36"/>
  <c r="P25" i="36"/>
  <c r="F34" i="36"/>
  <c r="O27" i="36"/>
  <c r="I36" i="36"/>
  <c r="H39" i="36"/>
  <c r="I34" i="36"/>
  <c r="E38" i="36"/>
  <c r="G34" i="36"/>
  <c r="L35" i="36"/>
  <c r="K38" i="36"/>
  <c r="O24" i="36"/>
  <c r="P27" i="36"/>
  <c r="J36" i="36"/>
  <c r="F38" i="36"/>
  <c r="P26" i="36"/>
  <c r="E36" i="36"/>
  <c r="L39" i="36"/>
  <c r="O28" i="36"/>
  <c r="O25" i="35"/>
  <c r="P28" i="35"/>
  <c r="P25" i="35"/>
  <c r="O27" i="35"/>
  <c r="P27" i="35"/>
  <c r="P24" i="35"/>
  <c r="O26" i="35"/>
  <c r="P29" i="35"/>
  <c r="P28" i="34"/>
  <c r="E34" i="34"/>
  <c r="P25" i="34"/>
  <c r="F34" i="34"/>
  <c r="C35" i="34"/>
  <c r="L35" i="34"/>
  <c r="I36" i="34"/>
  <c r="P27" i="34"/>
  <c r="F35" i="34"/>
  <c r="C36" i="34"/>
  <c r="P29" i="34"/>
  <c r="F38" i="34"/>
  <c r="C34" i="34"/>
  <c r="D39" i="34"/>
  <c r="J37" i="25"/>
  <c r="H38" i="25"/>
  <c r="H39" i="25"/>
  <c r="G39" i="25"/>
  <c r="D39" i="25"/>
  <c r="E36" i="25"/>
  <c r="I34" i="25"/>
  <c r="C34" i="25"/>
  <c r="E34" i="25"/>
  <c r="J34" i="25"/>
  <c r="G38" i="25"/>
  <c r="F39" i="25"/>
  <c r="F38" i="25"/>
  <c r="C39" i="28"/>
  <c r="C38" i="28"/>
  <c r="D38" i="28"/>
  <c r="D36" i="28"/>
  <c r="C36" i="28"/>
  <c r="D35" i="28"/>
  <c r="E35" i="28"/>
  <c r="C35" i="28"/>
  <c r="D39" i="26"/>
  <c r="C39" i="26"/>
  <c r="E38" i="26"/>
  <c r="C38" i="26"/>
  <c r="D38" i="26"/>
  <c r="E37" i="26"/>
  <c r="C37" i="26"/>
  <c r="D37" i="26"/>
  <c r="D36" i="26"/>
  <c r="H37" i="25"/>
  <c r="H36" i="25"/>
  <c r="F35" i="25"/>
  <c r="H35" i="25"/>
  <c r="G35" i="25"/>
  <c r="C36" i="26"/>
  <c r="E36" i="26"/>
  <c r="D35" i="26"/>
  <c r="C35" i="26"/>
  <c r="E35" i="26"/>
  <c r="E34" i="26"/>
  <c r="F34" i="26"/>
  <c r="D34" i="26"/>
  <c r="I38" i="25"/>
  <c r="I37" i="25"/>
  <c r="K36" i="25"/>
  <c r="K38" i="25"/>
  <c r="I36" i="25"/>
  <c r="J36" i="25"/>
  <c r="I35" i="25"/>
  <c r="J38" i="25"/>
  <c r="I39" i="25"/>
  <c r="K39" i="25"/>
  <c r="J35" i="25"/>
  <c r="K35" i="25"/>
  <c r="P24" i="26"/>
  <c r="F38" i="26"/>
  <c r="P27" i="26"/>
  <c r="P26" i="26"/>
  <c r="P29" i="26"/>
  <c r="F36" i="26"/>
  <c r="F35" i="26"/>
  <c r="F37" i="26"/>
  <c r="P25" i="26"/>
  <c r="G39" i="31"/>
  <c r="L34" i="31"/>
  <c r="L36" i="31"/>
  <c r="H37" i="31"/>
  <c r="H39" i="31"/>
  <c r="P26" i="31"/>
  <c r="G37" i="31"/>
  <c r="P24" i="31"/>
  <c r="M34" i="31"/>
  <c r="M36" i="31"/>
  <c r="I37" i="31"/>
  <c r="M38" i="31"/>
  <c r="K38" i="31"/>
  <c r="O24" i="31"/>
  <c r="O26" i="31"/>
  <c r="J37" i="31"/>
  <c r="G38" i="31"/>
  <c r="O28" i="31"/>
  <c r="J39" i="31"/>
  <c r="K34" i="31"/>
  <c r="K36" i="31"/>
  <c r="G34" i="31"/>
  <c r="G36" i="31"/>
  <c r="K37" i="31"/>
  <c r="K39" i="31"/>
  <c r="I34" i="31"/>
  <c r="M37" i="31"/>
  <c r="I38" i="31"/>
  <c r="M39" i="31"/>
  <c r="J34" i="31"/>
  <c r="O25" i="31"/>
  <c r="O27" i="31"/>
  <c r="J38" i="31"/>
  <c r="I39" i="31"/>
  <c r="O29" i="31"/>
  <c r="P28" i="31"/>
  <c r="P25" i="31"/>
  <c r="I36" i="31"/>
  <c r="P27" i="31"/>
  <c r="J36" i="31"/>
  <c r="L38" i="31"/>
  <c r="P29" i="31"/>
  <c r="E38" i="28"/>
  <c r="O24" i="28"/>
  <c r="O25" i="28"/>
  <c r="F36" i="28"/>
  <c r="O26" i="28"/>
  <c r="P27" i="28"/>
  <c r="O27" i="28"/>
  <c r="O28" i="28"/>
  <c r="O29" i="28"/>
  <c r="P26" i="28"/>
  <c r="F35" i="28"/>
  <c r="F37" i="28"/>
  <c r="F38" i="28"/>
  <c r="P24" i="28"/>
  <c r="P28" i="28"/>
  <c r="P25" i="28"/>
  <c r="P29" i="28"/>
  <c r="O29" i="26"/>
  <c r="P29" i="22"/>
  <c r="O24" i="26"/>
  <c r="O25" i="26"/>
  <c r="O27" i="26"/>
  <c r="O26" i="26"/>
  <c r="O28" i="26"/>
  <c r="O26" i="25"/>
  <c r="O24" i="25"/>
  <c r="O25" i="25"/>
  <c r="O29" i="25"/>
  <c r="O28" i="25"/>
  <c r="H19" i="25"/>
  <c r="J19" i="25" s="1"/>
  <c r="O27" i="25"/>
  <c r="P28" i="24"/>
  <c r="P24" i="24"/>
  <c r="P26" i="24"/>
  <c r="P27" i="24"/>
  <c r="P23" i="24"/>
  <c r="P25" i="24"/>
  <c r="P29" i="24"/>
  <c r="P26" i="23"/>
  <c r="P27" i="23"/>
  <c r="P24" i="23"/>
  <c r="P25" i="23"/>
  <c r="H19" i="16"/>
  <c r="I19" i="11"/>
  <c r="K19" i="11" s="1"/>
  <c r="H19" i="10"/>
  <c r="J19" i="10" s="1"/>
  <c r="J19" i="9"/>
  <c r="L19" i="9" s="1"/>
</calcChain>
</file>

<file path=xl/sharedStrings.xml><?xml version="1.0" encoding="utf-8"?>
<sst xmlns="http://schemas.openxmlformats.org/spreadsheetml/2006/main" count="2360" uniqueCount="85">
  <si>
    <t>RFP</t>
  </si>
  <si>
    <t>Concentration of NMDA (uM)</t>
  </si>
  <si>
    <t>Pilot experiment</t>
  </si>
  <si>
    <t>SEP-rGluN2B</t>
  </si>
  <si>
    <t>hGluN1-4a</t>
  </si>
  <si>
    <t>Purine</t>
  </si>
  <si>
    <t>eGFP-hGluN2A-S</t>
  </si>
  <si>
    <t>with 50uM
 APV</t>
  </si>
  <si>
    <t>eGFP-rGluN2A</t>
  </si>
  <si>
    <t>Concentration of glutamate (uM)</t>
  </si>
  <si>
    <t>pDNA per subunit per well (ng)</t>
  </si>
  <si>
    <t>pDNA per subunit per dish (ng)</t>
  </si>
  <si>
    <t>Volume (uL) of each subunit 500ng/uL</t>
  </si>
  <si>
    <t>Volume (uL) of optiMEM per condition</t>
  </si>
  <si>
    <t>Volume (uL) of PEI per condition</t>
  </si>
  <si>
    <t>Total volume (uL)</t>
  </si>
  <si>
    <t>Volume (uL) of optiMEM + 5% FBS media to add</t>
  </si>
  <si>
    <t>mCherry-hGluN2A-S</t>
  </si>
  <si>
    <t>rGluN2A-R2</t>
  </si>
  <si>
    <t>mCherry-hGluN2A-S-C436R</t>
  </si>
  <si>
    <t>hGluN1-1a</t>
  </si>
  <si>
    <t>single</t>
  </si>
  <si>
    <t>double</t>
  </si>
  <si>
    <t>triple</t>
  </si>
  <si>
    <t>Masked</t>
  </si>
  <si>
    <t>APV</t>
  </si>
  <si>
    <t>Negative corrected</t>
  </si>
  <si>
    <t>SEP-rGluN2A</t>
  </si>
  <si>
    <t>mCherry-hGluN2A-S-C231Y</t>
  </si>
  <si>
    <t>mCherry-hGluN2A-S-G483R</t>
  </si>
  <si>
    <t>Concentration of magnesium (mM)</t>
  </si>
  <si>
    <t>rGluN2A</t>
  </si>
  <si>
    <t>hGluN2A-A4114G</t>
  </si>
  <si>
    <t>hGluN2A-S</t>
  </si>
  <si>
    <t>Median</t>
  </si>
  <si>
    <t>hGluN2A-A4114G-L812M</t>
  </si>
  <si>
    <t>hGluN2A-S-L812M</t>
  </si>
  <si>
    <t>mCh-hGluN2A-S-C231Y</t>
  </si>
  <si>
    <t>mCh-hGluN2A-S-C436R</t>
  </si>
  <si>
    <t>eGFP-hGluN2A-A4114G</t>
  </si>
  <si>
    <t>mCh-hGluN2A-S-G483R</t>
  </si>
  <si>
    <t>Maximum</t>
  </si>
  <si>
    <t>hGluN2A</t>
  </si>
  <si>
    <t>hGluN2A-S-G483R</t>
  </si>
  <si>
    <t>hGluN2A-G483R</t>
  </si>
  <si>
    <t>hGluN2A-G483R, A4114G</t>
  </si>
  <si>
    <t>0 + APV</t>
  </si>
  <si>
    <t>0+APV</t>
  </si>
  <si>
    <t>SH28-10-24-dose_response_glu</t>
  </si>
  <si>
    <t>SH25-10-24_doseresponse_glu</t>
  </si>
  <si>
    <t>SH25-10-24_50uM_glutamate</t>
  </si>
  <si>
    <t>SH21-10-24_doseresponse_glu_2</t>
  </si>
  <si>
    <t>SH21-10-24_doseresponse_glu_1</t>
  </si>
  <si>
    <t>SH18-10-24_doseresponse_glu_2</t>
  </si>
  <si>
    <t>SH18-10-24_doseresponse_glu_1</t>
  </si>
  <si>
    <t>SH23-09-24_50uM_glutamate</t>
  </si>
  <si>
    <t>SH06-09-24_50uM_glutamate_2</t>
  </si>
  <si>
    <t>SH06-09-24_50uM_glutamate_1</t>
  </si>
  <si>
    <t>SH30-09-24_50uM_glutamate</t>
  </si>
  <si>
    <t>SH11-09-24_50uM_glutamate</t>
  </si>
  <si>
    <t>SH20-09-24_50uM_glutamate</t>
  </si>
  <si>
    <t>SH27-09-24_doseresponse_glu</t>
  </si>
  <si>
    <t>SH25-09-24_doseresponse_glu</t>
  </si>
  <si>
    <t>SH25-09-24_50uM_glutamate</t>
  </si>
  <si>
    <t>SH09-09-24_Mg_DoseResponse</t>
  </si>
  <si>
    <t>SH04-09-24_50uM_glutamate</t>
  </si>
  <si>
    <t>SH30-08-24_50uM_glutamate</t>
  </si>
  <si>
    <t>SH29-08-24_50uM_glutamate</t>
  </si>
  <si>
    <t>SH16-08-24_Aequorin_glutamate</t>
  </si>
  <si>
    <t>SH19-07_Aequorin_NMDA_glutamate</t>
  </si>
  <si>
    <t>SH23-08-24_Aequorin_glutamate</t>
  </si>
  <si>
    <t>RFP corrected</t>
  </si>
  <si>
    <t>0 corrected</t>
  </si>
  <si>
    <t>RFP-corrected</t>
  </si>
  <si>
    <t>A</t>
  </si>
  <si>
    <t>B</t>
  </si>
  <si>
    <t>C</t>
  </si>
  <si>
    <t>D</t>
  </si>
  <si>
    <t>E</t>
  </si>
  <si>
    <t>F</t>
  </si>
  <si>
    <t>G</t>
  </si>
  <si>
    <t>H</t>
  </si>
  <si>
    <t>SH20-09-24_doseresponse_glu</t>
  </si>
  <si>
    <t>SH23-10-24_50uM_glutamate_1</t>
  </si>
  <si>
    <t>SH23-10-24_50uM_glutamate_2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</si>
</sst>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16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7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/>
    <xf numFmtId="0" fontId="0" fillId="0" borderId="4" xfId="0" applyFill="1" applyBorder="1"/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E072-ACEE-431E-9E8B-26266F689133}">
  <sheetPr>
    <tabColor theme="6"/>
    <pageSetUpPr fitToPage="1"/>
  </sheetPr>
  <dimension ref="A1:N32"/>
  <sheetViews>
    <sheetView zoomScaleNormal="100" workbookViewId="0">
      <selection activeCell="G37" sqref="G37"/>
    </sheetView>
  </sheetViews>
  <sheetFormatPr defaultRowHeight="14.5" x14ac:dyDescent="0.35"/>
  <cols>
    <col min="1" max="1" width="11.1796875" bestFit="1" customWidth="1"/>
    <col min="2" max="2" width="29.26953125" bestFit="1" customWidth="1"/>
    <col min="3" max="3" width="10.7265625" bestFit="1" customWidth="1"/>
    <col min="5" max="5" width="12.81640625" bestFit="1" customWidth="1"/>
    <col min="8" max="8" width="8.81640625" customWidth="1"/>
    <col min="16" max="16" width="15.26953125" bestFit="1" customWidth="1"/>
    <col min="17" max="17" width="37.453125" bestFit="1" customWidth="1"/>
    <col min="18" max="18" width="17.54296875" bestFit="1" customWidth="1"/>
  </cols>
  <sheetData>
    <row r="1" spans="1:14" x14ac:dyDescent="0.35">
      <c r="M1" s="20" t="s">
        <v>7</v>
      </c>
    </row>
    <row r="2" spans="1:14" ht="14.5" customHeight="1" x14ac:dyDescent="0.35">
      <c r="B2" s="17" t="s">
        <v>2</v>
      </c>
      <c r="C2" s="17"/>
      <c r="M2" s="20"/>
    </row>
    <row r="3" spans="1:14" x14ac:dyDescent="0.35">
      <c r="B3" t="s">
        <v>68</v>
      </c>
      <c r="C3" s="17" t="s">
        <v>1</v>
      </c>
      <c r="D3" s="17"/>
      <c r="E3" s="17"/>
      <c r="F3" s="17"/>
      <c r="G3" s="17"/>
      <c r="H3" s="17"/>
      <c r="I3" s="17"/>
      <c r="J3" s="17"/>
      <c r="K3" s="17"/>
      <c r="L3" s="17"/>
      <c r="M3" s="20"/>
      <c r="N3" s="2"/>
    </row>
    <row r="4" spans="1:14" x14ac:dyDescent="0.35">
      <c r="C4">
        <v>0</v>
      </c>
      <c r="D4">
        <v>0</v>
      </c>
      <c r="E4">
        <v>0.5</v>
      </c>
      <c r="F4">
        <v>1</v>
      </c>
      <c r="G4">
        <v>5</v>
      </c>
      <c r="H4">
        <v>10</v>
      </c>
      <c r="I4">
        <v>50</v>
      </c>
      <c r="J4">
        <v>100</v>
      </c>
      <c r="K4">
        <v>500</v>
      </c>
      <c r="L4">
        <v>1000</v>
      </c>
      <c r="M4">
        <v>0</v>
      </c>
      <c r="N4" t="s">
        <v>5</v>
      </c>
    </row>
    <row r="5" spans="1:14" x14ac:dyDescent="0.35">
      <c r="A5" s="17" t="s">
        <v>0</v>
      </c>
      <c r="B5" s="18"/>
      <c r="C5">
        <v>2410.2443884999998</v>
      </c>
      <c r="D5">
        <v>1843.7525943000001</v>
      </c>
      <c r="E5">
        <v>2238.695788</v>
      </c>
      <c r="F5">
        <v>1955.5072097999901</v>
      </c>
      <c r="G5">
        <v>2124.4661008999901</v>
      </c>
      <c r="H5">
        <v>3320.9664241999999</v>
      </c>
      <c r="I5">
        <v>1729.9399000999999</v>
      </c>
      <c r="J5">
        <v>1871.7143759000001</v>
      </c>
      <c r="K5">
        <v>1196.7165335</v>
      </c>
      <c r="L5">
        <v>1195.5267254999901</v>
      </c>
      <c r="M5">
        <v>261.14166039999998</v>
      </c>
      <c r="N5" t="s">
        <v>24</v>
      </c>
    </row>
    <row r="6" spans="1:14" x14ac:dyDescent="0.35">
      <c r="A6" s="17" t="s">
        <v>0</v>
      </c>
      <c r="B6" s="18"/>
      <c r="C6">
        <v>112.12367269999901</v>
      </c>
      <c r="D6">
        <v>2089.2741852999902</v>
      </c>
      <c r="E6">
        <v>1978.8197399000001</v>
      </c>
      <c r="F6">
        <v>2177.3294420000002</v>
      </c>
      <c r="G6">
        <v>2617.8139963999902</v>
      </c>
      <c r="H6">
        <v>2371.1558669000001</v>
      </c>
      <c r="I6">
        <v>2947.5214201999902</v>
      </c>
      <c r="J6">
        <v>2397.4485761000001</v>
      </c>
      <c r="K6">
        <v>1949.2274591</v>
      </c>
      <c r="L6">
        <v>1248.0855374999901</v>
      </c>
      <c r="M6">
        <v>1555.48954429999</v>
      </c>
      <c r="N6" t="s">
        <v>24</v>
      </c>
    </row>
    <row r="7" spans="1:14" x14ac:dyDescent="0.35">
      <c r="A7" s="2" t="s">
        <v>4</v>
      </c>
      <c r="B7" s="2" t="s">
        <v>6</v>
      </c>
      <c r="C7">
        <v>8207.5550017999994</v>
      </c>
      <c r="D7">
        <v>5561.1801999999998</v>
      </c>
      <c r="E7">
        <v>9195.7012789</v>
      </c>
      <c r="F7">
        <v>7932.7593435999897</v>
      </c>
      <c r="G7">
        <v>26728.577879600001</v>
      </c>
      <c r="H7">
        <v>25312.465808000001</v>
      </c>
      <c r="I7">
        <v>24512.7785042</v>
      </c>
      <c r="J7">
        <v>26643.0218519999</v>
      </c>
      <c r="K7">
        <v>17089.0384347</v>
      </c>
      <c r="L7">
        <v>4890.0609684000001</v>
      </c>
      <c r="M7">
        <v>1542.1667996000001</v>
      </c>
      <c r="N7" t="s">
        <v>24</v>
      </c>
    </row>
    <row r="8" spans="1:14" x14ac:dyDescent="0.35">
      <c r="A8" s="2" t="s">
        <v>4</v>
      </c>
      <c r="B8" s="2" t="s">
        <v>6</v>
      </c>
      <c r="C8">
        <v>10303.606473600001</v>
      </c>
      <c r="D8">
        <v>6255.9658198999996</v>
      </c>
      <c r="E8">
        <v>11941.0092791999</v>
      </c>
      <c r="F8">
        <v>5923.4107543</v>
      </c>
      <c r="G8">
        <v>25876.4204828</v>
      </c>
      <c r="I8">
        <v>36287.075611699998</v>
      </c>
      <c r="J8">
        <v>26706.4475398</v>
      </c>
      <c r="K8">
        <v>15027.0088734</v>
      </c>
      <c r="L8">
        <v>7085.3248370000001</v>
      </c>
      <c r="M8">
        <v>5664.9371896000002</v>
      </c>
      <c r="N8" t="s">
        <v>24</v>
      </c>
    </row>
    <row r="9" spans="1:14" x14ac:dyDescent="0.35">
      <c r="A9" s="2" t="s">
        <v>4</v>
      </c>
      <c r="B9" s="2" t="s">
        <v>8</v>
      </c>
      <c r="C9">
        <v>15556.902470199901</v>
      </c>
      <c r="D9">
        <v>9378.5084348</v>
      </c>
      <c r="E9">
        <v>12909.5459614999</v>
      </c>
      <c r="F9">
        <v>9256.5257918000007</v>
      </c>
      <c r="G9">
        <v>26573.661669999899</v>
      </c>
      <c r="H9">
        <v>33478.543959499999</v>
      </c>
      <c r="I9">
        <v>44700.139639399997</v>
      </c>
      <c r="J9">
        <v>32379.404050199999</v>
      </c>
      <c r="K9">
        <v>19523.934099699902</v>
      </c>
      <c r="L9">
        <v>3927.9283677999902</v>
      </c>
      <c r="M9">
        <v>4896.9372934000003</v>
      </c>
      <c r="N9" t="s">
        <v>24</v>
      </c>
    </row>
    <row r="10" spans="1:14" x14ac:dyDescent="0.35">
      <c r="A10" s="2" t="s">
        <v>4</v>
      </c>
      <c r="B10" s="2" t="s">
        <v>8</v>
      </c>
      <c r="C10">
        <v>14658.933291499899</v>
      </c>
      <c r="D10">
        <v>8402.5032766999993</v>
      </c>
      <c r="E10">
        <v>12645.3620887</v>
      </c>
      <c r="G10">
        <v>28834.573105700001</v>
      </c>
      <c r="H10">
        <v>25501.6502708999</v>
      </c>
      <c r="I10">
        <v>31128.302572099899</v>
      </c>
      <c r="J10">
        <v>21124.4633751</v>
      </c>
      <c r="K10">
        <v>17070.9906845</v>
      </c>
      <c r="L10">
        <v>7460.0925194000001</v>
      </c>
      <c r="M10">
        <v>247.01743099999999</v>
      </c>
      <c r="N10" t="s">
        <v>24</v>
      </c>
    </row>
    <row r="11" spans="1:14" x14ac:dyDescent="0.35">
      <c r="A11" s="2" t="s">
        <v>4</v>
      </c>
      <c r="B11" s="2" t="s">
        <v>6</v>
      </c>
      <c r="C11">
        <v>187.35651999999999</v>
      </c>
      <c r="D11">
        <v>18985.054193799999</v>
      </c>
      <c r="E11" s="8">
        <v>41403.373437200004</v>
      </c>
      <c r="F11" s="8"/>
      <c r="G11" s="8">
        <v>47260.867787899901</v>
      </c>
      <c r="H11" s="8">
        <v>50126.289802799998</v>
      </c>
      <c r="I11" s="8">
        <v>54622.482028699997</v>
      </c>
      <c r="J11" s="8">
        <v>46569.893803400002</v>
      </c>
      <c r="K11" s="8">
        <v>32499.2179837</v>
      </c>
      <c r="L11" s="8">
        <v>10540.5979857</v>
      </c>
      <c r="M11">
        <v>26170.0203731</v>
      </c>
      <c r="N11" t="s">
        <v>24</v>
      </c>
    </row>
    <row r="12" spans="1:14" x14ac:dyDescent="0.35">
      <c r="A12" s="2" t="s">
        <v>4</v>
      </c>
      <c r="B12" s="2" t="s">
        <v>6</v>
      </c>
      <c r="C12">
        <v>8099.5982846999996</v>
      </c>
      <c r="D12">
        <v>9347.7495608999998</v>
      </c>
      <c r="E12" s="8">
        <v>10982.205965199901</v>
      </c>
      <c r="F12" s="8">
        <v>8312.5308507000009</v>
      </c>
      <c r="G12" s="8">
        <v>16844.455307200002</v>
      </c>
      <c r="H12" s="8">
        <v>20302.589474699998</v>
      </c>
      <c r="I12" s="8">
        <v>25462.174972000001</v>
      </c>
      <c r="J12" s="8">
        <v>22808.985838799999</v>
      </c>
      <c r="K12" s="8">
        <v>17537.6052915</v>
      </c>
      <c r="L12" s="8">
        <v>4408.4729902999998</v>
      </c>
      <c r="M12">
        <v>4147.4834713</v>
      </c>
      <c r="N12" t="s">
        <v>24</v>
      </c>
    </row>
    <row r="13" spans="1:14" x14ac:dyDescent="0.35">
      <c r="E13" s="21" t="s">
        <v>9</v>
      </c>
      <c r="F13" s="21"/>
      <c r="G13" s="21"/>
      <c r="H13" s="21"/>
      <c r="I13" s="21"/>
      <c r="J13" s="21"/>
      <c r="K13" s="21"/>
      <c r="L13" s="21"/>
    </row>
    <row r="14" spans="1:14" x14ac:dyDescent="0.35">
      <c r="A14" s="2"/>
      <c r="B14" s="2"/>
    </row>
    <row r="15" spans="1:1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14" x14ac:dyDescent="0.35">
      <c r="B16">
        <v>60</v>
      </c>
      <c r="D16">
        <v>1440</v>
      </c>
      <c r="G16">
        <f>D16/500</f>
        <v>2.88</v>
      </c>
    </row>
    <row r="18" spans="1:14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4" x14ac:dyDescent="0.35">
      <c r="B19">
        <f>10*24</f>
        <v>240</v>
      </c>
      <c r="E19">
        <f>0.35*24</f>
        <v>8.3999999999999986</v>
      </c>
      <c r="H19">
        <f>(G16*2)+B19+E19</f>
        <v>254.16</v>
      </c>
      <c r="J19">
        <f>(100*25)-H19</f>
        <v>2245.84</v>
      </c>
      <c r="K19" s="2">
        <v>2300</v>
      </c>
    </row>
    <row r="20" spans="1:14" x14ac:dyDescent="0.35">
      <c r="N20" s="4"/>
    </row>
    <row r="21" spans="1:14" x14ac:dyDescent="0.35">
      <c r="A21" s="17" t="s">
        <v>0</v>
      </c>
      <c r="B21" s="18"/>
      <c r="E21">
        <f>E5-E5</f>
        <v>0</v>
      </c>
      <c r="F21">
        <f t="shared" ref="F21:J21" si="0">F5-F5</f>
        <v>0</v>
      </c>
      <c r="G21">
        <f t="shared" si="0"/>
        <v>0</v>
      </c>
      <c r="H21">
        <f t="shared" si="0"/>
        <v>0</v>
      </c>
      <c r="I21">
        <f t="shared" si="0"/>
        <v>0</v>
      </c>
      <c r="J21">
        <f t="shared" si="0"/>
        <v>0</v>
      </c>
    </row>
    <row r="22" spans="1:14" x14ac:dyDescent="0.35">
      <c r="A22" s="17" t="s">
        <v>0</v>
      </c>
      <c r="B22" s="18"/>
      <c r="E22">
        <f>E6-E6</f>
        <v>0</v>
      </c>
      <c r="F22">
        <f t="shared" ref="F22:J22" si="1">F6-F6</f>
        <v>0</v>
      </c>
      <c r="G22">
        <f t="shared" si="1"/>
        <v>0</v>
      </c>
      <c r="H22">
        <f t="shared" si="1"/>
        <v>0</v>
      </c>
      <c r="I22">
        <f t="shared" si="1"/>
        <v>0</v>
      </c>
      <c r="J22">
        <f t="shared" si="1"/>
        <v>0</v>
      </c>
      <c r="N22" s="4"/>
    </row>
    <row r="23" spans="1:14" x14ac:dyDescent="0.35">
      <c r="A23" s="2" t="s">
        <v>4</v>
      </c>
      <c r="B23" s="2" t="s">
        <v>6</v>
      </c>
    </row>
    <row r="24" spans="1:14" x14ac:dyDescent="0.35">
      <c r="A24" s="2" t="s">
        <v>4</v>
      </c>
      <c r="B24" s="2" t="s">
        <v>6</v>
      </c>
      <c r="N24" s="4"/>
    </row>
    <row r="25" spans="1:14" x14ac:dyDescent="0.35">
      <c r="A25" s="2" t="s">
        <v>4</v>
      </c>
      <c r="B25" s="2" t="s">
        <v>8</v>
      </c>
    </row>
    <row r="26" spans="1:14" x14ac:dyDescent="0.35">
      <c r="A26" s="2" t="s">
        <v>4</v>
      </c>
      <c r="B26" s="2" t="s">
        <v>8</v>
      </c>
    </row>
    <row r="27" spans="1:14" x14ac:dyDescent="0.35">
      <c r="A27" s="2" t="s">
        <v>4</v>
      </c>
      <c r="B27" s="2" t="s">
        <v>6</v>
      </c>
      <c r="D27">
        <f>D11-D6</f>
        <v>16895.780008500009</v>
      </c>
      <c r="E27">
        <f>E11-E5</f>
        <v>39164.677649200006</v>
      </c>
      <c r="G27">
        <f t="shared" ref="G27:J27" si="2">G11-G5</f>
        <v>45136.40168699991</v>
      </c>
      <c r="H27">
        <f t="shared" si="2"/>
        <v>46805.323378599998</v>
      </c>
      <c r="I27">
        <f t="shared" si="2"/>
        <v>52892.542128599998</v>
      </c>
      <c r="J27">
        <f t="shared" si="2"/>
        <v>44698.179427499999</v>
      </c>
    </row>
    <row r="28" spans="1:14" x14ac:dyDescent="0.35">
      <c r="A28" s="2" t="s">
        <v>4</v>
      </c>
      <c r="B28" s="2" t="s">
        <v>6</v>
      </c>
      <c r="C28">
        <f>C12-C5</f>
        <v>5689.3538962000002</v>
      </c>
      <c r="E28">
        <f>E12-E5</f>
        <v>8743.5101771998998</v>
      </c>
      <c r="F28">
        <f t="shared" ref="F28:J28" si="3">F12-F5</f>
        <v>6357.0236409000108</v>
      </c>
      <c r="G28">
        <f t="shared" si="3"/>
        <v>14719.989206300012</v>
      </c>
      <c r="H28">
        <f t="shared" si="3"/>
        <v>16981.623050499998</v>
      </c>
      <c r="I28">
        <f t="shared" si="3"/>
        <v>23732.235071900002</v>
      </c>
      <c r="J28">
        <f t="shared" si="3"/>
        <v>20937.2714629</v>
      </c>
    </row>
    <row r="29" spans="1:14" x14ac:dyDescent="0.35">
      <c r="A29" s="2"/>
      <c r="B29" s="2"/>
    </row>
    <row r="31" spans="1:14" x14ac:dyDescent="0.35">
      <c r="A31" s="2" t="s">
        <v>4</v>
      </c>
      <c r="B31" s="2" t="s">
        <v>6</v>
      </c>
      <c r="D31">
        <f>D27/MAX(C27:J27)</f>
        <v>0.3194359606959436</v>
      </c>
      <c r="E31">
        <f>E27/MAX(C27:J27)</f>
        <v>0.7404574647589669</v>
      </c>
      <c r="G31">
        <f>G27/MAX(C27:J27)</f>
        <v>0.85336041473026125</v>
      </c>
      <c r="H31">
        <f>H27/MAX(C27:J27)</f>
        <v>0.8849134773065005</v>
      </c>
      <c r="I31">
        <f>I27/MAX(C27:J27)</f>
        <v>1</v>
      </c>
      <c r="J31">
        <f>J27/MAX(C27:J27)</f>
        <v>0.84507527202650468</v>
      </c>
    </row>
    <row r="32" spans="1:14" x14ac:dyDescent="0.35">
      <c r="A32" s="2" t="s">
        <v>4</v>
      </c>
      <c r="B32" s="2" t="s">
        <v>6</v>
      </c>
      <c r="C32">
        <f>C28/MAX(B28:I28)</f>
        <v>0.23973106110584766</v>
      </c>
      <c r="E32">
        <f>E28/MAX(C28:J28)</f>
        <v>0.36842337650500501</v>
      </c>
      <c r="F32">
        <f>F28/MAX(E28:L28)</f>
        <v>0.26786451514745879</v>
      </c>
      <c r="G32">
        <f>G28/MAX(C28:J28)</f>
        <v>0.62025296655388007</v>
      </c>
      <c r="H32">
        <f>H28/MAX(C28:J28)</f>
        <v>0.71555093732435582</v>
      </c>
      <c r="I32">
        <f>I28/MAX(C28:J28)</f>
        <v>1</v>
      </c>
      <c r="J32">
        <f>J28/MAX(C28:J28)</f>
        <v>0.88222922954655203</v>
      </c>
    </row>
  </sheetData>
  <mergeCells count="15">
    <mergeCell ref="J18:N18"/>
    <mergeCell ref="M1:M3"/>
    <mergeCell ref="E13:L13"/>
    <mergeCell ref="B15:C15"/>
    <mergeCell ref="D15:F15"/>
    <mergeCell ref="G15:J15"/>
    <mergeCell ref="B2:C2"/>
    <mergeCell ref="A5:B5"/>
    <mergeCell ref="A6:B6"/>
    <mergeCell ref="C3:L3"/>
    <mergeCell ref="A22:B22"/>
    <mergeCell ref="B18:D18"/>
    <mergeCell ref="E18:G18"/>
    <mergeCell ref="H18:I18"/>
    <mergeCell ref="A21:B21"/>
  </mergeCells>
  <conditionalFormatting sqref="C5:D1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0E69-23B1-4953-82FF-8B9EEB0A69AE}">
  <sheetPr>
    <tabColor theme="9" tint="-0.499984740745262"/>
    <pageSetUpPr fitToPage="1"/>
  </sheetPr>
  <dimension ref="A1:P41"/>
  <sheetViews>
    <sheetView zoomScaleNormal="100" workbookViewId="0">
      <selection activeCell="R7" sqref="R7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N1" s="6"/>
    </row>
    <row r="2" spans="1:16" ht="14.5" customHeight="1" x14ac:dyDescent="0.35">
      <c r="B2" t="s">
        <v>56</v>
      </c>
      <c r="C2" s="2"/>
      <c r="D2" s="2"/>
      <c r="N2" s="6"/>
    </row>
    <row r="3" spans="1:16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3830.5375657</v>
      </c>
      <c r="E5">
        <v>3430.4341648</v>
      </c>
      <c r="F5" s="9">
        <v>3583.38645579999</v>
      </c>
      <c r="G5">
        <v>3442.9933019</v>
      </c>
      <c r="H5">
        <v>3854.7390168000002</v>
      </c>
      <c r="I5">
        <v>2747.4977663999998</v>
      </c>
      <c r="J5">
        <v>3820.2486679999902</v>
      </c>
      <c r="K5">
        <v>3211.8382455999999</v>
      </c>
      <c r="L5">
        <v>3281.0949436000001</v>
      </c>
      <c r="M5">
        <v>3138.9455598</v>
      </c>
      <c r="N5">
        <v>2173.8820580000001</v>
      </c>
      <c r="O5" t="s">
        <v>24</v>
      </c>
      <c r="P5" t="s">
        <v>74</v>
      </c>
    </row>
    <row r="6" spans="1:16" x14ac:dyDescent="0.35">
      <c r="A6" s="2" t="s">
        <v>4</v>
      </c>
      <c r="B6" s="17" t="s">
        <v>17</v>
      </c>
      <c r="C6" s="17"/>
      <c r="D6">
        <v>3490.6216154999902</v>
      </c>
      <c r="E6">
        <v>5127.4873558999998</v>
      </c>
      <c r="F6" s="10">
        <v>5263.8963876999997</v>
      </c>
      <c r="G6">
        <v>14138.8939646</v>
      </c>
      <c r="H6">
        <v>18475.230666199899</v>
      </c>
      <c r="I6">
        <v>10272.1887295</v>
      </c>
      <c r="J6">
        <v>10618.1521673999</v>
      </c>
      <c r="K6">
        <v>10151.3325739999</v>
      </c>
      <c r="L6">
        <v>12110.199922</v>
      </c>
      <c r="M6">
        <v>12421.6168245999</v>
      </c>
      <c r="N6">
        <v>12935.82069</v>
      </c>
      <c r="O6" t="s">
        <v>24</v>
      </c>
      <c r="P6" t="s">
        <v>75</v>
      </c>
    </row>
    <row r="7" spans="1:16" x14ac:dyDescent="0.35">
      <c r="A7" s="2" t="s">
        <v>4</v>
      </c>
      <c r="B7" s="17" t="s">
        <v>29</v>
      </c>
      <c r="C7" s="17"/>
      <c r="D7">
        <v>3615.2529946</v>
      </c>
      <c r="E7">
        <v>4341.4170806000002</v>
      </c>
      <c r="F7" s="10">
        <v>3488.2195136999899</v>
      </c>
      <c r="G7">
        <v>29165.7697653</v>
      </c>
      <c r="H7">
        <v>28324.155276000001</v>
      </c>
      <c r="I7">
        <v>26490.288495000001</v>
      </c>
      <c r="J7">
        <v>23467.393328599999</v>
      </c>
      <c r="K7">
        <v>27408.274280199999</v>
      </c>
      <c r="L7">
        <v>22556.990070399901</v>
      </c>
      <c r="M7">
        <v>21632.936402199899</v>
      </c>
      <c r="N7">
        <v>23406.400074799902</v>
      </c>
      <c r="O7" t="s">
        <v>24</v>
      </c>
      <c r="P7" t="s">
        <v>76</v>
      </c>
    </row>
    <row r="8" spans="1:16" x14ac:dyDescent="0.35">
      <c r="A8" s="2" t="s">
        <v>4</v>
      </c>
      <c r="B8" s="17" t="s">
        <v>27</v>
      </c>
      <c r="C8" s="17"/>
      <c r="D8">
        <v>3152.3513825999999</v>
      </c>
      <c r="E8">
        <v>4306.9945220999898</v>
      </c>
      <c r="F8" s="10">
        <v>4175.2179145</v>
      </c>
      <c r="G8">
        <v>20475.070783200001</v>
      </c>
      <c r="H8">
        <v>20514.5751055</v>
      </c>
      <c r="I8">
        <v>17634.734075499899</v>
      </c>
      <c r="J8" t="s">
        <v>24</v>
      </c>
      <c r="K8">
        <v>17078.3905893999</v>
      </c>
      <c r="L8">
        <v>20181.441713600001</v>
      </c>
      <c r="M8">
        <v>19593.486117199998</v>
      </c>
      <c r="N8">
        <v>20849.4604561999</v>
      </c>
      <c r="O8" t="s">
        <v>24</v>
      </c>
      <c r="P8" t="s">
        <v>77</v>
      </c>
    </row>
    <row r="9" spans="1:16" x14ac:dyDescent="0.35">
      <c r="A9" s="2" t="s">
        <v>4</v>
      </c>
      <c r="B9" s="17" t="s">
        <v>3</v>
      </c>
      <c r="C9" s="17"/>
      <c r="D9">
        <v>5144.3213755999996</v>
      </c>
      <c r="E9">
        <v>5939.6703790000001</v>
      </c>
      <c r="F9" s="10">
        <v>6372.0412592000002</v>
      </c>
      <c r="G9">
        <v>11294.645565999999</v>
      </c>
      <c r="H9">
        <v>14907.189858600001</v>
      </c>
      <c r="I9">
        <v>13297.1370855</v>
      </c>
      <c r="J9">
        <v>9279.8169005</v>
      </c>
      <c r="K9">
        <v>7597.53050539999</v>
      </c>
      <c r="L9">
        <v>9461.0101925999898</v>
      </c>
      <c r="M9">
        <v>10795.601189200001</v>
      </c>
      <c r="N9">
        <v>10580.311494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17</v>
      </c>
      <c r="C10" s="2" t="s">
        <v>29</v>
      </c>
      <c r="D10">
        <v>2999.0799307999901</v>
      </c>
      <c r="E10">
        <v>4960.3470555000004</v>
      </c>
      <c r="F10" s="10">
        <v>5946.2938149000001</v>
      </c>
      <c r="G10">
        <v>15320.2937473</v>
      </c>
      <c r="H10">
        <v>16706.9779227</v>
      </c>
      <c r="I10">
        <v>10649.7075824</v>
      </c>
      <c r="J10">
        <v>14928.2290791</v>
      </c>
      <c r="K10">
        <v>12002.0565876</v>
      </c>
      <c r="L10">
        <v>12583.813103799999</v>
      </c>
      <c r="M10">
        <v>13053.5694606</v>
      </c>
      <c r="N10">
        <v>14676.534900999901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27</v>
      </c>
      <c r="C11" s="2" t="s">
        <v>29</v>
      </c>
      <c r="D11">
        <v>3219.6725409000001</v>
      </c>
      <c r="E11">
        <v>4152.5742130999997</v>
      </c>
      <c r="F11" s="10">
        <v>3980.7232691999998</v>
      </c>
      <c r="G11">
        <v>23549.7372776999</v>
      </c>
      <c r="H11">
        <v>25736.5075292</v>
      </c>
      <c r="I11">
        <v>17559.509776399998</v>
      </c>
      <c r="J11">
        <v>11699.451375000001</v>
      </c>
      <c r="K11">
        <v>28784.169306799999</v>
      </c>
      <c r="L11">
        <v>25506.191735199998</v>
      </c>
      <c r="M11" t="s">
        <v>24</v>
      </c>
      <c r="N11" t="s">
        <v>24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3</v>
      </c>
      <c r="C12" s="2" t="s">
        <v>29</v>
      </c>
      <c r="D12">
        <v>3913.1690531999998</v>
      </c>
      <c r="E12">
        <v>7837.6304585999997</v>
      </c>
      <c r="F12" s="11">
        <v>5372.7825481999998</v>
      </c>
      <c r="G12">
        <v>22066.603761599999</v>
      </c>
      <c r="H12">
        <v>19683.755373600001</v>
      </c>
      <c r="I12">
        <v>15281.5452835999</v>
      </c>
      <c r="J12">
        <v>16348.556044999999</v>
      </c>
      <c r="K12">
        <v>18209.405362000001</v>
      </c>
      <c r="L12">
        <v>20029.3356051999</v>
      </c>
      <c r="M12">
        <v>18775.3004001999</v>
      </c>
      <c r="N12">
        <v>19360.529084400001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16" x14ac:dyDescent="0.35">
      <c r="B16">
        <v>60</v>
      </c>
      <c r="E16">
        <v>720</v>
      </c>
      <c r="H16">
        <f>E16/500</f>
        <v>1.44</v>
      </c>
    </row>
    <row r="18" spans="1:16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6" x14ac:dyDescent="0.35">
      <c r="B19">
        <v>120</v>
      </c>
      <c r="F19">
        <f>0.35*12</f>
        <v>4.1999999999999993</v>
      </c>
      <c r="I19">
        <f>(H16*2)+B19+F19</f>
        <v>127.08</v>
      </c>
      <c r="K19">
        <f>(100*12)-I19</f>
        <v>1072.92</v>
      </c>
      <c r="L19" s="2">
        <v>1200</v>
      </c>
    </row>
    <row r="20" spans="1:16" x14ac:dyDescent="0.35">
      <c r="O20" s="4"/>
    </row>
    <row r="21" spans="1:16" x14ac:dyDescent="0.35">
      <c r="A21" s="2" t="s">
        <v>71</v>
      </c>
      <c r="B21" s="3"/>
      <c r="C21" s="3"/>
    </row>
    <row r="22" spans="1:16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 s="4"/>
      <c r="P22" t="s">
        <v>34</v>
      </c>
    </row>
    <row r="23" spans="1:16" x14ac:dyDescent="0.35">
      <c r="A23" s="2" t="s">
        <v>4</v>
      </c>
      <c r="B23" s="17" t="s">
        <v>17</v>
      </c>
      <c r="C23" s="17"/>
      <c r="G23">
        <f>G6-G5</f>
        <v>10695.9006627</v>
      </c>
      <c r="H23">
        <f t="shared" ref="H23:N23" si="1">H6-H5</f>
        <v>14620.491649399899</v>
      </c>
      <c r="I23">
        <f t="shared" si="1"/>
        <v>7524.6909630999999</v>
      </c>
      <c r="J23">
        <f t="shared" si="1"/>
        <v>6797.9034993999094</v>
      </c>
      <c r="K23">
        <f t="shared" si="1"/>
        <v>6939.4943283999</v>
      </c>
      <c r="L23">
        <f t="shared" si="1"/>
        <v>8829.1049783999988</v>
      </c>
      <c r="M23">
        <f t="shared" si="1"/>
        <v>9282.6712647998993</v>
      </c>
      <c r="N23">
        <f t="shared" si="1"/>
        <v>10761.938632000001</v>
      </c>
      <c r="P23">
        <f>MEDIAN(G23:N23)</f>
        <v>9055.88812159995</v>
      </c>
    </row>
    <row r="24" spans="1:16" x14ac:dyDescent="0.35">
      <c r="A24" s="2" t="s">
        <v>4</v>
      </c>
      <c r="B24" s="17" t="s">
        <v>29</v>
      </c>
      <c r="C24" s="17"/>
      <c r="G24">
        <f>G7-G5</f>
        <v>25722.776463399998</v>
      </c>
      <c r="H24">
        <f t="shared" ref="H24:N24" si="2">H7-H5</f>
        <v>24469.416259199999</v>
      </c>
      <c r="I24">
        <f t="shared" si="2"/>
        <v>23742.790728600001</v>
      </c>
      <c r="J24">
        <f t="shared" si="2"/>
        <v>19647.14466060001</v>
      </c>
      <c r="K24">
        <f t="shared" si="2"/>
        <v>24196.436034599999</v>
      </c>
      <c r="L24">
        <f t="shared" si="2"/>
        <v>19275.8951267999</v>
      </c>
      <c r="M24">
        <f t="shared" si="2"/>
        <v>18493.9908423999</v>
      </c>
      <c r="N24">
        <f t="shared" si="2"/>
        <v>21232.518016799902</v>
      </c>
      <c r="O24" s="4"/>
      <c r="P24">
        <f t="shared" ref="P24:P29" si="3">MEDIAN(G24:N24)</f>
        <v>22487.654372699952</v>
      </c>
    </row>
    <row r="25" spans="1:16" x14ac:dyDescent="0.35">
      <c r="A25" s="2" t="s">
        <v>4</v>
      </c>
      <c r="B25" s="17" t="s">
        <v>27</v>
      </c>
      <c r="C25" s="17"/>
      <c r="G25">
        <f>G8-G5</f>
        <v>17032.077481300003</v>
      </c>
      <c r="H25">
        <f t="shared" ref="H25:N25" si="4">H8-H5</f>
        <v>16659.836088700002</v>
      </c>
      <c r="I25">
        <f t="shared" si="4"/>
        <v>14887.236309099899</v>
      </c>
      <c r="K25">
        <f t="shared" si="4"/>
        <v>13866.5523437999</v>
      </c>
      <c r="L25">
        <f t="shared" si="4"/>
        <v>16900.34677</v>
      </c>
      <c r="M25">
        <f t="shared" si="4"/>
        <v>16454.5405574</v>
      </c>
      <c r="N25">
        <f t="shared" si="4"/>
        <v>18675.578398199901</v>
      </c>
      <c r="P25">
        <f t="shared" si="3"/>
        <v>16659.836088700002</v>
      </c>
    </row>
    <row r="26" spans="1:16" x14ac:dyDescent="0.35">
      <c r="A26" s="2" t="s">
        <v>4</v>
      </c>
      <c r="B26" s="17" t="s">
        <v>3</v>
      </c>
      <c r="C26" s="17"/>
      <c r="G26">
        <f>G9-G5</f>
        <v>7851.6522640999992</v>
      </c>
      <c r="H26">
        <f t="shared" ref="H26:N26" si="5">H9-H5</f>
        <v>11052.4508418</v>
      </c>
      <c r="I26">
        <f t="shared" si="5"/>
        <v>10549.639319100001</v>
      </c>
      <c r="J26">
        <f t="shared" si="5"/>
        <v>5459.5682325000098</v>
      </c>
      <c r="K26">
        <f t="shared" si="5"/>
        <v>4385.6922597999901</v>
      </c>
      <c r="L26">
        <f t="shared" si="5"/>
        <v>6179.9152489999897</v>
      </c>
      <c r="M26">
        <f t="shared" si="5"/>
        <v>7656.6556294000002</v>
      </c>
      <c r="N26">
        <f t="shared" si="5"/>
        <v>8406.4294359999985</v>
      </c>
      <c r="P26">
        <f t="shared" si="3"/>
        <v>7754.1539467499997</v>
      </c>
    </row>
    <row r="27" spans="1:16" x14ac:dyDescent="0.35">
      <c r="A27" s="2" t="s">
        <v>4</v>
      </c>
      <c r="B27" s="2" t="s">
        <v>17</v>
      </c>
      <c r="C27" s="2" t="s">
        <v>29</v>
      </c>
      <c r="G27">
        <f>G10-G5</f>
        <v>11877.3004454</v>
      </c>
      <c r="H27">
        <f t="shared" ref="H27:N27" si="6">H10-H5</f>
        <v>12852.2389059</v>
      </c>
      <c r="I27">
        <f t="shared" si="6"/>
        <v>7902.2098160000005</v>
      </c>
      <c r="J27">
        <f t="shared" si="6"/>
        <v>11107.980411100008</v>
      </c>
      <c r="K27">
        <f t="shared" si="6"/>
        <v>8790.2183420000001</v>
      </c>
      <c r="L27">
        <f t="shared" si="6"/>
        <v>9302.7181601999982</v>
      </c>
      <c r="M27">
        <f t="shared" si="6"/>
        <v>9914.6239007999993</v>
      </c>
      <c r="N27">
        <f t="shared" si="6"/>
        <v>12502.652842999902</v>
      </c>
      <c r="P27">
        <f t="shared" si="3"/>
        <v>10511.302155950005</v>
      </c>
    </row>
    <row r="28" spans="1:16" x14ac:dyDescent="0.35">
      <c r="A28" s="2" t="s">
        <v>4</v>
      </c>
      <c r="B28" s="2" t="s">
        <v>27</v>
      </c>
      <c r="C28" s="2" t="s">
        <v>29</v>
      </c>
      <c r="G28">
        <f>G11-G5</f>
        <v>20106.743975799902</v>
      </c>
      <c r="H28">
        <f t="shared" ref="H28:L28" si="7">H11-H5</f>
        <v>21881.768512399998</v>
      </c>
      <c r="I28">
        <f t="shared" si="7"/>
        <v>14812.012009999999</v>
      </c>
      <c r="J28">
        <f t="shared" si="7"/>
        <v>7879.2027070000104</v>
      </c>
      <c r="K28">
        <f t="shared" si="7"/>
        <v>25572.331061199999</v>
      </c>
      <c r="L28">
        <f t="shared" si="7"/>
        <v>22225.096791599997</v>
      </c>
      <c r="P28">
        <f t="shared" si="3"/>
        <v>20994.25624409995</v>
      </c>
    </row>
    <row r="29" spans="1:16" x14ac:dyDescent="0.35">
      <c r="A29" s="2" t="s">
        <v>4</v>
      </c>
      <c r="B29" s="2" t="s">
        <v>3</v>
      </c>
      <c r="C29" s="2" t="s">
        <v>29</v>
      </c>
      <c r="G29">
        <f>G12-G5</f>
        <v>18623.610459700001</v>
      </c>
      <c r="H29">
        <f t="shared" ref="H29:N29" si="8">H12-H5</f>
        <v>15829.016356800001</v>
      </c>
      <c r="I29">
        <f t="shared" si="8"/>
        <v>12534.047517199901</v>
      </c>
      <c r="J29">
        <f t="shared" si="8"/>
        <v>12528.307377000008</v>
      </c>
      <c r="K29">
        <f t="shared" si="8"/>
        <v>14997.567116400001</v>
      </c>
      <c r="L29">
        <f t="shared" si="8"/>
        <v>16748.240661599899</v>
      </c>
      <c r="M29">
        <f t="shared" si="8"/>
        <v>15636.354840399899</v>
      </c>
      <c r="N29">
        <f t="shared" si="8"/>
        <v>17186.647026400002</v>
      </c>
      <c r="P29">
        <f t="shared" si="3"/>
        <v>15732.68559859995</v>
      </c>
    </row>
    <row r="30" spans="1:16" x14ac:dyDescent="0.35">
      <c r="A30" s="2"/>
      <c r="B30" s="2"/>
      <c r="C30" s="2"/>
      <c r="D30">
        <f>AVERAGE(D5:D12)</f>
        <v>3670.6258073624972</v>
      </c>
    </row>
    <row r="31" spans="1:16" x14ac:dyDescent="0.35">
      <c r="D31">
        <v>3670.6258073624999</v>
      </c>
    </row>
    <row r="32" spans="1:16" ht="15" thickBot="1" x14ac:dyDescent="0.4"/>
    <row r="33" spans="1:14" ht="15" thickBot="1" x14ac:dyDescent="0.4">
      <c r="A33" s="14" t="s">
        <v>72</v>
      </c>
    </row>
    <row r="34" spans="1:14" x14ac:dyDescent="0.35">
      <c r="A34" s="17" t="s">
        <v>0</v>
      </c>
      <c r="B34" s="17"/>
      <c r="C34" s="17"/>
      <c r="F34">
        <f>F5-F5</f>
        <v>0</v>
      </c>
      <c r="G34">
        <f>G5-F5</f>
        <v>-140.39315389999001</v>
      </c>
      <c r="H34">
        <f>H5-F5</f>
        <v>271.35256100001016</v>
      </c>
      <c r="I34">
        <f>I5-F5</f>
        <v>-835.8886893999902</v>
      </c>
      <c r="J34">
        <f>J5-F5</f>
        <v>236.86221220000016</v>
      </c>
      <c r="K34">
        <f>K5-F5</f>
        <v>-371.54821019999008</v>
      </c>
      <c r="L34">
        <f>L5-F5</f>
        <v>-302.29151219998994</v>
      </c>
      <c r="M34">
        <f>M5-F5</f>
        <v>-444.44089599999006</v>
      </c>
      <c r="N34">
        <f>N5-F5</f>
        <v>-1409.5043977999899</v>
      </c>
    </row>
    <row r="35" spans="1:14" x14ac:dyDescent="0.35">
      <c r="A35" s="2" t="s">
        <v>4</v>
      </c>
      <c r="B35" s="17" t="s">
        <v>17</v>
      </c>
      <c r="C35" s="17"/>
      <c r="F35">
        <f t="shared" ref="F35:F41" si="9">F6-F6</f>
        <v>0</v>
      </c>
      <c r="G35">
        <f>G6-F6</f>
        <v>8874.9975769000011</v>
      </c>
      <c r="H35">
        <f t="shared" ref="H35:H41" si="10">H6-F6</f>
        <v>13211.3342784999</v>
      </c>
      <c r="I35">
        <f t="shared" ref="I35:I41" si="11">I6-F6</f>
        <v>5008.2923418</v>
      </c>
      <c r="J35">
        <f t="shared" ref="J35:J41" si="12">J6-F6</f>
        <v>5354.2557796998999</v>
      </c>
      <c r="K35">
        <f t="shared" ref="K35:K41" si="13">K6-F6</f>
        <v>4887.4361862999003</v>
      </c>
      <c r="L35">
        <f t="shared" ref="L35:L41" si="14">L6-F6</f>
        <v>6846.3035343000001</v>
      </c>
      <c r="M35">
        <f t="shared" ref="M35:M41" si="15">M6-F6</f>
        <v>7157.7204368999001</v>
      </c>
      <c r="N35">
        <f t="shared" ref="N35:N41" si="16">N6-F6</f>
        <v>7671.9243023000008</v>
      </c>
    </row>
    <row r="36" spans="1:14" x14ac:dyDescent="0.35">
      <c r="A36" s="2" t="s">
        <v>4</v>
      </c>
      <c r="B36" s="17" t="s">
        <v>29</v>
      </c>
      <c r="C36" s="17"/>
      <c r="F36">
        <f t="shared" si="9"/>
        <v>0</v>
      </c>
      <c r="G36">
        <f>G7-F7</f>
        <v>25677.550251600009</v>
      </c>
      <c r="H36">
        <f t="shared" si="10"/>
        <v>24835.935762300011</v>
      </c>
      <c r="I36">
        <f t="shared" si="11"/>
        <v>23002.06898130001</v>
      </c>
      <c r="J36">
        <f t="shared" si="12"/>
        <v>19979.173814900008</v>
      </c>
      <c r="K36">
        <f t="shared" si="13"/>
        <v>23920.054766500009</v>
      </c>
      <c r="L36">
        <f t="shared" si="14"/>
        <v>19068.77055669991</v>
      </c>
      <c r="M36">
        <f t="shared" si="15"/>
        <v>18144.716888499908</v>
      </c>
      <c r="N36">
        <f t="shared" si="16"/>
        <v>19918.180561099911</v>
      </c>
    </row>
    <row r="37" spans="1:14" x14ac:dyDescent="0.35">
      <c r="A37" s="2" t="s">
        <v>4</v>
      </c>
      <c r="B37" s="17" t="s">
        <v>27</v>
      </c>
      <c r="C37" s="17"/>
      <c r="F37">
        <f t="shared" si="9"/>
        <v>0</v>
      </c>
      <c r="G37">
        <f>G8-F8</f>
        <v>16299.8528687</v>
      </c>
      <c r="H37">
        <f t="shared" si="10"/>
        <v>16339.357190999999</v>
      </c>
      <c r="I37">
        <f t="shared" si="11"/>
        <v>13459.516160999898</v>
      </c>
      <c r="J37" t="e">
        <f t="shared" si="12"/>
        <v>#VALUE!</v>
      </c>
      <c r="K37">
        <f t="shared" si="13"/>
        <v>12903.172674899899</v>
      </c>
      <c r="L37">
        <f t="shared" si="14"/>
        <v>16006.2237991</v>
      </c>
      <c r="M37">
        <f t="shared" si="15"/>
        <v>15418.268202699997</v>
      </c>
      <c r="N37">
        <f t="shared" si="16"/>
        <v>16674.242541699899</v>
      </c>
    </row>
    <row r="38" spans="1:14" x14ac:dyDescent="0.35">
      <c r="A38" s="2" t="s">
        <v>4</v>
      </c>
      <c r="B38" s="17" t="s">
        <v>3</v>
      </c>
      <c r="C38" s="17"/>
      <c r="F38">
        <f t="shared" si="9"/>
        <v>0</v>
      </c>
      <c r="G38">
        <f>G9-F9</f>
        <v>4922.604306799999</v>
      </c>
      <c r="H38">
        <f t="shared" si="10"/>
        <v>8535.1485993999995</v>
      </c>
      <c r="I38">
        <f t="shared" si="11"/>
        <v>6925.0958263000002</v>
      </c>
      <c r="J38">
        <f t="shared" si="12"/>
        <v>2907.7756412999997</v>
      </c>
      <c r="K38">
        <f t="shared" si="13"/>
        <v>1225.4892461999898</v>
      </c>
      <c r="L38">
        <f t="shared" si="14"/>
        <v>3088.9689333999895</v>
      </c>
      <c r="M38">
        <f t="shared" si="15"/>
        <v>4423.5599300000003</v>
      </c>
      <c r="N38">
        <f t="shared" si="16"/>
        <v>4208.2702347999993</v>
      </c>
    </row>
    <row r="39" spans="1:14" x14ac:dyDescent="0.35">
      <c r="A39" s="2" t="s">
        <v>4</v>
      </c>
      <c r="B39" s="2" t="s">
        <v>17</v>
      </c>
      <c r="C39" s="2" t="s">
        <v>29</v>
      </c>
      <c r="F39">
        <f t="shared" si="9"/>
        <v>0</v>
      </c>
      <c r="G39">
        <f t="shared" ref="G39" si="17">G10-F10</f>
        <v>9373.9999324</v>
      </c>
      <c r="H39">
        <f t="shared" si="10"/>
        <v>10760.6841078</v>
      </c>
      <c r="I39">
        <f t="shared" si="11"/>
        <v>4703.4137675000002</v>
      </c>
      <c r="J39">
        <f t="shared" si="12"/>
        <v>8981.9352641999994</v>
      </c>
      <c r="K39">
        <f t="shared" si="13"/>
        <v>6055.7627726999999</v>
      </c>
      <c r="L39">
        <f t="shared" si="14"/>
        <v>6637.5192888999991</v>
      </c>
      <c r="M39">
        <f t="shared" si="15"/>
        <v>7107.2756456999996</v>
      </c>
      <c r="N39">
        <f t="shared" si="16"/>
        <v>8730.2410860999007</v>
      </c>
    </row>
    <row r="40" spans="1:14" x14ac:dyDescent="0.35">
      <c r="A40" s="2" t="s">
        <v>4</v>
      </c>
      <c r="B40" s="2" t="s">
        <v>27</v>
      </c>
      <c r="C40" s="2" t="s">
        <v>29</v>
      </c>
      <c r="F40">
        <f t="shared" si="9"/>
        <v>0</v>
      </c>
      <c r="G40">
        <f>G11-F11</f>
        <v>19569.0140084999</v>
      </c>
      <c r="H40">
        <f t="shared" si="10"/>
        <v>21755.78426</v>
      </c>
      <c r="I40">
        <f t="shared" si="11"/>
        <v>13578.786507199999</v>
      </c>
      <c r="J40">
        <f t="shared" si="12"/>
        <v>7718.7281058000008</v>
      </c>
      <c r="K40">
        <f t="shared" si="13"/>
        <v>24803.446037599999</v>
      </c>
      <c r="L40">
        <f t="shared" si="14"/>
        <v>21525.468465999998</v>
      </c>
      <c r="M40" t="e">
        <f t="shared" si="15"/>
        <v>#VALUE!</v>
      </c>
      <c r="N40" t="e">
        <f t="shared" si="16"/>
        <v>#VALUE!</v>
      </c>
    </row>
    <row r="41" spans="1:14" x14ac:dyDescent="0.35">
      <c r="A41" s="2" t="s">
        <v>4</v>
      </c>
      <c r="B41" s="2" t="s">
        <v>3</v>
      </c>
      <c r="C41" s="2" t="s">
        <v>29</v>
      </c>
      <c r="F41">
        <f t="shared" si="9"/>
        <v>0</v>
      </c>
      <c r="G41">
        <f>G12-F12</f>
        <v>16693.821213399999</v>
      </c>
      <c r="H41">
        <f t="shared" si="10"/>
        <v>14310.9728254</v>
      </c>
      <c r="I41">
        <f t="shared" si="11"/>
        <v>9908.7627353999014</v>
      </c>
      <c r="J41">
        <f t="shared" si="12"/>
        <v>10975.7734968</v>
      </c>
      <c r="K41">
        <f t="shared" si="13"/>
        <v>12836.622813800001</v>
      </c>
      <c r="L41">
        <f t="shared" si="14"/>
        <v>14656.553056999899</v>
      </c>
      <c r="M41">
        <f t="shared" si="15"/>
        <v>13402.517851999899</v>
      </c>
      <c r="N41">
        <f t="shared" si="16"/>
        <v>13987.7465362</v>
      </c>
    </row>
  </sheetData>
  <mergeCells count="23">
    <mergeCell ref="A22:C22"/>
    <mergeCell ref="B23:C23"/>
    <mergeCell ref="B24:C24"/>
    <mergeCell ref="B25:C25"/>
    <mergeCell ref="B26:C26"/>
    <mergeCell ref="B15:D15"/>
    <mergeCell ref="E15:G15"/>
    <mergeCell ref="H15:K15"/>
    <mergeCell ref="B18:E18"/>
    <mergeCell ref="F18:H18"/>
    <mergeCell ref="I18:J18"/>
    <mergeCell ref="K18:O18"/>
    <mergeCell ref="B9:C9"/>
    <mergeCell ref="D3:M3"/>
    <mergeCell ref="A5:C5"/>
    <mergeCell ref="B6:C6"/>
    <mergeCell ref="B7:C7"/>
    <mergeCell ref="B8:C8"/>
    <mergeCell ref="A34:C34"/>
    <mergeCell ref="B35:C35"/>
    <mergeCell ref="B36:C36"/>
    <mergeCell ref="B37:C37"/>
    <mergeCell ref="B38:C38"/>
  </mergeCells>
  <pageMargins left="0.7" right="0.7" top="0.75" bottom="0.75" header="0.3" footer="0.3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DED5-0254-4824-90D3-C5A06B878FA2}">
  <sheetPr>
    <tabColor theme="9" tint="-0.499984740745262"/>
    <pageSetUpPr fitToPage="1"/>
  </sheetPr>
  <dimension ref="A1:P41"/>
  <sheetViews>
    <sheetView zoomScaleNormal="100" workbookViewId="0">
      <selection activeCell="G7" sqref="G7:P7"/>
    </sheetView>
  </sheetViews>
  <sheetFormatPr defaultRowHeight="14.5" x14ac:dyDescent="0.35"/>
  <cols>
    <col min="1" max="1" width="11.1796875" bestFit="1" customWidth="1"/>
    <col min="2" max="2" width="25.906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N1" s="6"/>
    </row>
    <row r="2" spans="1:16" ht="14.5" customHeight="1" x14ac:dyDescent="0.35">
      <c r="B2" t="s">
        <v>60</v>
      </c>
      <c r="C2" s="2"/>
      <c r="D2" s="2"/>
      <c r="N2" s="6"/>
    </row>
    <row r="3" spans="1:16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925.32957599999997</v>
      </c>
      <c r="E5">
        <v>1809.6009319999901</v>
      </c>
      <c r="F5" s="9">
        <v>603.3034298</v>
      </c>
      <c r="G5">
        <v>790.13099319999901</v>
      </c>
      <c r="H5">
        <v>847.78413319999902</v>
      </c>
      <c r="I5">
        <v>601.42780189999996</v>
      </c>
      <c r="J5">
        <v>693.11698019999994</v>
      </c>
      <c r="K5">
        <v>648.172507</v>
      </c>
      <c r="L5">
        <v>611.26892599999996</v>
      </c>
      <c r="M5">
        <v>509.889806999999</v>
      </c>
      <c r="N5">
        <v>495.60220339999898</v>
      </c>
      <c r="O5" t="s">
        <v>24</v>
      </c>
      <c r="P5" t="s">
        <v>74</v>
      </c>
    </row>
    <row r="6" spans="1:16" x14ac:dyDescent="0.35">
      <c r="A6" s="2" t="s">
        <v>4</v>
      </c>
      <c r="B6" s="2" t="s">
        <v>17</v>
      </c>
      <c r="C6" s="2" t="s">
        <v>0</v>
      </c>
      <c r="D6">
        <v>3447.8919541999999</v>
      </c>
      <c r="E6">
        <v>1558.8339384000001</v>
      </c>
      <c r="F6" s="10">
        <v>1136.5840333999899</v>
      </c>
      <c r="G6">
        <v>7584.2555407</v>
      </c>
      <c r="H6">
        <v>5590.7328955000003</v>
      </c>
      <c r="I6">
        <v>7358.6847585999903</v>
      </c>
      <c r="J6">
        <v>14342.1690467999</v>
      </c>
      <c r="K6">
        <v>11633.6534187999</v>
      </c>
      <c r="L6">
        <v>7164.6059993999997</v>
      </c>
      <c r="M6">
        <v>5444.0011540999903</v>
      </c>
      <c r="N6">
        <v>3718.0238555000001</v>
      </c>
      <c r="O6" t="s">
        <v>24</v>
      </c>
      <c r="P6" t="s">
        <v>75</v>
      </c>
    </row>
    <row r="7" spans="1:16" x14ac:dyDescent="0.35">
      <c r="A7" s="2" t="s">
        <v>4</v>
      </c>
      <c r="B7" s="2" t="s">
        <v>29</v>
      </c>
      <c r="C7" s="2" t="s">
        <v>0</v>
      </c>
      <c r="D7">
        <v>1253.8530779999901</v>
      </c>
      <c r="E7">
        <v>1113.95395999999</v>
      </c>
      <c r="F7" s="10">
        <v>970.25413159999903</v>
      </c>
      <c r="G7">
        <v>61332.974652299999</v>
      </c>
      <c r="H7">
        <v>65813.732831299902</v>
      </c>
      <c r="I7">
        <v>40742.254346199901</v>
      </c>
      <c r="J7">
        <v>23546.4071655999</v>
      </c>
      <c r="K7">
        <v>35462.663740499898</v>
      </c>
      <c r="L7">
        <v>51459.589627900001</v>
      </c>
      <c r="M7">
        <v>56704.486124399999</v>
      </c>
      <c r="N7">
        <v>4857.9140733000004</v>
      </c>
      <c r="O7" t="s">
        <v>24</v>
      </c>
      <c r="P7" t="s">
        <v>76</v>
      </c>
    </row>
    <row r="8" spans="1:16" x14ac:dyDescent="0.35">
      <c r="A8" s="2" t="s">
        <v>4</v>
      </c>
      <c r="B8" s="2" t="s">
        <v>27</v>
      </c>
      <c r="C8" s="2" t="s">
        <v>0</v>
      </c>
      <c r="D8">
        <v>1297.49110749999</v>
      </c>
      <c r="E8">
        <v>4059.7140101999998</v>
      </c>
      <c r="F8" s="10">
        <v>3265.34114859999</v>
      </c>
      <c r="G8">
        <v>14278.3216464</v>
      </c>
      <c r="H8">
        <v>25456.0703900999</v>
      </c>
      <c r="I8">
        <v>30709.3056794</v>
      </c>
      <c r="J8">
        <v>2692.7603803000002</v>
      </c>
      <c r="K8">
        <v>8396.5285179000002</v>
      </c>
      <c r="L8">
        <v>14877.105985</v>
      </c>
      <c r="M8">
        <v>34990.7096525999</v>
      </c>
      <c r="N8">
        <v>33634.162923099997</v>
      </c>
      <c r="O8" t="s">
        <v>24</v>
      </c>
      <c r="P8" t="s">
        <v>77</v>
      </c>
    </row>
    <row r="9" spans="1:16" x14ac:dyDescent="0.35">
      <c r="A9" s="2" t="s">
        <v>4</v>
      </c>
      <c r="B9" s="2" t="s">
        <v>3</v>
      </c>
      <c r="C9" s="2" t="s">
        <v>0</v>
      </c>
      <c r="D9">
        <v>2362.7713318000001</v>
      </c>
      <c r="E9">
        <v>1446.5212171999999</v>
      </c>
      <c r="F9" s="10">
        <v>1809.6256310000001</v>
      </c>
      <c r="G9">
        <v>4576.2827569000001</v>
      </c>
      <c r="H9">
        <v>2569.2755084999999</v>
      </c>
      <c r="I9">
        <v>3179.60199219999</v>
      </c>
      <c r="J9">
        <v>8732.2018527</v>
      </c>
      <c r="K9">
        <v>9125.3373195999993</v>
      </c>
      <c r="M9">
        <v>3864.6792667999998</v>
      </c>
      <c r="N9">
        <v>1729.5109823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17</v>
      </c>
      <c r="C10" s="2" t="s">
        <v>29</v>
      </c>
      <c r="D10">
        <v>1247.7372511999999</v>
      </c>
      <c r="E10">
        <v>1204.645788</v>
      </c>
      <c r="F10" s="10">
        <v>1864.9941116</v>
      </c>
      <c r="G10">
        <v>6122.67191489999</v>
      </c>
      <c r="H10">
        <v>13449.679221099899</v>
      </c>
      <c r="I10">
        <v>20057.447079199999</v>
      </c>
      <c r="J10">
        <v>2479.1528997</v>
      </c>
      <c r="K10">
        <v>2817.8506014999998</v>
      </c>
      <c r="L10">
        <v>6770.2362555999998</v>
      </c>
      <c r="M10">
        <v>21015.7180473999</v>
      </c>
      <c r="N10">
        <v>22570.086933300001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27</v>
      </c>
      <c r="C11" s="2" t="s">
        <v>29</v>
      </c>
      <c r="D11">
        <v>2149.7244691999999</v>
      </c>
      <c r="E11">
        <v>1809.9777779999999</v>
      </c>
      <c r="F11" s="10">
        <v>2322.7385475999999</v>
      </c>
      <c r="G11">
        <v>16049.6123785</v>
      </c>
      <c r="H11">
        <v>7369.9204154999898</v>
      </c>
      <c r="I11">
        <v>4066.6191243999901</v>
      </c>
      <c r="J11">
        <v>76310.572606699905</v>
      </c>
      <c r="K11">
        <v>68464.701745300001</v>
      </c>
      <c r="L11">
        <v>83448.090827899898</v>
      </c>
      <c r="M11">
        <v>41618.197875299898</v>
      </c>
      <c r="N11">
        <v>6792.5140765999904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3</v>
      </c>
      <c r="C12" s="2" t="s">
        <v>29</v>
      </c>
      <c r="D12">
        <v>1989.535539</v>
      </c>
      <c r="E12">
        <v>2053.8146216</v>
      </c>
      <c r="F12" s="11">
        <v>1449.1428195999999</v>
      </c>
      <c r="G12">
        <v>11103.707929300001</v>
      </c>
      <c r="H12">
        <v>8666.8703939000006</v>
      </c>
      <c r="I12">
        <v>3759.3331073999998</v>
      </c>
      <c r="J12">
        <v>25436.6897494</v>
      </c>
      <c r="K12">
        <v>25028.815300999999</v>
      </c>
      <c r="L12">
        <v>16101.916160000001</v>
      </c>
      <c r="M12">
        <v>6512.7740715999898</v>
      </c>
      <c r="N12">
        <v>4457.6938332999998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16" x14ac:dyDescent="0.35">
      <c r="B16">
        <v>60</v>
      </c>
      <c r="E16">
        <v>720</v>
      </c>
      <c r="H16">
        <f>E16/500</f>
        <v>1.44</v>
      </c>
    </row>
    <row r="18" spans="1:16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6" x14ac:dyDescent="0.35">
      <c r="B19">
        <v>120</v>
      </c>
      <c r="F19">
        <f>0.35*12</f>
        <v>4.1999999999999993</v>
      </c>
      <c r="I19">
        <f>(H16*2)+B19+F19</f>
        <v>127.08</v>
      </c>
      <c r="K19">
        <f>(100*12)-I19</f>
        <v>1072.92</v>
      </c>
      <c r="L19" s="2">
        <v>1200</v>
      </c>
    </row>
    <row r="20" spans="1:16" x14ac:dyDescent="0.35">
      <c r="O20" s="4"/>
    </row>
    <row r="21" spans="1:16" x14ac:dyDescent="0.35">
      <c r="A21" s="2" t="s">
        <v>71</v>
      </c>
      <c r="B21" s="3"/>
      <c r="C21" s="3"/>
    </row>
    <row r="22" spans="1:16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 s="4"/>
      <c r="P22" t="s">
        <v>34</v>
      </c>
    </row>
    <row r="23" spans="1:16" x14ac:dyDescent="0.35">
      <c r="A23" s="2" t="s">
        <v>4</v>
      </c>
      <c r="B23" s="2" t="s">
        <v>17</v>
      </c>
      <c r="C23" s="2" t="s">
        <v>0</v>
      </c>
      <c r="G23">
        <f>G6-G5</f>
        <v>6794.1245475000014</v>
      </c>
      <c r="H23">
        <f t="shared" ref="H23:N23" si="1">H6-H5</f>
        <v>4742.9487623000014</v>
      </c>
      <c r="I23">
        <f t="shared" si="1"/>
        <v>6757.25695669999</v>
      </c>
      <c r="J23">
        <f t="shared" si="1"/>
        <v>13649.052066599899</v>
      </c>
      <c r="K23">
        <f t="shared" si="1"/>
        <v>10985.480911799901</v>
      </c>
      <c r="L23">
        <f t="shared" si="1"/>
        <v>6553.3370734</v>
      </c>
      <c r="M23">
        <f t="shared" si="1"/>
        <v>4934.1113470999917</v>
      </c>
      <c r="N23">
        <f t="shared" si="1"/>
        <v>3222.4216521000012</v>
      </c>
      <c r="P23">
        <f>MEDIAN(G23:N23)</f>
        <v>6655.297015049995</v>
      </c>
    </row>
    <row r="24" spans="1:16" x14ac:dyDescent="0.35">
      <c r="A24" s="2" t="s">
        <v>4</v>
      </c>
      <c r="B24" s="2" t="s">
        <v>29</v>
      </c>
      <c r="C24" s="2" t="s">
        <v>0</v>
      </c>
      <c r="G24">
        <f>G7-G5</f>
        <v>60542.843659099999</v>
      </c>
      <c r="H24">
        <f t="shared" ref="H24:N24" si="2">H7-H5</f>
        <v>64965.948698099899</v>
      </c>
      <c r="I24">
        <f t="shared" si="2"/>
        <v>40140.826544299904</v>
      </c>
      <c r="J24">
        <f t="shared" si="2"/>
        <v>22853.290185399899</v>
      </c>
      <c r="K24">
        <f t="shared" si="2"/>
        <v>34814.491233499895</v>
      </c>
      <c r="L24">
        <f t="shared" si="2"/>
        <v>50848.320701900004</v>
      </c>
      <c r="M24">
        <f t="shared" si="2"/>
        <v>56194.596317399999</v>
      </c>
      <c r="N24">
        <f t="shared" si="2"/>
        <v>4362.3118699000015</v>
      </c>
      <c r="O24" s="4"/>
      <c r="P24">
        <f t="shared" ref="P24:P29" si="3">MEDIAN(G24:N24)</f>
        <v>45494.573623099954</v>
      </c>
    </row>
    <row r="25" spans="1:16" x14ac:dyDescent="0.35">
      <c r="A25" s="2" t="s">
        <v>4</v>
      </c>
      <c r="B25" s="2" t="s">
        <v>27</v>
      </c>
      <c r="C25" s="2" t="s">
        <v>0</v>
      </c>
      <c r="G25">
        <f>G8-G5</f>
        <v>13488.190653200001</v>
      </c>
      <c r="H25">
        <f t="shared" ref="H25:N25" si="4">H8-H5</f>
        <v>24608.286256899901</v>
      </c>
      <c r="I25">
        <f t="shared" si="4"/>
        <v>30107.877877499999</v>
      </c>
      <c r="J25">
        <f>J8-J5</f>
        <v>1999.6434001000002</v>
      </c>
      <c r="K25">
        <f t="shared" si="4"/>
        <v>7748.3560109</v>
      </c>
      <c r="L25">
        <f t="shared" si="4"/>
        <v>14265.837058999999</v>
      </c>
      <c r="M25">
        <f t="shared" si="4"/>
        <v>34480.819845599901</v>
      </c>
      <c r="N25">
        <f t="shared" si="4"/>
        <v>33138.560719699999</v>
      </c>
      <c r="P25">
        <f t="shared" si="3"/>
        <v>19437.061657949951</v>
      </c>
    </row>
    <row r="26" spans="1:16" x14ac:dyDescent="0.35">
      <c r="A26" s="2" t="s">
        <v>4</v>
      </c>
      <c r="B26" s="2" t="s">
        <v>3</v>
      </c>
      <c r="C26" s="2" t="s">
        <v>0</v>
      </c>
      <c r="G26">
        <f>G9-G5</f>
        <v>3786.1517637000011</v>
      </c>
      <c r="H26">
        <f t="shared" ref="H26:N26" si="5">H9-H5</f>
        <v>1721.491375300001</v>
      </c>
      <c r="I26">
        <f t="shared" si="5"/>
        <v>2578.1741902999902</v>
      </c>
      <c r="J26">
        <f t="shared" si="5"/>
        <v>8039.0848724999996</v>
      </c>
      <c r="K26">
        <f t="shared" si="5"/>
        <v>8477.1648126</v>
      </c>
      <c r="M26">
        <f t="shared" si="5"/>
        <v>3354.7894598000007</v>
      </c>
      <c r="N26">
        <f t="shared" si="5"/>
        <v>1233.9087789000009</v>
      </c>
      <c r="P26">
        <f t="shared" si="3"/>
        <v>3354.7894598000007</v>
      </c>
    </row>
    <row r="27" spans="1:16" x14ac:dyDescent="0.35">
      <c r="A27" s="2" t="s">
        <v>4</v>
      </c>
      <c r="B27" s="2" t="s">
        <v>17</v>
      </c>
      <c r="C27" s="2" t="s">
        <v>29</v>
      </c>
      <c r="G27">
        <f>G10-G5</f>
        <v>5332.5409216999906</v>
      </c>
      <c r="H27">
        <f t="shared" ref="H27:N27" si="6">H10-H5</f>
        <v>12601.8950878999</v>
      </c>
      <c r="I27">
        <f t="shared" si="6"/>
        <v>19456.019277299998</v>
      </c>
      <c r="J27">
        <f t="shared" si="6"/>
        <v>1786.0359195000001</v>
      </c>
      <c r="K27">
        <f t="shared" si="6"/>
        <v>2169.6780945</v>
      </c>
      <c r="L27">
        <f t="shared" si="6"/>
        <v>6158.9673296000001</v>
      </c>
      <c r="M27">
        <f t="shared" si="6"/>
        <v>20505.8282403999</v>
      </c>
      <c r="N27">
        <f t="shared" si="6"/>
        <v>22074.484729900003</v>
      </c>
      <c r="P27">
        <f t="shared" si="3"/>
        <v>9380.4312087499493</v>
      </c>
    </row>
    <row r="28" spans="1:16" x14ac:dyDescent="0.35">
      <c r="A28" s="2" t="s">
        <v>4</v>
      </c>
      <c r="B28" s="2" t="s">
        <v>27</v>
      </c>
      <c r="C28" s="2" t="s">
        <v>29</v>
      </c>
      <c r="G28">
        <f>G11-G5</f>
        <v>15259.481385300001</v>
      </c>
      <c r="H28">
        <f t="shared" ref="H28:N28" si="7">H11-H5</f>
        <v>6522.1362822999909</v>
      </c>
      <c r="I28">
        <f t="shared" si="7"/>
        <v>3465.1913224999903</v>
      </c>
      <c r="J28">
        <f t="shared" si="7"/>
        <v>75617.455626499912</v>
      </c>
      <c r="K28">
        <f t="shared" si="7"/>
        <v>67816.529238300005</v>
      </c>
      <c r="L28">
        <f t="shared" si="7"/>
        <v>82836.821901899893</v>
      </c>
      <c r="M28">
        <f t="shared" si="7"/>
        <v>41108.308068299899</v>
      </c>
      <c r="N28">
        <f t="shared" si="7"/>
        <v>6296.9118731999915</v>
      </c>
      <c r="P28">
        <f t="shared" si="3"/>
        <v>28183.89472679995</v>
      </c>
    </row>
    <row r="29" spans="1:16" x14ac:dyDescent="0.35">
      <c r="A29" s="2" t="s">
        <v>4</v>
      </c>
      <c r="B29" s="2" t="s">
        <v>3</v>
      </c>
      <c r="C29" s="2" t="s">
        <v>29</v>
      </c>
      <c r="G29">
        <f>G12-G5</f>
        <v>10313.576936100002</v>
      </c>
      <c r="H29">
        <f t="shared" ref="H29:N29" si="8">H12-H5</f>
        <v>7819.0862607000017</v>
      </c>
      <c r="I29">
        <f t="shared" si="8"/>
        <v>3157.9053054999999</v>
      </c>
      <c r="J29">
        <f t="shared" si="8"/>
        <v>24743.5727692</v>
      </c>
      <c r="K29">
        <f t="shared" si="8"/>
        <v>24380.642793999999</v>
      </c>
      <c r="L29">
        <f t="shared" si="8"/>
        <v>15490.647234</v>
      </c>
      <c r="M29">
        <f t="shared" si="8"/>
        <v>6002.8842645999912</v>
      </c>
      <c r="N29">
        <f t="shared" si="8"/>
        <v>3962.091629900001</v>
      </c>
      <c r="P29">
        <f t="shared" si="3"/>
        <v>9066.3315984000019</v>
      </c>
    </row>
    <row r="30" spans="1:16" x14ac:dyDescent="0.35">
      <c r="A30" s="2"/>
      <c r="B30" s="2"/>
      <c r="C30" s="2"/>
    </row>
    <row r="31" spans="1:16" ht="15" thickBot="1" x14ac:dyDescent="0.4"/>
    <row r="32" spans="1:16" ht="15" thickBot="1" x14ac:dyDescent="0.4">
      <c r="A32" s="14" t="s">
        <v>72</v>
      </c>
    </row>
    <row r="34" spans="1:14" x14ac:dyDescent="0.35">
      <c r="A34" s="17" t="s">
        <v>0</v>
      </c>
      <c r="B34" s="17"/>
      <c r="C34" s="17"/>
      <c r="F34">
        <f>F5-F5</f>
        <v>0</v>
      </c>
      <c r="G34">
        <f>G5-F5</f>
        <v>186.82756339999901</v>
      </c>
      <c r="H34">
        <f>H5-F5</f>
        <v>244.48070339999902</v>
      </c>
      <c r="I34">
        <f>I5-F5</f>
        <v>-1.8756279000000404</v>
      </c>
      <c r="J34">
        <f>J5-F5</f>
        <v>89.81355039999994</v>
      </c>
      <c r="K34">
        <f>K5-F5</f>
        <v>44.869077199999992</v>
      </c>
      <c r="L34">
        <f>L5-F5</f>
        <v>7.9654961999999614</v>
      </c>
      <c r="M34">
        <f>M5-F5</f>
        <v>-93.413622800001008</v>
      </c>
      <c r="N34">
        <f>N5-F5</f>
        <v>-107.70122640000102</v>
      </c>
    </row>
    <row r="35" spans="1:14" x14ac:dyDescent="0.35">
      <c r="A35" s="2" t="s">
        <v>4</v>
      </c>
      <c r="B35" s="2" t="s">
        <v>17</v>
      </c>
      <c r="C35" s="2" t="s">
        <v>0</v>
      </c>
      <c r="F35">
        <f t="shared" ref="F35:F41" si="9">F6-F6</f>
        <v>0</v>
      </c>
      <c r="G35">
        <f>G6-F6</f>
        <v>6447.6715073000105</v>
      </c>
      <c r="H35">
        <f t="shared" ref="H35:H41" si="10">H6-F6</f>
        <v>4454.1488621000099</v>
      </c>
      <c r="I35">
        <f t="shared" ref="I35:I41" si="11">I6-F6</f>
        <v>6222.1007251999999</v>
      </c>
      <c r="J35">
        <f t="shared" ref="J35:J41" si="12">J6-F6</f>
        <v>13205.58501339991</v>
      </c>
      <c r="K35">
        <f t="shared" ref="K35:K41" si="13">K6-F6</f>
        <v>10497.069385399911</v>
      </c>
      <c r="L35">
        <f t="shared" ref="L35:L41" si="14">L6-F6</f>
        <v>6028.0219660000093</v>
      </c>
      <c r="M35">
        <f t="shared" ref="M35:M41" si="15">M6-F6</f>
        <v>4307.4171206999999</v>
      </c>
      <c r="N35">
        <f t="shared" ref="N35:N41" si="16">N6-F6</f>
        <v>2581.4398221000101</v>
      </c>
    </row>
    <row r="36" spans="1:14" x14ac:dyDescent="0.35">
      <c r="A36" s="2" t="s">
        <v>4</v>
      </c>
      <c r="B36" s="2" t="s">
        <v>29</v>
      </c>
      <c r="C36" s="2" t="s">
        <v>0</v>
      </c>
      <c r="F36">
        <f t="shared" si="9"/>
        <v>0</v>
      </c>
      <c r="G36">
        <f>G7-F7</f>
        <v>60362.720520700001</v>
      </c>
      <c r="H36">
        <f t="shared" si="10"/>
        <v>64843.478699699903</v>
      </c>
      <c r="I36">
        <f t="shared" si="11"/>
        <v>39772.000214599902</v>
      </c>
      <c r="J36">
        <f t="shared" si="12"/>
        <v>22576.153033999901</v>
      </c>
      <c r="K36">
        <f t="shared" si="13"/>
        <v>34492.409608899899</v>
      </c>
      <c r="L36">
        <f t="shared" si="14"/>
        <v>50489.335496300002</v>
      </c>
      <c r="M36">
        <f t="shared" si="15"/>
        <v>55734.2319928</v>
      </c>
      <c r="N36">
        <f t="shared" si="16"/>
        <v>3887.6599417000016</v>
      </c>
    </row>
    <row r="37" spans="1:14" x14ac:dyDescent="0.35">
      <c r="A37" s="2" t="s">
        <v>4</v>
      </c>
      <c r="B37" s="2" t="s">
        <v>27</v>
      </c>
      <c r="C37" s="2" t="s">
        <v>0</v>
      </c>
      <c r="F37">
        <f t="shared" si="9"/>
        <v>0</v>
      </c>
      <c r="G37">
        <f>G8-F8</f>
        <v>11012.98049780001</v>
      </c>
      <c r="H37">
        <f t="shared" si="10"/>
        <v>22190.72924149991</v>
      </c>
      <c r="I37">
        <f t="shared" si="11"/>
        <v>27443.964530800011</v>
      </c>
      <c r="J37">
        <f t="shared" si="12"/>
        <v>-572.58076829998981</v>
      </c>
      <c r="K37">
        <f t="shared" si="13"/>
        <v>5131.1873693000107</v>
      </c>
      <c r="L37">
        <f t="shared" si="14"/>
        <v>11611.764836400011</v>
      </c>
      <c r="M37">
        <f t="shared" si="15"/>
        <v>31725.368503999911</v>
      </c>
      <c r="N37">
        <f t="shared" si="16"/>
        <v>30368.821774500007</v>
      </c>
    </row>
    <row r="38" spans="1:14" x14ac:dyDescent="0.35">
      <c r="A38" s="2" t="s">
        <v>4</v>
      </c>
      <c r="B38" s="2" t="s">
        <v>3</v>
      </c>
      <c r="C38" s="2" t="s">
        <v>0</v>
      </c>
      <c r="F38">
        <f t="shared" si="9"/>
        <v>0</v>
      </c>
      <c r="G38">
        <f>G9-F9</f>
        <v>2766.6571259000002</v>
      </c>
      <c r="H38">
        <f t="shared" si="10"/>
        <v>759.64987749999977</v>
      </c>
      <c r="I38">
        <f t="shared" si="11"/>
        <v>1369.9763611999899</v>
      </c>
      <c r="J38">
        <f t="shared" si="12"/>
        <v>6922.5762217000001</v>
      </c>
      <c r="K38">
        <f t="shared" si="13"/>
        <v>7315.7116885999994</v>
      </c>
      <c r="M38">
        <f t="shared" si="15"/>
        <v>2055.0536357999999</v>
      </c>
      <c r="N38">
        <f t="shared" si="16"/>
        <v>-80.114648700000089</v>
      </c>
    </row>
    <row r="39" spans="1:14" x14ac:dyDescent="0.35">
      <c r="A39" s="2" t="s">
        <v>4</v>
      </c>
      <c r="B39" s="2" t="s">
        <v>17</v>
      </c>
      <c r="C39" s="2" t="s">
        <v>29</v>
      </c>
      <c r="F39">
        <f t="shared" si="9"/>
        <v>0</v>
      </c>
      <c r="G39">
        <f t="shared" ref="G39" si="17">G10-F10</f>
        <v>4257.67780329999</v>
      </c>
      <c r="H39">
        <f t="shared" si="10"/>
        <v>11584.6851094999</v>
      </c>
      <c r="I39">
        <f t="shared" si="11"/>
        <v>18192.452967599998</v>
      </c>
      <c r="J39">
        <f t="shared" si="12"/>
        <v>614.15878810000004</v>
      </c>
      <c r="K39">
        <f t="shared" si="13"/>
        <v>952.85648989999981</v>
      </c>
      <c r="L39">
        <f t="shared" si="14"/>
        <v>4905.2421439999998</v>
      </c>
      <c r="M39">
        <f t="shared" si="15"/>
        <v>19150.723935799899</v>
      </c>
      <c r="N39">
        <f t="shared" si="16"/>
        <v>20705.0928217</v>
      </c>
    </row>
    <row r="40" spans="1:14" x14ac:dyDescent="0.35">
      <c r="A40" s="2" t="s">
        <v>4</v>
      </c>
      <c r="B40" s="2" t="s">
        <v>27</v>
      </c>
      <c r="C40" s="2" t="s">
        <v>29</v>
      </c>
      <c r="F40">
        <f t="shared" si="9"/>
        <v>0</v>
      </c>
      <c r="G40">
        <f>G11-F11</f>
        <v>13726.8738309</v>
      </c>
      <c r="H40">
        <f t="shared" si="10"/>
        <v>5047.1818678999898</v>
      </c>
      <c r="I40">
        <f t="shared" si="11"/>
        <v>1743.8805767999902</v>
      </c>
      <c r="J40">
        <f t="shared" si="12"/>
        <v>73987.8340590999</v>
      </c>
      <c r="K40">
        <f t="shared" si="13"/>
        <v>66141.963197699995</v>
      </c>
      <c r="L40">
        <f t="shared" si="14"/>
        <v>81125.352280299892</v>
      </c>
      <c r="M40">
        <f t="shared" si="15"/>
        <v>39295.4593276999</v>
      </c>
      <c r="N40">
        <f t="shared" si="16"/>
        <v>4469.7755289999905</v>
      </c>
    </row>
    <row r="41" spans="1:14" x14ac:dyDescent="0.35">
      <c r="A41" s="2" t="s">
        <v>4</v>
      </c>
      <c r="B41" s="2" t="s">
        <v>3</v>
      </c>
      <c r="C41" s="2" t="s">
        <v>29</v>
      </c>
      <c r="F41">
        <f t="shared" si="9"/>
        <v>0</v>
      </c>
      <c r="G41">
        <f>G12-F12</f>
        <v>9654.5651097000009</v>
      </c>
      <c r="H41">
        <f t="shared" si="10"/>
        <v>7217.7275743000009</v>
      </c>
      <c r="I41">
        <f t="shared" si="11"/>
        <v>2310.1902878000001</v>
      </c>
      <c r="J41">
        <f t="shared" si="12"/>
        <v>23987.546929799999</v>
      </c>
      <c r="K41">
        <f t="shared" si="13"/>
        <v>23579.672481399997</v>
      </c>
      <c r="L41">
        <f t="shared" si="14"/>
        <v>14652.773340400001</v>
      </c>
      <c r="M41">
        <f t="shared" si="15"/>
        <v>5063.6312519999901</v>
      </c>
      <c r="N41">
        <f t="shared" si="16"/>
        <v>3008.5510137000001</v>
      </c>
    </row>
  </sheetData>
  <mergeCells count="11">
    <mergeCell ref="A34:C34"/>
    <mergeCell ref="D3:M3"/>
    <mergeCell ref="A5:C5"/>
    <mergeCell ref="A22:C22"/>
    <mergeCell ref="B15:D15"/>
    <mergeCell ref="E15:G15"/>
    <mergeCell ref="H15:K15"/>
    <mergeCell ref="B18:E18"/>
    <mergeCell ref="F18:H18"/>
    <mergeCell ref="I18:J18"/>
    <mergeCell ref="K18:O18"/>
  </mergeCells>
  <pageMargins left="0.7" right="0.7" top="0.75" bottom="0.75" header="0.3" footer="0.3"/>
  <pageSetup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9D4C-B760-4DD9-86D6-F00E66D4EC2E}">
  <sheetPr>
    <tabColor theme="9" tint="-0.499984740745262"/>
    <pageSetUpPr fitToPage="1"/>
  </sheetPr>
  <dimension ref="A1:N58"/>
  <sheetViews>
    <sheetView zoomScaleNormal="100" workbookViewId="0">
      <selection activeCell="O32" sqref="O32"/>
    </sheetView>
  </sheetViews>
  <sheetFormatPr defaultRowHeight="14.5" x14ac:dyDescent="0.35"/>
  <cols>
    <col min="1" max="1" width="11.1796875" bestFit="1" customWidth="1"/>
    <col min="2" max="2" width="27.6328125" bestFit="1" customWidth="1"/>
    <col min="3" max="3" width="10.7265625" bestFit="1" customWidth="1"/>
    <col min="5" max="5" width="10" customWidth="1"/>
    <col min="8" max="8" width="8.81640625" customWidth="1"/>
    <col min="16" max="16" width="9.54296875" customWidth="1"/>
    <col min="17" max="17" width="8.1796875" customWidth="1"/>
    <col min="18" max="18" width="8.453125" customWidth="1"/>
  </cols>
  <sheetData>
    <row r="1" spans="1:14" x14ac:dyDescent="0.35">
      <c r="C1" s="17" t="s">
        <v>30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14.5" customHeight="1" x14ac:dyDescent="0.35">
      <c r="B2" t="s">
        <v>64</v>
      </c>
      <c r="C2">
        <v>0</v>
      </c>
      <c r="D2">
        <v>0</v>
      </c>
      <c r="E2">
        <v>0</v>
      </c>
      <c r="F2">
        <v>0</v>
      </c>
      <c r="G2">
        <v>1E-3</v>
      </c>
      <c r="H2">
        <v>0.01</v>
      </c>
      <c r="I2">
        <v>0.1</v>
      </c>
      <c r="J2">
        <v>1</v>
      </c>
      <c r="K2">
        <v>5</v>
      </c>
      <c r="L2">
        <v>10</v>
      </c>
      <c r="M2">
        <v>50</v>
      </c>
    </row>
    <row r="3" spans="1:1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</row>
    <row r="4" spans="1:14" ht="15" thickBot="1" x14ac:dyDescent="0.4">
      <c r="C4" s="1">
        <v>0</v>
      </c>
      <c r="D4" s="1">
        <v>0</v>
      </c>
      <c r="E4" s="15">
        <v>0</v>
      </c>
      <c r="F4" s="1">
        <v>50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 t="s">
        <v>5</v>
      </c>
    </row>
    <row r="5" spans="1:14" x14ac:dyDescent="0.35">
      <c r="A5" s="17" t="s">
        <v>0</v>
      </c>
      <c r="B5" s="18"/>
      <c r="C5">
        <v>6247.2503137999902</v>
      </c>
      <c r="D5">
        <v>1550.088612</v>
      </c>
      <c r="E5" s="9">
        <v>1309.2121164</v>
      </c>
      <c r="F5">
        <v>1429.2953682</v>
      </c>
      <c r="G5">
        <v>1118.9880605999999</v>
      </c>
      <c r="H5">
        <v>1632.3273217999899</v>
      </c>
      <c r="I5">
        <v>1028.0535757</v>
      </c>
      <c r="J5">
        <v>825.14204589999997</v>
      </c>
      <c r="K5">
        <v>791.76713919999997</v>
      </c>
      <c r="L5">
        <v>1249.2169475999999</v>
      </c>
      <c r="M5">
        <v>2794.6536059999999</v>
      </c>
      <c r="N5" t="s">
        <v>24</v>
      </c>
    </row>
    <row r="6" spans="1:14" x14ac:dyDescent="0.35">
      <c r="A6" s="17" t="s">
        <v>0</v>
      </c>
      <c r="B6" s="18"/>
      <c r="C6">
        <v>1710.5243534000001</v>
      </c>
      <c r="D6">
        <v>2094.49962</v>
      </c>
      <c r="E6" s="10">
        <v>1674.6897563</v>
      </c>
      <c r="F6">
        <v>2012.65167719999</v>
      </c>
      <c r="G6">
        <v>2388.0385707</v>
      </c>
      <c r="H6">
        <v>1967.180822</v>
      </c>
      <c r="I6">
        <v>1236.9321660999999</v>
      </c>
      <c r="J6">
        <v>1676.30825509999</v>
      </c>
      <c r="K6">
        <v>2387.8111718999999</v>
      </c>
      <c r="L6">
        <v>2511.55245409999</v>
      </c>
      <c r="M6">
        <v>2656.1812888999898</v>
      </c>
      <c r="N6" t="s">
        <v>24</v>
      </c>
    </row>
    <row r="7" spans="1:14" x14ac:dyDescent="0.35">
      <c r="A7" s="2" t="s">
        <v>20</v>
      </c>
      <c r="B7" s="2" t="s">
        <v>31</v>
      </c>
      <c r="C7">
        <v>4090.9866496999998</v>
      </c>
      <c r="D7">
        <v>3908.7421064</v>
      </c>
      <c r="E7" s="10">
        <v>3317.2498218000001</v>
      </c>
      <c r="F7">
        <v>53317.270688099998</v>
      </c>
      <c r="G7">
        <v>57031.448599899901</v>
      </c>
      <c r="H7">
        <v>79681.261633200003</v>
      </c>
      <c r="I7">
        <v>11437.6555088</v>
      </c>
      <c r="J7">
        <v>42285.812941199998</v>
      </c>
      <c r="K7">
        <v>30209.013062199901</v>
      </c>
      <c r="L7">
        <v>43188.8199914</v>
      </c>
      <c r="M7">
        <v>19474.394407799999</v>
      </c>
      <c r="N7" t="s">
        <v>24</v>
      </c>
    </row>
    <row r="8" spans="1:14" x14ac:dyDescent="0.35">
      <c r="A8" s="2" t="s">
        <v>20</v>
      </c>
      <c r="B8" s="2" t="s">
        <v>31</v>
      </c>
      <c r="C8">
        <v>6112.5262325000003</v>
      </c>
      <c r="D8">
        <v>3013.15409</v>
      </c>
      <c r="E8" s="10">
        <v>3133.8981712</v>
      </c>
      <c r="F8">
        <v>72898.678596500002</v>
      </c>
      <c r="G8">
        <v>97193.110473899898</v>
      </c>
      <c r="H8">
        <v>99344.018741099993</v>
      </c>
      <c r="I8">
        <v>49258.509175799998</v>
      </c>
      <c r="J8">
        <v>101140.1574764</v>
      </c>
      <c r="K8">
        <v>85337.518534099901</v>
      </c>
      <c r="L8">
        <v>75358.036530500001</v>
      </c>
      <c r="M8">
        <v>8050.4904107999901</v>
      </c>
      <c r="N8" t="s">
        <v>24</v>
      </c>
    </row>
    <row r="9" spans="1:14" x14ac:dyDescent="0.35">
      <c r="A9" s="2" t="s">
        <v>20</v>
      </c>
      <c r="B9" s="2" t="s">
        <v>32</v>
      </c>
      <c r="C9">
        <v>6213.7555734999896</v>
      </c>
      <c r="D9">
        <v>4134.2485193000002</v>
      </c>
      <c r="E9" s="10">
        <v>3238.1818030999898</v>
      </c>
      <c r="F9">
        <v>16669.864969099999</v>
      </c>
      <c r="G9">
        <v>15636.6079489</v>
      </c>
      <c r="H9">
        <v>18849.063265100001</v>
      </c>
      <c r="I9">
        <v>21405.531700599899</v>
      </c>
      <c r="J9">
        <v>39973.726754099996</v>
      </c>
      <c r="K9">
        <v>14445.3115485</v>
      </c>
      <c r="L9">
        <v>5656.59478699999</v>
      </c>
      <c r="M9">
        <v>7129.2947355999904</v>
      </c>
      <c r="N9" t="s">
        <v>24</v>
      </c>
    </row>
    <row r="10" spans="1:14" x14ac:dyDescent="0.35">
      <c r="A10" s="2" t="s">
        <v>20</v>
      </c>
      <c r="B10" s="2" t="s">
        <v>32</v>
      </c>
      <c r="C10">
        <v>7860.5772231999999</v>
      </c>
      <c r="D10">
        <v>2440.6380936</v>
      </c>
      <c r="E10" s="10">
        <v>3938.6657151999998</v>
      </c>
      <c r="F10">
        <v>17135.256758399999</v>
      </c>
      <c r="G10">
        <v>21331.714532099999</v>
      </c>
      <c r="H10">
        <v>38381.015985799997</v>
      </c>
      <c r="I10">
        <v>9125.5487608000003</v>
      </c>
      <c r="J10">
        <v>44542.582078599997</v>
      </c>
      <c r="K10">
        <v>46224.975755499901</v>
      </c>
      <c r="L10">
        <v>45521.700499099999</v>
      </c>
      <c r="M10">
        <v>17550.398620399999</v>
      </c>
      <c r="N10" t="s">
        <v>24</v>
      </c>
    </row>
    <row r="11" spans="1:14" x14ac:dyDescent="0.35">
      <c r="A11" s="2" t="s">
        <v>20</v>
      </c>
      <c r="B11" s="2" t="s">
        <v>33</v>
      </c>
      <c r="C11">
        <v>12340.254570999899</v>
      </c>
      <c r="D11">
        <v>2454.6557733999998</v>
      </c>
      <c r="E11" s="10">
        <v>4135.9343472</v>
      </c>
      <c r="F11">
        <v>55992.389861700001</v>
      </c>
      <c r="G11">
        <v>54509.820571799901</v>
      </c>
      <c r="H11">
        <v>56389.897769999901</v>
      </c>
      <c r="I11">
        <v>57612.343187400002</v>
      </c>
      <c r="J11">
        <v>70946.271633800003</v>
      </c>
      <c r="K11">
        <v>64872.042923599998</v>
      </c>
      <c r="L11">
        <v>35024.415042399902</v>
      </c>
      <c r="M11">
        <v>9084.7059067999999</v>
      </c>
      <c r="N11" t="s">
        <v>24</v>
      </c>
    </row>
    <row r="12" spans="1:14" ht="15" thickBot="1" x14ac:dyDescent="0.4">
      <c r="A12" s="2" t="s">
        <v>20</v>
      </c>
      <c r="B12" s="2" t="s">
        <v>33</v>
      </c>
      <c r="C12">
        <v>4196.1364254999899</v>
      </c>
      <c r="D12">
        <v>4379.2469697999904</v>
      </c>
      <c r="E12" s="11">
        <v>2149.5458598999999</v>
      </c>
      <c r="F12">
        <v>86738.875089900001</v>
      </c>
      <c r="G12">
        <v>81454.291686800003</v>
      </c>
      <c r="H12">
        <v>78571.080439600002</v>
      </c>
      <c r="I12">
        <v>45658.833983299999</v>
      </c>
      <c r="J12">
        <v>65491.461518799901</v>
      </c>
      <c r="K12">
        <v>86740.212542799898</v>
      </c>
      <c r="L12">
        <v>101071.47325389901</v>
      </c>
      <c r="M12">
        <v>10174.7349091</v>
      </c>
      <c r="N12" t="s">
        <v>24</v>
      </c>
    </row>
    <row r="13" spans="1:14" x14ac:dyDescent="0.35">
      <c r="A13" s="2"/>
      <c r="B13" s="2"/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14" x14ac:dyDescent="0.35">
      <c r="A14" s="2"/>
      <c r="B14" s="2"/>
    </row>
    <row r="15" spans="1:1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14" x14ac:dyDescent="0.35">
      <c r="B16">
        <v>60</v>
      </c>
      <c r="D16">
        <v>1440</v>
      </c>
      <c r="G16">
        <f>D16/500</f>
        <v>2.88</v>
      </c>
    </row>
    <row r="18" spans="1:14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4" x14ac:dyDescent="0.35">
      <c r="B19">
        <v>240</v>
      </c>
      <c r="E19">
        <f>0.35*24</f>
        <v>8.3999999999999986</v>
      </c>
      <c r="H19">
        <f>(G16*2)+B19+E19</f>
        <v>254.16</v>
      </c>
      <c r="J19">
        <f>(100*24)-H19</f>
        <v>2145.84</v>
      </c>
      <c r="K19" s="2">
        <v>2500</v>
      </c>
    </row>
    <row r="20" spans="1:14" x14ac:dyDescent="0.35">
      <c r="A20" s="2" t="s">
        <v>71</v>
      </c>
      <c r="N20" s="4"/>
    </row>
    <row r="21" spans="1:14" x14ac:dyDescent="0.35">
      <c r="A21" s="17" t="s">
        <v>0</v>
      </c>
      <c r="B21" s="18"/>
      <c r="F21">
        <f>F5-F5</f>
        <v>0</v>
      </c>
      <c r="G21">
        <f t="shared" ref="G21:M22" si="0">G5-G5</f>
        <v>0</v>
      </c>
      <c r="H21">
        <f t="shared" si="0"/>
        <v>0</v>
      </c>
      <c r="I21">
        <f t="shared" si="0"/>
        <v>0</v>
      </c>
      <c r="J21">
        <f t="shared" si="0"/>
        <v>0</v>
      </c>
      <c r="K21">
        <f t="shared" si="0"/>
        <v>0</v>
      </c>
      <c r="L21">
        <f t="shared" si="0"/>
        <v>0</v>
      </c>
      <c r="M21">
        <f t="shared" si="0"/>
        <v>0</v>
      </c>
    </row>
    <row r="22" spans="1:14" x14ac:dyDescent="0.35">
      <c r="A22" s="17" t="s">
        <v>0</v>
      </c>
      <c r="B22" s="18"/>
      <c r="F22">
        <f>F6-F6</f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4" x14ac:dyDescent="0.35">
      <c r="A23" s="2" t="s">
        <v>20</v>
      </c>
      <c r="B23" s="2" t="s">
        <v>31</v>
      </c>
      <c r="F23">
        <f>F7-F5</f>
        <v>51887.975319899997</v>
      </c>
      <c r="G23">
        <f t="shared" ref="G23:M24" si="1">G7-G5</f>
        <v>55912.4605392999</v>
      </c>
      <c r="H23">
        <f t="shared" si="1"/>
        <v>78048.934311400008</v>
      </c>
      <c r="I23">
        <f t="shared" si="1"/>
        <v>10409.601933100001</v>
      </c>
      <c r="J23">
        <f t="shared" si="1"/>
        <v>41460.670895299998</v>
      </c>
      <c r="K23">
        <f t="shared" si="1"/>
        <v>29417.2459229999</v>
      </c>
      <c r="L23">
        <f t="shared" si="1"/>
        <v>41939.603043800002</v>
      </c>
      <c r="M23">
        <f t="shared" si="1"/>
        <v>16679.740801799999</v>
      </c>
    </row>
    <row r="24" spans="1:14" x14ac:dyDescent="0.35">
      <c r="A24" s="2" t="s">
        <v>20</v>
      </c>
      <c r="B24" s="2" t="s">
        <v>31</v>
      </c>
      <c r="F24">
        <f>F8-F6</f>
        <v>70886.026919300013</v>
      </c>
      <c r="G24">
        <f t="shared" si="1"/>
        <v>94805.071903199903</v>
      </c>
      <c r="H24">
        <f t="shared" si="1"/>
        <v>97376.837919099999</v>
      </c>
      <c r="I24">
        <f t="shared" si="1"/>
        <v>48021.577009699999</v>
      </c>
      <c r="J24">
        <f t="shared" si="1"/>
        <v>99463.849221299999</v>
      </c>
      <c r="K24">
        <f t="shared" si="1"/>
        <v>82949.707362199901</v>
      </c>
      <c r="L24">
        <f t="shared" si="1"/>
        <v>72846.484076400011</v>
      </c>
      <c r="M24">
        <f t="shared" si="1"/>
        <v>5394.3091218999998</v>
      </c>
      <c r="N24" s="4"/>
    </row>
    <row r="25" spans="1:14" x14ac:dyDescent="0.35">
      <c r="A25" s="2" t="s">
        <v>20</v>
      </c>
      <c r="B25" s="2" t="s">
        <v>32</v>
      </c>
      <c r="F25">
        <f>F9-F5</f>
        <v>15240.569600899998</v>
      </c>
      <c r="G25">
        <f t="shared" ref="G25:M26" si="2">G9-G5</f>
        <v>14517.6198883</v>
      </c>
      <c r="H25">
        <f t="shared" si="2"/>
        <v>17216.735943300013</v>
      </c>
      <c r="I25">
        <f t="shared" si="2"/>
        <v>20377.478124899899</v>
      </c>
      <c r="J25">
        <f t="shared" si="2"/>
        <v>39148.584708199996</v>
      </c>
      <c r="K25">
        <f t="shared" si="2"/>
        <v>13653.544409300001</v>
      </c>
      <c r="L25">
        <f t="shared" si="2"/>
        <v>4407.3778393999901</v>
      </c>
      <c r="M25">
        <f t="shared" si="2"/>
        <v>4334.6411295999906</v>
      </c>
    </row>
    <row r="26" spans="1:14" x14ac:dyDescent="0.35">
      <c r="A26" s="2" t="s">
        <v>20</v>
      </c>
      <c r="B26" s="2" t="s">
        <v>32</v>
      </c>
      <c r="F26">
        <f>F10-F6</f>
        <v>15122.605081200008</v>
      </c>
      <c r="G26">
        <f t="shared" si="2"/>
        <v>18943.6759614</v>
      </c>
      <c r="H26">
        <f t="shared" si="2"/>
        <v>36413.835163799995</v>
      </c>
      <c r="I26">
        <f t="shared" si="2"/>
        <v>7888.6165947000009</v>
      </c>
      <c r="J26">
        <f t="shared" si="2"/>
        <v>42866.273823500007</v>
      </c>
      <c r="K26">
        <f t="shared" si="2"/>
        <v>43837.164583599901</v>
      </c>
      <c r="L26">
        <f t="shared" si="2"/>
        <v>43010.148045000009</v>
      </c>
      <c r="M26">
        <f t="shared" si="2"/>
        <v>14894.217331500009</v>
      </c>
    </row>
    <row r="27" spans="1:14" x14ac:dyDescent="0.35">
      <c r="A27" s="2" t="s">
        <v>20</v>
      </c>
      <c r="B27" s="2" t="s">
        <v>33</v>
      </c>
      <c r="F27">
        <f>F11-F5</f>
        <v>54563.094493500001</v>
      </c>
      <c r="G27">
        <f t="shared" ref="G27:M28" si="3">G11-G5</f>
        <v>53390.8325111999</v>
      </c>
      <c r="H27">
        <f t="shared" si="3"/>
        <v>54757.570448199913</v>
      </c>
      <c r="I27">
        <f t="shared" si="3"/>
        <v>56584.289611699998</v>
      </c>
      <c r="J27">
        <f t="shared" si="3"/>
        <v>70121.12958790001</v>
      </c>
      <c r="K27">
        <f t="shared" si="3"/>
        <v>64080.275784400001</v>
      </c>
      <c r="L27">
        <f t="shared" si="3"/>
        <v>33775.198094799904</v>
      </c>
      <c r="M27">
        <f t="shared" si="3"/>
        <v>6290.0523008</v>
      </c>
    </row>
    <row r="28" spans="1:14" x14ac:dyDescent="0.35">
      <c r="A28" s="2" t="s">
        <v>20</v>
      </c>
      <c r="B28" s="2" t="s">
        <v>33</v>
      </c>
      <c r="F28">
        <f>F12-F6</f>
        <v>84726.223412700012</v>
      </c>
      <c r="G28">
        <f t="shared" si="3"/>
        <v>79066.253116100008</v>
      </c>
      <c r="H28">
        <f t="shared" si="3"/>
        <v>76603.899617600007</v>
      </c>
      <c r="I28">
        <f t="shared" si="3"/>
        <v>44421.9018172</v>
      </c>
      <c r="J28">
        <f t="shared" si="3"/>
        <v>63815.153263699911</v>
      </c>
      <c r="K28">
        <f t="shared" si="3"/>
        <v>84352.401370899897</v>
      </c>
      <c r="L28">
        <f t="shared" si="3"/>
        <v>98559.920799799016</v>
      </c>
      <c r="M28">
        <f t="shared" si="3"/>
        <v>7518.5536202000094</v>
      </c>
    </row>
    <row r="29" spans="1:14" x14ac:dyDescent="0.35">
      <c r="A29" s="2"/>
      <c r="B29" s="2"/>
      <c r="E29">
        <f>AVERAGE(E5:E12)</f>
        <v>2862.1721988874988</v>
      </c>
    </row>
    <row r="30" spans="1:14" x14ac:dyDescent="0.35">
      <c r="A30" s="2"/>
      <c r="B30" s="2"/>
      <c r="E30">
        <v>2862.1721988875001</v>
      </c>
    </row>
    <row r="32" spans="1:14" x14ac:dyDescent="0.35">
      <c r="A32" s="2" t="s">
        <v>20</v>
      </c>
      <c r="B32" s="2" t="s">
        <v>31</v>
      </c>
      <c r="F32">
        <f>F23/MAX(F23:M23)</f>
        <v>0.66481337352893388</v>
      </c>
      <c r="G32">
        <f>G23/MAX(F23:M23)</f>
        <v>0.71637698877758027</v>
      </c>
      <c r="H32">
        <f>H23/MAX(F23:M23)</f>
        <v>1</v>
      </c>
      <c r="I32">
        <f>I23/MAX(F23:M23)</f>
        <v>0.13337276190816036</v>
      </c>
      <c r="J32">
        <f>J23/MAX(F23:M23)</f>
        <v>0.53121379889544706</v>
      </c>
      <c r="K32">
        <f>K23/MAX(F23:M23)</f>
        <v>0.37690772055427219</v>
      </c>
      <c r="L32">
        <f>L23/MAX(F23:M23)</f>
        <v>0.5373501049542736</v>
      </c>
      <c r="M32">
        <f>M23/MAX(F23:M23)</f>
        <v>0.21370875783199153</v>
      </c>
    </row>
    <row r="33" spans="1:13" x14ac:dyDescent="0.35">
      <c r="A33" s="2" t="s">
        <v>20</v>
      </c>
      <c r="B33" s="2" t="s">
        <v>31</v>
      </c>
      <c r="F33">
        <f t="shared" ref="F33:F37" si="4">F24/MAX(F24:M24)</f>
        <v>0.71268131561632653</v>
      </c>
      <c r="G33">
        <f t="shared" ref="G33:G37" si="5">G24/MAX(F24:M24)</f>
        <v>0.95316109969025387</v>
      </c>
      <c r="H33">
        <f t="shared" ref="H33:H37" si="6">H24/MAX(F24:M24)</f>
        <v>0.97901738854328324</v>
      </c>
      <c r="I33">
        <f t="shared" ref="I33:I37" si="7">I24/MAX(F24:M24)</f>
        <v>0.48280432926796751</v>
      </c>
      <c r="J33">
        <f t="shared" ref="J33:J37" si="8">J24/MAX(F24:M24)</f>
        <v>1</v>
      </c>
      <c r="K33">
        <f t="shared" ref="K33:K37" si="9">K24/MAX(F24:M24)</f>
        <v>0.83396840170183539</v>
      </c>
      <c r="L33">
        <f t="shared" ref="L33:L37" si="10">L24/MAX(F24:M24)</f>
        <v>0.73239156383664339</v>
      </c>
      <c r="M33">
        <f t="shared" ref="M33:M37" si="11">M24/MAX(F24:M24)</f>
        <v>5.4233866516648126E-2</v>
      </c>
    </row>
    <row r="34" spans="1:13" x14ac:dyDescent="0.35">
      <c r="A34" s="2" t="s">
        <v>20</v>
      </c>
      <c r="B34" s="2" t="s">
        <v>32</v>
      </c>
      <c r="F34">
        <f t="shared" si="4"/>
        <v>0.38930065325471996</v>
      </c>
      <c r="G34">
        <f t="shared" si="5"/>
        <v>0.37083383720022867</v>
      </c>
      <c r="H34">
        <f t="shared" si="6"/>
        <v>0.4397792684365886</v>
      </c>
      <c r="I34">
        <f t="shared" si="7"/>
        <v>0.52051634246260925</v>
      </c>
      <c r="J34">
        <f t="shared" si="8"/>
        <v>1</v>
      </c>
      <c r="K34">
        <f t="shared" si="9"/>
        <v>0.34876214583665788</v>
      </c>
      <c r="L34">
        <f t="shared" si="10"/>
        <v>0.11258077072903297</v>
      </c>
      <c r="M34">
        <f t="shared" si="11"/>
        <v>0.1107228054834908</v>
      </c>
    </row>
    <row r="35" spans="1:13" x14ac:dyDescent="0.35">
      <c r="A35" s="2" t="s">
        <v>20</v>
      </c>
      <c r="B35" s="2" t="s">
        <v>32</v>
      </c>
      <c r="F35">
        <f t="shared" si="4"/>
        <v>0.34497224500823642</v>
      </c>
      <c r="G35">
        <f t="shared" si="5"/>
        <v>0.43213734604740145</v>
      </c>
      <c r="H35">
        <f t="shared" si="6"/>
        <v>0.83066127815718538</v>
      </c>
      <c r="I35">
        <f t="shared" si="7"/>
        <v>0.1799527106653071</v>
      </c>
      <c r="J35">
        <f t="shared" si="8"/>
        <v>0.97785233672564864</v>
      </c>
      <c r="K35">
        <f t="shared" si="9"/>
        <v>1</v>
      </c>
      <c r="L35">
        <f t="shared" si="10"/>
        <v>0.98113435149249384</v>
      </c>
      <c r="M35">
        <f t="shared" si="11"/>
        <v>0.33976233346698126</v>
      </c>
    </row>
    <row r="36" spans="1:13" x14ac:dyDescent="0.35">
      <c r="A36" s="2" t="s">
        <v>20</v>
      </c>
      <c r="B36" s="2" t="s">
        <v>33</v>
      </c>
      <c r="F36">
        <f t="shared" si="4"/>
        <v>0.77812629109322451</v>
      </c>
      <c r="G36">
        <f t="shared" si="5"/>
        <v>0.76140861998339704</v>
      </c>
      <c r="H36">
        <f t="shared" si="6"/>
        <v>0.78089971981353812</v>
      </c>
      <c r="I36">
        <f t="shared" si="7"/>
        <v>0.8069506287797179</v>
      </c>
      <c r="J36">
        <f t="shared" si="8"/>
        <v>1</v>
      </c>
      <c r="K36">
        <f t="shared" si="9"/>
        <v>0.91385116242419451</v>
      </c>
      <c r="L36">
        <f t="shared" si="10"/>
        <v>0.48166933837626169</v>
      </c>
      <c r="M36">
        <f t="shared" si="11"/>
        <v>8.9702666482506313E-2</v>
      </c>
    </row>
    <row r="37" spans="1:13" x14ac:dyDescent="0.35">
      <c r="A37" s="2" t="s">
        <v>20</v>
      </c>
      <c r="B37" s="2" t="s">
        <v>33</v>
      </c>
      <c r="F37">
        <f t="shared" si="4"/>
        <v>0.85964175625507189</v>
      </c>
      <c r="G37">
        <f t="shared" si="5"/>
        <v>0.80221506343033955</v>
      </c>
      <c r="H37">
        <f t="shared" si="6"/>
        <v>0.77723174892969493</v>
      </c>
      <c r="I37">
        <f t="shared" si="7"/>
        <v>0.4507095932781085</v>
      </c>
      <c r="J37">
        <f t="shared" si="8"/>
        <v>0.64747569545358286</v>
      </c>
      <c r="K37">
        <f t="shared" si="9"/>
        <v>0.85584891593248835</v>
      </c>
      <c r="L37">
        <f t="shared" si="10"/>
        <v>1</v>
      </c>
      <c r="M37">
        <f t="shared" si="11"/>
        <v>7.6284087478846074E-2</v>
      </c>
    </row>
    <row r="39" spans="1:13" ht="15" thickBot="1" x14ac:dyDescent="0.4"/>
    <row r="40" spans="1:13" ht="15" thickBot="1" x14ac:dyDescent="0.4">
      <c r="A40" s="14" t="s">
        <v>72</v>
      </c>
    </row>
    <row r="41" spans="1:13" x14ac:dyDescent="0.35">
      <c r="A41" s="17" t="s">
        <v>0</v>
      </c>
      <c r="B41" s="18"/>
      <c r="E41">
        <f>E5-E5</f>
        <v>0</v>
      </c>
      <c r="F41">
        <f>F5-E5</f>
        <v>120.08325179999997</v>
      </c>
      <c r="G41">
        <f>G5-E5</f>
        <v>-190.22405580000009</v>
      </c>
      <c r="H41">
        <f>H5-E5</f>
        <v>323.11520539998992</v>
      </c>
      <c r="I41">
        <f>I5-E5</f>
        <v>-281.1585407</v>
      </c>
      <c r="J41">
        <f>J5-E5</f>
        <v>-484.07007050000004</v>
      </c>
      <c r="K41">
        <f>K5-E5</f>
        <v>-517.44497720000004</v>
      </c>
      <c r="L41">
        <f>L5-E5</f>
        <v>-59.995168800000101</v>
      </c>
      <c r="M41">
        <f>M5-E5</f>
        <v>1485.4414895999998</v>
      </c>
    </row>
    <row r="42" spans="1:13" x14ac:dyDescent="0.35">
      <c r="A42" s="17" t="s">
        <v>0</v>
      </c>
      <c r="B42" s="18"/>
      <c r="E42">
        <f t="shared" ref="E42:E48" si="12">E6-E6</f>
        <v>0</v>
      </c>
      <c r="F42">
        <f t="shared" ref="F42:F48" si="13">F6-E6</f>
        <v>337.96192089998999</v>
      </c>
      <c r="G42">
        <f t="shared" ref="G42:G48" si="14">G6-E6</f>
        <v>713.34881440000004</v>
      </c>
      <c r="H42">
        <f>H6-E6</f>
        <v>292.49106570000004</v>
      </c>
      <c r="I42">
        <f t="shared" ref="I42:I48" si="15">I6-E6</f>
        <v>-437.7575902000001</v>
      </c>
      <c r="J42">
        <f t="shared" ref="J42:J48" si="16">J6-E6</f>
        <v>1.6184987999899931</v>
      </c>
      <c r="K42">
        <f t="shared" ref="K42:K48" si="17">K6-E6</f>
        <v>713.12141559999986</v>
      </c>
      <c r="L42">
        <f t="shared" ref="L42:L48" si="18">L6-E6</f>
        <v>836.86269779998997</v>
      </c>
      <c r="M42">
        <f t="shared" ref="M42:M48" si="19">M6-E6</f>
        <v>981.4915325999898</v>
      </c>
    </row>
    <row r="43" spans="1:13" x14ac:dyDescent="0.35">
      <c r="A43" s="2" t="s">
        <v>20</v>
      </c>
      <c r="B43" s="2" t="s">
        <v>31</v>
      </c>
      <c r="E43">
        <f t="shared" si="12"/>
        <v>0</v>
      </c>
      <c r="F43">
        <f t="shared" si="13"/>
        <v>50000.020866299994</v>
      </c>
      <c r="G43">
        <f t="shared" si="14"/>
        <v>53714.198778099904</v>
      </c>
      <c r="H43">
        <f t="shared" ref="H43:H48" si="20">H7-E7</f>
        <v>76364.011811400007</v>
      </c>
      <c r="I43">
        <f t="shared" si="15"/>
        <v>8120.4056870000004</v>
      </c>
      <c r="J43">
        <f t="shared" si="16"/>
        <v>38968.563119400002</v>
      </c>
      <c r="K43">
        <f t="shared" si="17"/>
        <v>26891.763240399901</v>
      </c>
      <c r="L43">
        <f t="shared" si="18"/>
        <v>39871.570169600003</v>
      </c>
      <c r="M43">
        <f t="shared" si="19"/>
        <v>16157.144585999999</v>
      </c>
    </row>
    <row r="44" spans="1:13" x14ac:dyDescent="0.35">
      <c r="A44" s="2" t="s">
        <v>20</v>
      </c>
      <c r="B44" s="2" t="s">
        <v>31</v>
      </c>
      <c r="E44">
        <f t="shared" si="12"/>
        <v>0</v>
      </c>
      <c r="F44">
        <f t="shared" si="13"/>
        <v>69764.780425300007</v>
      </c>
      <c r="G44">
        <f t="shared" si="14"/>
        <v>94059.212302699903</v>
      </c>
      <c r="H44">
        <f t="shared" si="20"/>
        <v>96210.120569899998</v>
      </c>
      <c r="I44">
        <f t="shared" si="15"/>
        <v>46124.611004599996</v>
      </c>
      <c r="J44">
        <f t="shared" si="16"/>
        <v>98006.259305200001</v>
      </c>
      <c r="K44">
        <f t="shared" si="17"/>
        <v>82203.620362899906</v>
      </c>
      <c r="L44">
        <f t="shared" si="18"/>
        <v>72224.138359300006</v>
      </c>
      <c r="M44">
        <f t="shared" si="19"/>
        <v>4916.5922395999896</v>
      </c>
    </row>
    <row r="45" spans="1:13" x14ac:dyDescent="0.35">
      <c r="A45" s="2" t="s">
        <v>20</v>
      </c>
      <c r="B45" s="2" t="s">
        <v>32</v>
      </c>
      <c r="E45">
        <f t="shared" si="12"/>
        <v>0</v>
      </c>
      <c r="F45">
        <f t="shared" si="13"/>
        <v>13431.68316600001</v>
      </c>
      <c r="G45">
        <f t="shared" si="14"/>
        <v>12398.426145800011</v>
      </c>
      <c r="H45">
        <f t="shared" si="20"/>
        <v>15610.881462000012</v>
      </c>
      <c r="I45">
        <f t="shared" si="15"/>
        <v>18167.349897499909</v>
      </c>
      <c r="J45">
        <f t="shared" si="16"/>
        <v>36735.544951000003</v>
      </c>
      <c r="K45">
        <f t="shared" si="17"/>
        <v>11207.129745400011</v>
      </c>
      <c r="L45">
        <f t="shared" si="18"/>
        <v>2418.4129839000002</v>
      </c>
      <c r="M45">
        <f t="shared" si="19"/>
        <v>3891.1129325000006</v>
      </c>
    </row>
    <row r="46" spans="1:13" x14ac:dyDescent="0.35">
      <c r="A46" s="2" t="s">
        <v>20</v>
      </c>
      <c r="B46" s="2" t="s">
        <v>32</v>
      </c>
      <c r="E46">
        <f t="shared" si="12"/>
        <v>0</v>
      </c>
      <c r="F46">
        <f t="shared" si="13"/>
        <v>13196.591043199998</v>
      </c>
      <c r="G46">
        <f t="shared" si="14"/>
        <v>17393.048816899998</v>
      </c>
      <c r="H46">
        <f t="shared" si="20"/>
        <v>34442.3502706</v>
      </c>
      <c r="I46">
        <f t="shared" si="15"/>
        <v>5186.8830456000005</v>
      </c>
      <c r="J46">
        <f t="shared" si="16"/>
        <v>40603.9163634</v>
      </c>
      <c r="K46">
        <f t="shared" si="17"/>
        <v>42286.310040299904</v>
      </c>
      <c r="L46">
        <f t="shared" si="18"/>
        <v>41583.034783900002</v>
      </c>
      <c r="M46">
        <f t="shared" si="19"/>
        <v>13611.732905199999</v>
      </c>
    </row>
    <row r="47" spans="1:13" x14ac:dyDescent="0.35">
      <c r="A47" s="2" t="s">
        <v>20</v>
      </c>
      <c r="B47" s="2" t="s">
        <v>33</v>
      </c>
      <c r="E47">
        <f t="shared" si="12"/>
        <v>0</v>
      </c>
      <c r="F47">
        <f t="shared" si="13"/>
        <v>51856.455514500005</v>
      </c>
      <c r="G47">
        <f t="shared" si="14"/>
        <v>50373.886224599904</v>
      </c>
      <c r="H47">
        <f t="shared" si="20"/>
        <v>52253.963422799905</v>
      </c>
      <c r="I47">
        <f t="shared" si="15"/>
        <v>53476.408840200005</v>
      </c>
      <c r="J47">
        <f t="shared" si="16"/>
        <v>66810.337286599999</v>
      </c>
      <c r="K47">
        <f t="shared" si="17"/>
        <v>60736.108576400002</v>
      </c>
      <c r="L47">
        <f t="shared" si="18"/>
        <v>30888.480695199902</v>
      </c>
      <c r="M47">
        <f t="shared" si="19"/>
        <v>4948.7715595999998</v>
      </c>
    </row>
    <row r="48" spans="1:13" x14ac:dyDescent="0.35">
      <c r="A48" s="2" t="s">
        <v>20</v>
      </c>
      <c r="B48" s="2" t="s">
        <v>33</v>
      </c>
      <c r="E48">
        <f t="shared" si="12"/>
        <v>0</v>
      </c>
      <c r="F48">
        <f t="shared" si="13"/>
        <v>84589.329230000003</v>
      </c>
      <c r="G48">
        <f t="shared" si="14"/>
        <v>79304.745826900005</v>
      </c>
      <c r="H48">
        <f t="shared" si="20"/>
        <v>76421.534579700005</v>
      </c>
      <c r="I48">
        <f t="shared" si="15"/>
        <v>43509.288123400001</v>
      </c>
      <c r="J48">
        <f t="shared" si="16"/>
        <v>63341.915658899903</v>
      </c>
      <c r="K48">
        <f t="shared" si="17"/>
        <v>84590.6666828999</v>
      </c>
      <c r="L48">
        <f t="shared" si="18"/>
        <v>98921.927393999009</v>
      </c>
      <c r="M48">
        <f t="shared" si="19"/>
        <v>8025.1890492000002</v>
      </c>
    </row>
    <row r="51" spans="1:13" x14ac:dyDescent="0.35">
      <c r="A51" s="17" t="s">
        <v>0</v>
      </c>
      <c r="B51" s="18"/>
      <c r="E51">
        <f>E41/MAX(E41:M41)</f>
        <v>0</v>
      </c>
      <c r="F51">
        <f>F41/MAX(E41:M41)</f>
        <v>8.0840108910877423E-2</v>
      </c>
      <c r="G51">
        <f>G41/MAX(E41:M41)</f>
        <v>-0.12805893542883584</v>
      </c>
      <c r="H51">
        <f>H41/MAX(E41:M41)</f>
        <v>0.21752132794338366</v>
      </c>
      <c r="I51">
        <f>I41/MAX(E41:M41)</f>
        <v>-0.18927607897616383</v>
      </c>
      <c r="J51">
        <f>J41/MAX(E41:M41)</f>
        <v>-0.32587622864253685</v>
      </c>
      <c r="K51">
        <f>K41/MAX(E41:M41)</f>
        <v>-0.34834423356475508</v>
      </c>
      <c r="L51">
        <f>L41/MAX(E41:M41)</f>
        <v>-4.038877951103656E-2</v>
      </c>
      <c r="M51">
        <f>M41/MAX(E41:M41)</f>
        <v>1</v>
      </c>
    </row>
    <row r="52" spans="1:13" x14ac:dyDescent="0.35">
      <c r="A52" s="17" t="s">
        <v>0</v>
      </c>
      <c r="B52" s="18"/>
      <c r="E52">
        <f t="shared" ref="E52:E58" si="21">E42/MAX(E42:M42)</f>
        <v>0</v>
      </c>
      <c r="F52">
        <f t="shared" ref="F52:F58" si="22">F42/MAX(E42:M42)</f>
        <v>0.34433503466374532</v>
      </c>
      <c r="G52">
        <f t="shared" ref="G52:G58" si="23">G42/MAX(E42:M42)</f>
        <v>0.72680078299842832</v>
      </c>
      <c r="H52">
        <f t="shared" ref="H52:H58" si="24">H42/MAX(E42:M42)</f>
        <v>0.29800671323692995</v>
      </c>
      <c r="I52">
        <f t="shared" ref="I52:I58" si="25">I42/MAX(E42:M42)</f>
        <v>-0.44601259986458763</v>
      </c>
      <c r="J52">
        <f t="shared" ref="J52:J58" si="26">J42/MAX(E42:M42)</f>
        <v>1.6490196259794101E-3</v>
      </c>
      <c r="K52">
        <f t="shared" ref="K52:K58" si="27">K42/MAX(E42:M42)</f>
        <v>0.72656909602768316</v>
      </c>
      <c r="L52">
        <f t="shared" ref="L52:L58" si="28">L42/MAX(E42:M42)</f>
        <v>0.8526438282998986</v>
      </c>
      <c r="M52">
        <f t="shared" ref="M52:M58" si="29">M42/MAX(E42:M42)</f>
        <v>1</v>
      </c>
    </row>
    <row r="53" spans="1:13" x14ac:dyDescent="0.35">
      <c r="A53" s="2" t="s">
        <v>20</v>
      </c>
      <c r="B53" s="2" t="s">
        <v>31</v>
      </c>
      <c r="E53">
        <f t="shared" si="21"/>
        <v>0</v>
      </c>
      <c r="F53">
        <f t="shared" si="22"/>
        <v>0.65475895883767254</v>
      </c>
      <c r="G53">
        <f t="shared" si="23"/>
        <v>0.70339676378921168</v>
      </c>
      <c r="H53">
        <f t="shared" si="24"/>
        <v>1</v>
      </c>
      <c r="I53">
        <f t="shared" si="25"/>
        <v>0.10633812308152917</v>
      </c>
      <c r="J53">
        <f t="shared" si="26"/>
        <v>0.51030010334766851</v>
      </c>
      <c r="K53">
        <f t="shared" si="27"/>
        <v>0.35215231104955336</v>
      </c>
      <c r="L53">
        <f t="shared" si="28"/>
        <v>0.52212513753301493</v>
      </c>
      <c r="M53">
        <f t="shared" si="29"/>
        <v>0.21158061504029019</v>
      </c>
    </row>
    <row r="54" spans="1:13" x14ac:dyDescent="0.35">
      <c r="A54" s="2" t="s">
        <v>20</v>
      </c>
      <c r="B54" s="2" t="s">
        <v>31</v>
      </c>
      <c r="E54">
        <f t="shared" si="21"/>
        <v>0</v>
      </c>
      <c r="F54">
        <f t="shared" si="22"/>
        <v>0.71184004899163045</v>
      </c>
      <c r="G54">
        <f t="shared" si="23"/>
        <v>0.95972658246032383</v>
      </c>
      <c r="H54">
        <f t="shared" si="24"/>
        <v>0.98167322426104775</v>
      </c>
      <c r="I54">
        <f t="shared" si="25"/>
        <v>0.47062923665889494</v>
      </c>
      <c r="J54">
        <f t="shared" si="26"/>
        <v>1</v>
      </c>
      <c r="K54">
        <f t="shared" si="27"/>
        <v>0.8387588807660814</v>
      </c>
      <c r="L54">
        <f t="shared" si="28"/>
        <v>0.73693393535598339</v>
      </c>
      <c r="M54">
        <f t="shared" si="29"/>
        <v>5.0166104435118729E-2</v>
      </c>
    </row>
    <row r="55" spans="1:13" x14ac:dyDescent="0.35">
      <c r="A55" s="2" t="s">
        <v>20</v>
      </c>
      <c r="B55" s="2" t="s">
        <v>32</v>
      </c>
      <c r="E55">
        <f t="shared" si="21"/>
        <v>0</v>
      </c>
      <c r="F55">
        <f t="shared" si="22"/>
        <v>0.3656317929655315</v>
      </c>
      <c r="G55">
        <f t="shared" si="23"/>
        <v>0.33750489239611797</v>
      </c>
      <c r="H55">
        <f t="shared" si="24"/>
        <v>0.42495303888434782</v>
      </c>
      <c r="I55">
        <f t="shared" si="25"/>
        <v>0.49454417844440779</v>
      </c>
      <c r="J55">
        <f t="shared" si="26"/>
        <v>1</v>
      </c>
      <c r="K55">
        <f t="shared" si="27"/>
        <v>0.30507590837018284</v>
      </c>
      <c r="L55">
        <f t="shared" si="28"/>
        <v>6.5833050445442409E-2</v>
      </c>
      <c r="M55">
        <f t="shared" si="29"/>
        <v>0.10592228692102409</v>
      </c>
    </row>
    <row r="56" spans="1:13" x14ac:dyDescent="0.35">
      <c r="A56" s="2" t="s">
        <v>20</v>
      </c>
      <c r="B56" s="2" t="s">
        <v>32</v>
      </c>
      <c r="E56">
        <f t="shared" si="21"/>
        <v>0</v>
      </c>
      <c r="F56">
        <f t="shared" si="22"/>
        <v>0.31207714815086296</v>
      </c>
      <c r="G56">
        <f t="shared" si="23"/>
        <v>0.41131630545025072</v>
      </c>
      <c r="H56">
        <f t="shared" si="24"/>
        <v>0.81450356481271557</v>
      </c>
      <c r="I56">
        <f t="shared" si="25"/>
        <v>0.12266104658119312</v>
      </c>
      <c r="J56">
        <f t="shared" si="26"/>
        <v>0.96021422357976982</v>
      </c>
      <c r="K56">
        <f t="shared" si="27"/>
        <v>1</v>
      </c>
      <c r="L56">
        <f t="shared" si="28"/>
        <v>0.98336872487266769</v>
      </c>
      <c r="M56">
        <f t="shared" si="29"/>
        <v>0.32189455386927068</v>
      </c>
    </row>
    <row r="57" spans="1:13" x14ac:dyDescent="0.35">
      <c r="A57" s="2" t="s">
        <v>20</v>
      </c>
      <c r="B57" s="2" t="s">
        <v>33</v>
      </c>
      <c r="E57">
        <f t="shared" si="21"/>
        <v>0</v>
      </c>
      <c r="F57">
        <f t="shared" si="22"/>
        <v>0.77617413143790159</v>
      </c>
      <c r="G57">
        <f t="shared" si="23"/>
        <v>0.75398341440050298</v>
      </c>
      <c r="H57">
        <f t="shared" si="24"/>
        <v>0.78212392789821117</v>
      </c>
      <c r="I57">
        <f t="shared" si="25"/>
        <v>0.80042117750130937</v>
      </c>
      <c r="J57">
        <f t="shared" si="26"/>
        <v>1</v>
      </c>
      <c r="K57">
        <f t="shared" si="27"/>
        <v>0.90908250194662177</v>
      </c>
      <c r="L57">
        <f t="shared" si="28"/>
        <v>0.46233086000892165</v>
      </c>
      <c r="M57">
        <f t="shared" si="29"/>
        <v>7.4071943962368894E-2</v>
      </c>
    </row>
    <row r="58" spans="1:13" x14ac:dyDescent="0.35">
      <c r="A58" s="2" t="s">
        <v>20</v>
      </c>
      <c r="B58" s="2" t="s">
        <v>33</v>
      </c>
      <c r="E58">
        <f t="shared" si="21"/>
        <v>0</v>
      </c>
      <c r="F58">
        <f t="shared" si="22"/>
        <v>0.85511202074628723</v>
      </c>
      <c r="G58">
        <f t="shared" si="23"/>
        <v>0.8016902613617185</v>
      </c>
      <c r="H58">
        <f t="shared" si="24"/>
        <v>0.77254393027865764</v>
      </c>
      <c r="I58">
        <f t="shared" si="25"/>
        <v>0.43983461775977734</v>
      </c>
      <c r="J58">
        <f t="shared" si="26"/>
        <v>0.6403222958506819</v>
      </c>
      <c r="K58">
        <f t="shared" si="27"/>
        <v>0.85512554103380223</v>
      </c>
      <c r="L58">
        <f t="shared" si="28"/>
        <v>1</v>
      </c>
      <c r="M58">
        <f t="shared" si="29"/>
        <v>8.1126492989125068E-2</v>
      </c>
    </row>
  </sheetData>
  <mergeCells count="17">
    <mergeCell ref="B18:D18"/>
    <mergeCell ref="E18:G18"/>
    <mergeCell ref="H18:I18"/>
    <mergeCell ref="J18:N18"/>
    <mergeCell ref="C3:L3"/>
    <mergeCell ref="C1:M1"/>
    <mergeCell ref="A6:B6"/>
    <mergeCell ref="A5:B5"/>
    <mergeCell ref="B15:C15"/>
    <mergeCell ref="D15:F15"/>
    <mergeCell ref="G15:J15"/>
    <mergeCell ref="A41:B41"/>
    <mergeCell ref="A42:B42"/>
    <mergeCell ref="A51:B51"/>
    <mergeCell ref="A52:B52"/>
    <mergeCell ref="A21:B21"/>
    <mergeCell ref="A22:B22"/>
  </mergeCells>
  <pageMargins left="0.7" right="0.7" top="0.75" bottom="0.75" header="0.3" footer="0.3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C972-B746-4C1D-B416-18BD373D1527}">
  <sheetPr>
    <tabColor theme="9" tint="-0.499984740745262"/>
    <pageSetUpPr fitToPage="1"/>
  </sheetPr>
  <dimension ref="A1:O41"/>
  <sheetViews>
    <sheetView zoomScaleNormal="100" workbookViewId="0">
      <selection activeCell="Q5" sqref="Q5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5.26953125" bestFit="1" customWidth="1"/>
    <col min="17" max="17" width="37.453125" bestFit="1" customWidth="1"/>
    <col min="18" max="18" width="17.54296875" bestFit="1" customWidth="1"/>
  </cols>
  <sheetData>
    <row r="1" spans="1:15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4.5" customHeight="1" x14ac:dyDescent="0.35">
      <c r="B2" t="s">
        <v>59</v>
      </c>
    </row>
    <row r="3" spans="1:15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</row>
    <row r="4" spans="1:15" ht="15" thickBot="1" x14ac:dyDescent="0.4">
      <c r="C4" s="1">
        <v>0</v>
      </c>
      <c r="D4" s="1">
        <v>0</v>
      </c>
      <c r="E4" s="15">
        <v>0</v>
      </c>
      <c r="F4" s="1">
        <v>50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 t="s">
        <v>5</v>
      </c>
    </row>
    <row r="5" spans="1:15" x14ac:dyDescent="0.35">
      <c r="A5" s="17" t="s">
        <v>0</v>
      </c>
      <c r="B5" s="18"/>
      <c r="C5">
        <v>2176.0829377</v>
      </c>
      <c r="D5">
        <v>1852.2669536999999</v>
      </c>
      <c r="E5" s="9">
        <v>1971.3645491</v>
      </c>
      <c r="F5">
        <v>2121.2524272999999</v>
      </c>
      <c r="G5">
        <v>2034.3283402</v>
      </c>
      <c r="H5">
        <v>1873.15254279999</v>
      </c>
      <c r="I5">
        <v>1564.9366834</v>
      </c>
      <c r="J5">
        <v>1570.1733678999999</v>
      </c>
      <c r="K5">
        <v>1361.1555523</v>
      </c>
      <c r="L5">
        <v>1501.7920326000001</v>
      </c>
      <c r="M5">
        <v>1291.5897975999901</v>
      </c>
      <c r="N5" t="s">
        <v>24</v>
      </c>
      <c r="O5" t="s">
        <v>74</v>
      </c>
    </row>
    <row r="6" spans="1:15" x14ac:dyDescent="0.35">
      <c r="A6" s="17" t="s">
        <v>0</v>
      </c>
      <c r="B6" s="18"/>
      <c r="C6">
        <v>1939.00559</v>
      </c>
      <c r="D6">
        <v>2293.6079231999902</v>
      </c>
      <c r="E6" s="10">
        <v>2146.9581853</v>
      </c>
      <c r="F6">
        <v>2463.8858633999998</v>
      </c>
      <c r="G6">
        <v>1767.9586319</v>
      </c>
      <c r="H6">
        <v>1908.61273999999</v>
      </c>
      <c r="I6">
        <v>2617.2082018999999</v>
      </c>
      <c r="J6">
        <v>1972.9611457999999</v>
      </c>
      <c r="K6">
        <v>1594.9089967</v>
      </c>
      <c r="L6">
        <v>1547.2746843</v>
      </c>
      <c r="M6">
        <v>1572.4097214000001</v>
      </c>
      <c r="N6" t="s">
        <v>24</v>
      </c>
      <c r="O6" t="s">
        <v>75</v>
      </c>
    </row>
    <row r="7" spans="1:15" x14ac:dyDescent="0.35">
      <c r="A7" s="2" t="s">
        <v>20</v>
      </c>
      <c r="B7" s="2" t="s">
        <v>31</v>
      </c>
      <c r="C7">
        <v>3406.3684985999998</v>
      </c>
      <c r="D7">
        <v>3697.0039502999998</v>
      </c>
      <c r="E7" s="10">
        <v>2659.92438759999</v>
      </c>
      <c r="F7">
        <v>79115.391243799997</v>
      </c>
      <c r="G7">
        <v>74657.647855300005</v>
      </c>
      <c r="H7">
        <v>59936.418769899901</v>
      </c>
      <c r="I7">
        <v>54955.1601066</v>
      </c>
      <c r="J7">
        <v>52854.162687299999</v>
      </c>
      <c r="K7">
        <v>49111.108393699898</v>
      </c>
      <c r="L7">
        <v>56277.632325400002</v>
      </c>
      <c r="M7">
        <v>50101.297689400002</v>
      </c>
      <c r="N7" t="s">
        <v>24</v>
      </c>
      <c r="O7" t="s">
        <v>76</v>
      </c>
    </row>
    <row r="8" spans="1:15" x14ac:dyDescent="0.35">
      <c r="A8" s="2" t="s">
        <v>20</v>
      </c>
      <c r="B8" s="2" t="s">
        <v>31</v>
      </c>
      <c r="C8">
        <v>3385.378197</v>
      </c>
      <c r="D8">
        <v>3530.56929179999</v>
      </c>
      <c r="E8" s="10">
        <v>2976.4804602999998</v>
      </c>
      <c r="F8">
        <v>76115.773034900005</v>
      </c>
      <c r="G8">
        <v>88290.582251900007</v>
      </c>
      <c r="H8">
        <v>93551.369378599906</v>
      </c>
      <c r="I8">
        <v>98988.799695799898</v>
      </c>
      <c r="J8">
        <v>74327.159823899899</v>
      </c>
      <c r="K8">
        <v>22120.785806700002</v>
      </c>
      <c r="L8">
        <v>77568.319552599904</v>
      </c>
      <c r="M8">
        <v>93027.826588199896</v>
      </c>
      <c r="N8" t="s">
        <v>24</v>
      </c>
      <c r="O8" t="s">
        <v>77</v>
      </c>
    </row>
    <row r="9" spans="1:15" x14ac:dyDescent="0.35">
      <c r="A9" s="2" t="s">
        <v>4</v>
      </c>
      <c r="B9" s="2" t="s">
        <v>31</v>
      </c>
      <c r="C9">
        <v>7286.1579509000003</v>
      </c>
      <c r="D9">
        <v>4622.3323854</v>
      </c>
      <c r="E9" s="10">
        <v>3830.6545323999999</v>
      </c>
      <c r="F9">
        <v>66619.798995599995</v>
      </c>
      <c r="G9">
        <v>57052.574893799901</v>
      </c>
      <c r="H9">
        <v>47897.772886500003</v>
      </c>
      <c r="I9">
        <v>42572.044088599898</v>
      </c>
      <c r="J9">
        <v>31206.946302699998</v>
      </c>
      <c r="K9">
        <v>32560.879513200001</v>
      </c>
      <c r="L9">
        <v>22912.6741654</v>
      </c>
      <c r="M9">
        <v>22223.4087225</v>
      </c>
      <c r="N9" t="s">
        <v>24</v>
      </c>
      <c r="O9" t="s">
        <v>78</v>
      </c>
    </row>
    <row r="10" spans="1:15" x14ac:dyDescent="0.35">
      <c r="A10" s="2" t="s">
        <v>4</v>
      </c>
      <c r="B10" s="2" t="s">
        <v>31</v>
      </c>
      <c r="C10">
        <v>5712.8581152999996</v>
      </c>
      <c r="D10">
        <v>4407.9892016999902</v>
      </c>
      <c r="E10" s="10">
        <v>4658.3771456000004</v>
      </c>
      <c r="F10">
        <v>35339.147388899997</v>
      </c>
      <c r="G10">
        <v>29077.724181900001</v>
      </c>
      <c r="H10">
        <v>32414.252210999901</v>
      </c>
      <c r="I10">
        <v>25629.2959691</v>
      </c>
      <c r="J10">
        <v>27826.332115099998</v>
      </c>
      <c r="K10">
        <v>30885.688781699999</v>
      </c>
      <c r="L10">
        <v>16777.966333799999</v>
      </c>
      <c r="M10">
        <v>11962.8685592</v>
      </c>
      <c r="N10" t="s">
        <v>24</v>
      </c>
      <c r="O10" t="s">
        <v>79</v>
      </c>
    </row>
    <row r="11" spans="1:15" x14ac:dyDescent="0.35">
      <c r="A11" s="2" t="s">
        <v>20</v>
      </c>
      <c r="B11" s="2" t="s">
        <v>18</v>
      </c>
      <c r="C11">
        <v>2652.6850838999999</v>
      </c>
      <c r="D11">
        <v>2572.7099009999902</v>
      </c>
      <c r="E11" s="10">
        <v>2555.8730220999901</v>
      </c>
      <c r="F11">
        <v>2937.7341911999902</v>
      </c>
      <c r="G11">
        <v>2772.2906281999999</v>
      </c>
      <c r="H11">
        <v>2709.0126283999898</v>
      </c>
      <c r="I11">
        <v>2077.7234260999999</v>
      </c>
      <c r="J11">
        <v>1928.1137136</v>
      </c>
      <c r="K11">
        <v>2486.3088303</v>
      </c>
      <c r="L11">
        <v>2007.04455999999</v>
      </c>
      <c r="M11">
        <v>1817.6914850000001</v>
      </c>
      <c r="N11" t="s">
        <v>24</v>
      </c>
      <c r="O11" t="s">
        <v>80</v>
      </c>
    </row>
    <row r="12" spans="1:15" ht="15" thickBot="1" x14ac:dyDescent="0.4">
      <c r="A12" s="2" t="s">
        <v>4</v>
      </c>
      <c r="B12" s="2" t="s">
        <v>18</v>
      </c>
      <c r="C12">
        <v>9565.1816696999904</v>
      </c>
      <c r="D12">
        <v>9026.0157486999997</v>
      </c>
      <c r="E12" s="11">
        <v>7867.6228841000002</v>
      </c>
      <c r="F12">
        <v>41535.7990844999</v>
      </c>
      <c r="G12">
        <v>45817.666594200004</v>
      </c>
      <c r="H12">
        <v>34227.536393900002</v>
      </c>
      <c r="I12">
        <v>36427.492478799999</v>
      </c>
      <c r="J12">
        <v>39532.068937299999</v>
      </c>
      <c r="K12">
        <v>42129.894791500003</v>
      </c>
      <c r="L12">
        <v>34319.5487919999</v>
      </c>
      <c r="M12">
        <v>30876.244841899999</v>
      </c>
      <c r="N12" t="s">
        <v>24</v>
      </c>
      <c r="O12" t="s">
        <v>81</v>
      </c>
    </row>
    <row r="13" spans="1:15" x14ac:dyDescent="0.35">
      <c r="A13" s="2"/>
      <c r="B13" s="2"/>
      <c r="C13">
        <v>1</v>
      </c>
      <c r="D13">
        <v>2</v>
      </c>
      <c r="E13" s="10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15" x14ac:dyDescent="0.35">
      <c r="A14" s="2"/>
      <c r="B14" s="2"/>
    </row>
    <row r="15" spans="1:15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15" x14ac:dyDescent="0.35">
      <c r="B16">
        <v>60</v>
      </c>
      <c r="D16">
        <v>1440</v>
      </c>
      <c r="G16">
        <f>D16/500</f>
        <v>2.88</v>
      </c>
    </row>
    <row r="18" spans="1:14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4" x14ac:dyDescent="0.35">
      <c r="B19">
        <v>240</v>
      </c>
      <c r="E19">
        <f>0.35*24</f>
        <v>8.3999999999999986</v>
      </c>
      <c r="H19">
        <f>(G16*2)+B19+E19</f>
        <v>254.16</v>
      </c>
      <c r="J19">
        <f>(100*24)-H19</f>
        <v>2145.84</v>
      </c>
      <c r="K19" s="2">
        <v>2500</v>
      </c>
    </row>
    <row r="20" spans="1:14" x14ac:dyDescent="0.35">
      <c r="A20" s="2" t="s">
        <v>71</v>
      </c>
      <c r="N20" s="4"/>
    </row>
    <row r="21" spans="1:14" x14ac:dyDescent="0.35">
      <c r="A21" s="17" t="s">
        <v>0</v>
      </c>
      <c r="B21" s="18"/>
      <c r="F21">
        <f>F5-F5</f>
        <v>0</v>
      </c>
      <c r="G21">
        <f t="shared" ref="G21:M22" si="0">G5-G5</f>
        <v>0</v>
      </c>
      <c r="H21">
        <f t="shared" si="0"/>
        <v>0</v>
      </c>
      <c r="I21">
        <f t="shared" si="0"/>
        <v>0</v>
      </c>
      <c r="J21">
        <f t="shared" si="0"/>
        <v>0</v>
      </c>
      <c r="K21">
        <f t="shared" si="0"/>
        <v>0</v>
      </c>
      <c r="L21">
        <f t="shared" si="0"/>
        <v>0</v>
      </c>
      <c r="M21">
        <f t="shared" si="0"/>
        <v>0</v>
      </c>
    </row>
    <row r="22" spans="1:14" x14ac:dyDescent="0.35">
      <c r="A22" s="17" t="s">
        <v>0</v>
      </c>
      <c r="B22" s="18"/>
      <c r="F22">
        <f>F6-F6</f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4" x14ac:dyDescent="0.35">
      <c r="A23" s="2" t="s">
        <v>20</v>
      </c>
      <c r="B23" s="2" t="s">
        <v>31</v>
      </c>
      <c r="F23">
        <f>F7-F5</f>
        <v>76994.138816499995</v>
      </c>
      <c r="G23">
        <f t="shared" ref="G23:M23" si="1">G7-G5</f>
        <v>72623.319515100011</v>
      </c>
      <c r="H23">
        <f t="shared" si="1"/>
        <v>58063.266227099914</v>
      </c>
      <c r="I23">
        <f t="shared" si="1"/>
        <v>53390.223423199997</v>
      </c>
      <c r="J23">
        <f t="shared" si="1"/>
        <v>51283.989319399996</v>
      </c>
      <c r="K23">
        <f t="shared" si="1"/>
        <v>47749.9528413999</v>
      </c>
      <c r="L23">
        <f t="shared" si="1"/>
        <v>54775.8402928</v>
      </c>
      <c r="M23">
        <f t="shared" si="1"/>
        <v>48809.707891800012</v>
      </c>
    </row>
    <row r="24" spans="1:14" x14ac:dyDescent="0.35">
      <c r="A24" s="2" t="s">
        <v>20</v>
      </c>
      <c r="B24" s="2" t="s">
        <v>31</v>
      </c>
      <c r="F24">
        <f>F8-F6</f>
        <v>73651.887171499999</v>
      </c>
      <c r="G24">
        <f t="shared" ref="G24:M24" si="2">G8-G6</f>
        <v>86522.623620000013</v>
      </c>
      <c r="H24">
        <f t="shared" si="2"/>
        <v>91642.756638599909</v>
      </c>
      <c r="I24">
        <f t="shared" si="2"/>
        <v>96371.591493899905</v>
      </c>
      <c r="J24">
        <f t="shared" si="2"/>
        <v>72354.1986780999</v>
      </c>
      <c r="K24">
        <f t="shared" si="2"/>
        <v>20525.876810000002</v>
      </c>
      <c r="L24">
        <f t="shared" si="2"/>
        <v>76021.044868299898</v>
      </c>
      <c r="M24">
        <f t="shared" si="2"/>
        <v>91455.416866799889</v>
      </c>
      <c r="N24" s="4"/>
    </row>
    <row r="25" spans="1:14" x14ac:dyDescent="0.35">
      <c r="A25" s="2" t="s">
        <v>4</v>
      </c>
      <c r="B25" s="2" t="s">
        <v>31</v>
      </c>
      <c r="F25">
        <f>F9-F5</f>
        <v>64498.546568299993</v>
      </c>
      <c r="G25">
        <f t="shared" ref="G25:M26" si="3">G9-G5</f>
        <v>55018.2465535999</v>
      </c>
      <c r="H25">
        <f t="shared" si="3"/>
        <v>46024.620343700015</v>
      </c>
      <c r="I25">
        <f t="shared" si="3"/>
        <v>41007.107405199895</v>
      </c>
      <c r="J25">
        <f t="shared" si="3"/>
        <v>29636.772934799999</v>
      </c>
      <c r="K25">
        <f t="shared" si="3"/>
        <v>31199.723960900003</v>
      </c>
      <c r="L25">
        <f t="shared" si="3"/>
        <v>21410.882132800001</v>
      </c>
      <c r="M25">
        <f t="shared" si="3"/>
        <v>20931.81892490001</v>
      </c>
    </row>
    <row r="26" spans="1:14" x14ac:dyDescent="0.35">
      <c r="A26" s="2" t="s">
        <v>4</v>
      </c>
      <c r="B26" s="2" t="s">
        <v>31</v>
      </c>
      <c r="F26">
        <f>F10-F6</f>
        <v>32875.261525499998</v>
      </c>
      <c r="G26">
        <f t="shared" si="3"/>
        <v>27309.76555</v>
      </c>
      <c r="H26">
        <f t="shared" si="3"/>
        <v>30505.639470999911</v>
      </c>
      <c r="I26">
        <f t="shared" si="3"/>
        <v>23012.087767199999</v>
      </c>
      <c r="J26">
        <f t="shared" si="3"/>
        <v>25853.370969299998</v>
      </c>
      <c r="K26">
        <f t="shared" si="3"/>
        <v>29290.779784999999</v>
      </c>
      <c r="L26">
        <f t="shared" si="3"/>
        <v>15230.691649499999</v>
      </c>
      <c r="M26">
        <f t="shared" si="3"/>
        <v>10390.458837800001</v>
      </c>
    </row>
    <row r="27" spans="1:14" x14ac:dyDescent="0.35">
      <c r="A27" s="2" t="s">
        <v>20</v>
      </c>
      <c r="B27" s="2" t="s">
        <v>18</v>
      </c>
      <c r="F27">
        <f>F11-F5</f>
        <v>816.48176389999026</v>
      </c>
      <c r="G27">
        <f t="shared" ref="G27:M28" si="4">G11-G5</f>
        <v>737.96228799999994</v>
      </c>
      <c r="H27">
        <f t="shared" si="4"/>
        <v>835.86008559999982</v>
      </c>
      <c r="I27">
        <f t="shared" si="4"/>
        <v>512.78674269999988</v>
      </c>
      <c r="J27">
        <f t="shared" si="4"/>
        <v>357.94034570000008</v>
      </c>
      <c r="K27">
        <f t="shared" si="4"/>
        <v>1125.153278</v>
      </c>
      <c r="L27">
        <f t="shared" si="4"/>
        <v>505.25252739998996</v>
      </c>
      <c r="M27">
        <f t="shared" si="4"/>
        <v>526.10168740000995</v>
      </c>
    </row>
    <row r="28" spans="1:14" x14ac:dyDescent="0.35">
      <c r="A28" s="2" t="s">
        <v>4</v>
      </c>
      <c r="B28" s="2" t="s">
        <v>18</v>
      </c>
      <c r="F28">
        <f>F12-F6</f>
        <v>39071.913221099901</v>
      </c>
      <c r="G28">
        <f t="shared" si="4"/>
        <v>44049.707962300003</v>
      </c>
      <c r="H28">
        <f t="shared" si="4"/>
        <v>32318.923653900012</v>
      </c>
      <c r="I28">
        <f t="shared" si="4"/>
        <v>33810.284276899998</v>
      </c>
      <c r="J28">
        <f t="shared" si="4"/>
        <v>37559.107791499999</v>
      </c>
      <c r="K28">
        <f t="shared" si="4"/>
        <v>40534.985794799999</v>
      </c>
      <c r="L28">
        <f t="shared" si="4"/>
        <v>32772.274107699901</v>
      </c>
      <c r="M28">
        <f t="shared" si="4"/>
        <v>29303.8351205</v>
      </c>
    </row>
    <row r="29" spans="1:14" x14ac:dyDescent="0.35">
      <c r="A29" s="2"/>
      <c r="B29" s="2"/>
    </row>
    <row r="30" spans="1:14" ht="15" thickBot="1" x14ac:dyDescent="0.4">
      <c r="A30" s="2"/>
      <c r="B30" s="2"/>
    </row>
    <row r="31" spans="1:14" ht="15" thickBot="1" x14ac:dyDescent="0.4">
      <c r="A31" s="14" t="s">
        <v>72</v>
      </c>
    </row>
    <row r="34" spans="1:13" x14ac:dyDescent="0.35">
      <c r="A34" s="17" t="s">
        <v>0</v>
      </c>
      <c r="B34" s="18"/>
      <c r="E34">
        <f>E5-E5</f>
        <v>0</v>
      </c>
      <c r="F34">
        <f>F5-E5</f>
        <v>149.88787819999993</v>
      </c>
      <c r="G34">
        <f>G5-E5</f>
        <v>62.96379109999998</v>
      </c>
      <c r="H34">
        <f>H5-E5</f>
        <v>-98.212006300009989</v>
      </c>
      <c r="I34">
        <f>I5-E5</f>
        <v>-406.42786569999998</v>
      </c>
      <c r="J34">
        <f>J5-E5</f>
        <v>-401.19118120000007</v>
      </c>
      <c r="K34">
        <f>K5-E5</f>
        <v>-610.20899680000002</v>
      </c>
      <c r="L34">
        <f>L5-E5</f>
        <v>-469.57251649999989</v>
      </c>
      <c r="M34">
        <f>M5-E5</f>
        <v>-679.77475150000987</v>
      </c>
    </row>
    <row r="35" spans="1:13" x14ac:dyDescent="0.35">
      <c r="A35" s="17" t="s">
        <v>0</v>
      </c>
      <c r="B35" s="18"/>
      <c r="E35">
        <f t="shared" ref="E35:E41" si="5">E6-E6</f>
        <v>0</v>
      </c>
      <c r="F35">
        <f>F6-E6</f>
        <v>316.92767809999987</v>
      </c>
      <c r="G35">
        <f t="shared" ref="G35:G41" si="6">G6-E6</f>
        <v>-378.99955339999997</v>
      </c>
      <c r="H35">
        <f t="shared" ref="H35:H41" si="7">H6-E6</f>
        <v>-238.34544530000994</v>
      </c>
      <c r="I35">
        <f t="shared" ref="I35:I41" si="8">I6-E6</f>
        <v>470.25001659999998</v>
      </c>
      <c r="J35">
        <f t="shared" ref="J35:J41" si="9">J6-E6</f>
        <v>-173.99703950000003</v>
      </c>
      <c r="K35">
        <f t="shared" ref="K35:K41" si="10">K6-E6</f>
        <v>-552.04918859999998</v>
      </c>
      <c r="L35">
        <f t="shared" ref="L35:L41" si="11">L6-E6</f>
        <v>-599.68350099999998</v>
      </c>
      <c r="M35">
        <f t="shared" ref="M35:M41" si="12">M6-E6</f>
        <v>-574.54846389999989</v>
      </c>
    </row>
    <row r="36" spans="1:13" x14ac:dyDescent="0.35">
      <c r="A36" s="2" t="s">
        <v>20</v>
      </c>
      <c r="B36" s="2" t="s">
        <v>31</v>
      </c>
      <c r="E36">
        <f t="shared" si="5"/>
        <v>0</v>
      </c>
      <c r="F36">
        <f>F7-E7</f>
        <v>76455.466856200001</v>
      </c>
      <c r="G36">
        <f t="shared" si="6"/>
        <v>71997.723467700009</v>
      </c>
      <c r="H36">
        <f t="shared" si="7"/>
        <v>57276.494382299912</v>
      </c>
      <c r="I36">
        <f t="shared" si="8"/>
        <v>52295.235719000011</v>
      </c>
      <c r="J36">
        <f t="shared" si="9"/>
        <v>50194.23829970001</v>
      </c>
      <c r="K36">
        <f t="shared" si="10"/>
        <v>46451.184006099909</v>
      </c>
      <c r="L36">
        <f t="shared" si="11"/>
        <v>53617.707937800013</v>
      </c>
      <c r="M36">
        <f t="shared" si="12"/>
        <v>47441.373301800013</v>
      </c>
    </row>
    <row r="37" spans="1:13" x14ac:dyDescent="0.35">
      <c r="A37" s="2" t="s">
        <v>20</v>
      </c>
      <c r="B37" s="2" t="s">
        <v>31</v>
      </c>
      <c r="E37">
        <f t="shared" si="5"/>
        <v>0</v>
      </c>
      <c r="F37">
        <f>F8-E8</f>
        <v>73139.292574600011</v>
      </c>
      <c r="G37">
        <f t="shared" si="6"/>
        <v>85314.101791600013</v>
      </c>
      <c r="H37">
        <f t="shared" si="7"/>
        <v>90574.888918299912</v>
      </c>
      <c r="I37">
        <f t="shared" si="8"/>
        <v>96012.319235499905</v>
      </c>
      <c r="J37">
        <f t="shared" si="9"/>
        <v>71350.679363599906</v>
      </c>
      <c r="K37">
        <f t="shared" si="10"/>
        <v>19144.3053464</v>
      </c>
      <c r="L37">
        <f t="shared" si="11"/>
        <v>74591.83909229991</v>
      </c>
      <c r="M37">
        <f t="shared" si="12"/>
        <v>90051.346127899902</v>
      </c>
    </row>
    <row r="38" spans="1:13" x14ac:dyDescent="0.35">
      <c r="A38" s="2" t="s">
        <v>4</v>
      </c>
      <c r="B38" s="2" t="s">
        <v>31</v>
      </c>
      <c r="E38">
        <f t="shared" si="5"/>
        <v>0</v>
      </c>
      <c r="F38">
        <f>F9-E9</f>
        <v>62789.144463199991</v>
      </c>
      <c r="G38">
        <f t="shared" si="6"/>
        <v>53221.920361399898</v>
      </c>
      <c r="H38">
        <f t="shared" si="7"/>
        <v>44067.118354100006</v>
      </c>
      <c r="I38">
        <f t="shared" si="8"/>
        <v>38741.389556199894</v>
      </c>
      <c r="J38">
        <f t="shared" si="9"/>
        <v>27376.291770299998</v>
      </c>
      <c r="K38">
        <f t="shared" si="10"/>
        <v>28730.224980800002</v>
      </c>
      <c r="L38">
        <f t="shared" si="11"/>
        <v>19082.019633</v>
      </c>
      <c r="M38">
        <f t="shared" si="12"/>
        <v>18392.7541901</v>
      </c>
    </row>
    <row r="39" spans="1:13" x14ac:dyDescent="0.35">
      <c r="A39" s="2" t="s">
        <v>4</v>
      </c>
      <c r="B39" s="2" t="s">
        <v>31</v>
      </c>
      <c r="E39">
        <f t="shared" si="5"/>
        <v>0</v>
      </c>
      <c r="F39">
        <f t="shared" ref="F39" si="13">F10-E10</f>
        <v>30680.770243299998</v>
      </c>
      <c r="G39">
        <f t="shared" si="6"/>
        <v>24419.347036300001</v>
      </c>
      <c r="H39">
        <f t="shared" si="7"/>
        <v>27755.875065399901</v>
      </c>
      <c r="I39">
        <f t="shared" si="8"/>
        <v>20970.9188235</v>
      </c>
      <c r="J39">
        <f t="shared" si="9"/>
        <v>23167.954969499999</v>
      </c>
      <c r="K39">
        <f t="shared" si="10"/>
        <v>26227.311636099999</v>
      </c>
      <c r="L39">
        <f t="shared" si="11"/>
        <v>12119.5891882</v>
      </c>
      <c r="M39">
        <f t="shared" si="12"/>
        <v>7304.4914135999998</v>
      </c>
    </row>
    <row r="40" spans="1:13" x14ac:dyDescent="0.35">
      <c r="A40" s="2" t="s">
        <v>20</v>
      </c>
      <c r="B40" s="2" t="s">
        <v>18</v>
      </c>
      <c r="E40">
        <f t="shared" si="5"/>
        <v>0</v>
      </c>
      <c r="F40">
        <f>F11-E11</f>
        <v>381.8611691000001</v>
      </c>
      <c r="G40">
        <f t="shared" si="6"/>
        <v>216.41760610000983</v>
      </c>
      <c r="H40">
        <f t="shared" si="7"/>
        <v>153.13960629999974</v>
      </c>
      <c r="I40">
        <f t="shared" si="8"/>
        <v>-478.1495959999902</v>
      </c>
      <c r="J40">
        <f t="shared" si="9"/>
        <v>-627.75930849999008</v>
      </c>
      <c r="K40">
        <f t="shared" si="10"/>
        <v>-69.564191799990112</v>
      </c>
      <c r="L40">
        <f t="shared" si="11"/>
        <v>-548.82846210000002</v>
      </c>
      <c r="M40">
        <f t="shared" si="12"/>
        <v>-738.18153709999001</v>
      </c>
    </row>
    <row r="41" spans="1:13" x14ac:dyDescent="0.35">
      <c r="A41" s="2" t="s">
        <v>4</v>
      </c>
      <c r="B41" s="2" t="s">
        <v>18</v>
      </c>
      <c r="E41">
        <f t="shared" si="5"/>
        <v>0</v>
      </c>
      <c r="F41">
        <f>F12-E12</f>
        <v>33668.176200399903</v>
      </c>
      <c r="G41">
        <f t="shared" si="6"/>
        <v>37950.043710100006</v>
      </c>
      <c r="H41">
        <f t="shared" si="7"/>
        <v>26359.913509800001</v>
      </c>
      <c r="I41">
        <f t="shared" si="8"/>
        <v>28559.869594699998</v>
      </c>
      <c r="J41">
        <f t="shared" si="9"/>
        <v>31664.446053199998</v>
      </c>
      <c r="K41">
        <f t="shared" si="10"/>
        <v>34262.271907400005</v>
      </c>
      <c r="L41">
        <f t="shared" si="11"/>
        <v>26451.925907899898</v>
      </c>
      <c r="M41">
        <f t="shared" si="12"/>
        <v>23008.621957799998</v>
      </c>
    </row>
  </sheetData>
  <mergeCells count="14">
    <mergeCell ref="C3:L3"/>
    <mergeCell ref="B15:C15"/>
    <mergeCell ref="D15:F15"/>
    <mergeCell ref="G15:J15"/>
    <mergeCell ref="A21:B21"/>
    <mergeCell ref="B18:D18"/>
    <mergeCell ref="E18:G18"/>
    <mergeCell ref="H18:I18"/>
    <mergeCell ref="A34:B34"/>
    <mergeCell ref="A35:B35"/>
    <mergeCell ref="J18:N18"/>
    <mergeCell ref="A6:B6"/>
    <mergeCell ref="A5:B5"/>
    <mergeCell ref="A22:B22"/>
  </mergeCells>
  <pageMargins left="0.7" right="0.7" top="0.75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FDA2-10D6-4585-9677-14A2DCFCE4BD}">
  <sheetPr>
    <tabColor theme="9" tint="-0.499984740745262"/>
    <pageSetUpPr fitToPage="1"/>
  </sheetPr>
  <dimension ref="A1:X60"/>
  <sheetViews>
    <sheetView zoomScaleNormal="100" workbookViewId="0">
      <selection activeCell="Q10" sqref="Q10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82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C4">
        <v>0</v>
      </c>
      <c r="D4">
        <v>0</v>
      </c>
      <c r="E4">
        <v>0</v>
      </c>
      <c r="F4">
        <v>0.5</v>
      </c>
      <c r="G4">
        <v>1</v>
      </c>
      <c r="H4">
        <v>5</v>
      </c>
      <c r="I4">
        <v>10</v>
      </c>
      <c r="J4">
        <v>50</v>
      </c>
      <c r="K4">
        <v>100</v>
      </c>
      <c r="L4">
        <v>500</v>
      </c>
      <c r="M4">
        <v>1000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885.85426770000004</v>
      </c>
      <c r="D5">
        <v>848.37716599999999</v>
      </c>
      <c r="E5" s="9">
        <v>725.53148739999995</v>
      </c>
      <c r="F5">
        <v>842.60818429999995</v>
      </c>
      <c r="G5">
        <v>959.43090940000002</v>
      </c>
      <c r="H5">
        <v>882.99427460000004</v>
      </c>
      <c r="I5">
        <v>630.50142440000002</v>
      </c>
      <c r="J5">
        <v>762.84810259999995</v>
      </c>
      <c r="K5">
        <v>779.01748080000004</v>
      </c>
      <c r="L5">
        <v>819.64060559999996</v>
      </c>
      <c r="M5">
        <v>780.67731579999997</v>
      </c>
      <c r="N5" t="s">
        <v>24</v>
      </c>
      <c r="O5" t="s">
        <v>74</v>
      </c>
      <c r="P5" s="12"/>
      <c r="Q5" s="12"/>
      <c r="R5" s="12"/>
      <c r="S5" s="12"/>
    </row>
    <row r="6" spans="1:24" x14ac:dyDescent="0.35">
      <c r="A6" s="17" t="s">
        <v>0</v>
      </c>
      <c r="B6" s="17"/>
      <c r="C6">
        <v>896.41568149999898</v>
      </c>
      <c r="D6">
        <v>1086.94535839999</v>
      </c>
      <c r="E6" s="10">
        <v>1076.9502671999901</v>
      </c>
      <c r="F6">
        <v>875.83062579999898</v>
      </c>
      <c r="G6">
        <v>961.53239819999999</v>
      </c>
      <c r="H6">
        <v>856.30342240000004</v>
      </c>
      <c r="I6">
        <v>935.29029519999904</v>
      </c>
      <c r="J6">
        <v>898.64916419999997</v>
      </c>
      <c r="K6">
        <v>901.50084579999896</v>
      </c>
      <c r="L6">
        <v>805.55602399999998</v>
      </c>
      <c r="M6">
        <v>785.89436920000003</v>
      </c>
      <c r="N6" t="s">
        <v>24</v>
      </c>
      <c r="O6" t="s">
        <v>75</v>
      </c>
      <c r="P6" s="12"/>
      <c r="Q6" s="12"/>
      <c r="R6" s="12"/>
      <c r="S6" s="12"/>
    </row>
    <row r="7" spans="1:24" x14ac:dyDescent="0.35">
      <c r="A7" s="2" t="s">
        <v>20</v>
      </c>
      <c r="B7" s="2" t="s">
        <v>32</v>
      </c>
      <c r="C7">
        <v>2190.887103</v>
      </c>
      <c r="D7">
        <v>1988.09647</v>
      </c>
      <c r="E7" s="10">
        <v>2033.2865572999999</v>
      </c>
      <c r="F7">
        <v>3377.3683154999999</v>
      </c>
      <c r="G7">
        <v>3301.172039</v>
      </c>
      <c r="H7">
        <v>7875.9401343999998</v>
      </c>
      <c r="I7">
        <v>64878.9580002</v>
      </c>
      <c r="J7">
        <v>62976.971940199997</v>
      </c>
      <c r="K7">
        <v>61917.855926199998</v>
      </c>
      <c r="L7">
        <v>31469.251185399899</v>
      </c>
      <c r="M7">
        <v>6516.5180485999899</v>
      </c>
      <c r="N7" t="s">
        <v>24</v>
      </c>
      <c r="O7" t="s">
        <v>76</v>
      </c>
      <c r="P7" s="12"/>
      <c r="Q7" s="12"/>
      <c r="R7" s="12"/>
      <c r="S7" s="12"/>
    </row>
    <row r="8" spans="1:24" x14ac:dyDescent="0.35">
      <c r="A8" s="2" t="s">
        <v>20</v>
      </c>
      <c r="B8" s="2" t="s">
        <v>35</v>
      </c>
      <c r="C8">
        <v>2468.1567730000002</v>
      </c>
      <c r="D8">
        <v>2312.07160139999</v>
      </c>
      <c r="E8" s="10">
        <v>2086.7391114000002</v>
      </c>
      <c r="F8">
        <v>4048.9075904000001</v>
      </c>
      <c r="G8">
        <v>4277.7135195999999</v>
      </c>
      <c r="H8">
        <v>2521.1261774</v>
      </c>
      <c r="I8">
        <v>15655.3268794</v>
      </c>
      <c r="J8">
        <v>23842.545407599999</v>
      </c>
      <c r="K8">
        <v>21186.090972999998</v>
      </c>
      <c r="L8">
        <v>9581.4850310000002</v>
      </c>
      <c r="M8">
        <v>1113.5963928000001</v>
      </c>
      <c r="N8" t="s">
        <v>24</v>
      </c>
      <c r="O8" t="s">
        <v>77</v>
      </c>
      <c r="P8" s="12"/>
      <c r="Q8" s="12"/>
      <c r="R8" s="12"/>
      <c r="S8" s="12"/>
    </row>
    <row r="9" spans="1:24" x14ac:dyDescent="0.35">
      <c r="A9" s="2" t="s">
        <v>20</v>
      </c>
      <c r="B9" s="2" t="s">
        <v>33</v>
      </c>
      <c r="C9">
        <v>1367.1782472999901</v>
      </c>
      <c r="D9">
        <v>2528.77671129999</v>
      </c>
      <c r="E9" s="10">
        <v>2140.9062352999999</v>
      </c>
      <c r="F9">
        <v>9928.7888920999994</v>
      </c>
      <c r="G9">
        <v>17406.724982399999</v>
      </c>
      <c r="H9">
        <v>26700.706059799901</v>
      </c>
      <c r="I9">
        <v>43320.504205600002</v>
      </c>
      <c r="J9">
        <v>80429.475000000006</v>
      </c>
      <c r="K9">
        <v>67035.960730799998</v>
      </c>
      <c r="L9">
        <v>26524.261132799998</v>
      </c>
      <c r="M9">
        <v>19164.589786799999</v>
      </c>
      <c r="N9" t="s">
        <v>24</v>
      </c>
      <c r="O9" t="s">
        <v>78</v>
      </c>
    </row>
    <row r="10" spans="1:24" x14ac:dyDescent="0.35">
      <c r="A10" s="2" t="s">
        <v>20</v>
      </c>
      <c r="B10" s="2" t="s">
        <v>36</v>
      </c>
      <c r="C10">
        <v>1897.2421655999899</v>
      </c>
      <c r="D10">
        <v>2764.0386320999901</v>
      </c>
      <c r="E10" s="10">
        <v>1903.0974698</v>
      </c>
      <c r="F10">
        <v>6356.8430257999999</v>
      </c>
      <c r="G10">
        <v>7300.9384339999997</v>
      </c>
      <c r="H10">
        <v>5992.8114901999998</v>
      </c>
      <c r="I10">
        <v>12690.2497128</v>
      </c>
      <c r="J10">
        <v>19267.0070892</v>
      </c>
      <c r="K10">
        <v>419.67394560000002</v>
      </c>
      <c r="L10">
        <v>5423.6979507999904</v>
      </c>
      <c r="M10">
        <v>2636.9863162000001</v>
      </c>
      <c r="N10" t="s">
        <v>24</v>
      </c>
      <c r="O10" t="s">
        <v>79</v>
      </c>
    </row>
    <row r="11" spans="1:24" x14ac:dyDescent="0.35">
      <c r="A11" s="2" t="s">
        <v>4</v>
      </c>
      <c r="B11" s="2" t="s">
        <v>17</v>
      </c>
      <c r="C11">
        <v>3024.9555183000002</v>
      </c>
      <c r="D11">
        <v>1482.1222347999999</v>
      </c>
      <c r="E11" s="10">
        <v>1117.7014326999899</v>
      </c>
      <c r="F11">
        <v>1303.5992985999901</v>
      </c>
      <c r="G11">
        <v>1416.24938439999</v>
      </c>
      <c r="H11">
        <v>5627.2076580000003</v>
      </c>
      <c r="I11">
        <v>12485.503403999999</v>
      </c>
      <c r="J11">
        <v>14020.369675599901</v>
      </c>
      <c r="K11">
        <v>8571.6471686000004</v>
      </c>
      <c r="L11">
        <v>5452.6873388000004</v>
      </c>
      <c r="M11">
        <v>1648.39777939999</v>
      </c>
      <c r="N11" t="s">
        <v>24</v>
      </c>
      <c r="O11" t="s">
        <v>80</v>
      </c>
    </row>
    <row r="12" spans="1:24" ht="15" thickBot="1" x14ac:dyDescent="0.4">
      <c r="A12" s="2" t="s">
        <v>4</v>
      </c>
      <c r="B12" s="2" t="s">
        <v>17</v>
      </c>
      <c r="C12">
        <v>1387.9009778</v>
      </c>
      <c r="D12">
        <v>1684.7254281</v>
      </c>
      <c r="E12" s="11">
        <v>1178.5796069999899</v>
      </c>
      <c r="F12">
        <v>1011.3367534</v>
      </c>
      <c r="G12">
        <v>2615.3323959999998</v>
      </c>
      <c r="H12">
        <v>3499.8847082000002</v>
      </c>
      <c r="I12">
        <v>12693.5569931999</v>
      </c>
      <c r="J12">
        <v>15085.3961236</v>
      </c>
      <c r="K12">
        <v>6906.7224285999901</v>
      </c>
      <c r="L12">
        <v>2668.8830149999999</v>
      </c>
      <c r="M12">
        <v>1218.91472139999</v>
      </c>
      <c r="N12" t="s">
        <v>24</v>
      </c>
      <c r="O12" t="s">
        <v>81</v>
      </c>
    </row>
    <row r="13" spans="1:24" x14ac:dyDescent="0.35">
      <c r="A13" s="2"/>
      <c r="B13" s="2"/>
      <c r="C13">
        <v>1</v>
      </c>
      <c r="D13">
        <v>2</v>
      </c>
      <c r="E13" s="10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5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5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5" x14ac:dyDescent="0.35">
      <c r="N20" s="4"/>
    </row>
    <row r="21" spans="1:15" x14ac:dyDescent="0.35">
      <c r="A21" s="2" t="s">
        <v>71</v>
      </c>
      <c r="B21" s="3"/>
      <c r="C21">
        <v>0</v>
      </c>
      <c r="D21">
        <v>0</v>
      </c>
      <c r="E21">
        <v>0</v>
      </c>
      <c r="F21">
        <v>0.5</v>
      </c>
      <c r="G21">
        <v>1</v>
      </c>
      <c r="H21">
        <v>5</v>
      </c>
      <c r="I21">
        <v>10</v>
      </c>
      <c r="J21">
        <v>50</v>
      </c>
      <c r="K21">
        <v>100</v>
      </c>
    </row>
    <row r="22" spans="1:15" x14ac:dyDescent="0.35">
      <c r="A22" s="17" t="s">
        <v>0</v>
      </c>
      <c r="B22" s="17"/>
      <c r="F22">
        <f>F5-F5</f>
        <v>0</v>
      </c>
      <c r="G22">
        <f t="shared" ref="G22:K22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N22" s="4"/>
    </row>
    <row r="23" spans="1:15" x14ac:dyDescent="0.35">
      <c r="A23" s="17" t="s">
        <v>0</v>
      </c>
      <c r="B23" s="17"/>
      <c r="F23">
        <f>F6-F6</f>
        <v>0</v>
      </c>
      <c r="G23">
        <f t="shared" ref="G23:K23" si="1">G6-G6</f>
        <v>0</v>
      </c>
      <c r="H23">
        <f t="shared" si="1"/>
        <v>0</v>
      </c>
      <c r="I23">
        <f t="shared" si="1"/>
        <v>0</v>
      </c>
      <c r="J23">
        <f t="shared" si="1"/>
        <v>0</v>
      </c>
      <c r="K23">
        <f t="shared" si="1"/>
        <v>0</v>
      </c>
      <c r="O23" t="s">
        <v>34</v>
      </c>
    </row>
    <row r="24" spans="1:15" x14ac:dyDescent="0.35">
      <c r="A24" s="2" t="s">
        <v>20</v>
      </c>
      <c r="B24" s="2" t="s">
        <v>32</v>
      </c>
      <c r="C24">
        <f>C7-C5</f>
        <v>1305.0328353</v>
      </c>
      <c r="D24">
        <f t="shared" ref="D24:K24" si="2">D7-D5</f>
        <v>1139.719304</v>
      </c>
      <c r="E24">
        <f t="shared" si="2"/>
        <v>1307.7550698999999</v>
      </c>
      <c r="F24">
        <f t="shared" si="2"/>
        <v>2534.7601311999997</v>
      </c>
      <c r="G24">
        <f t="shared" si="2"/>
        <v>2341.7411296</v>
      </c>
      <c r="H24">
        <f t="shared" si="2"/>
        <v>6992.9458598000001</v>
      </c>
      <c r="I24">
        <f t="shared" si="2"/>
        <v>64248.456575800003</v>
      </c>
      <c r="J24">
        <f t="shared" si="2"/>
        <v>62214.123837599996</v>
      </c>
      <c r="K24">
        <f t="shared" si="2"/>
        <v>61138.838445399997</v>
      </c>
      <c r="N24" s="4"/>
      <c r="O24">
        <f t="shared" ref="O24:O29" si="3">MEDIAN(F24:M24)</f>
        <v>34065.892152599998</v>
      </c>
    </row>
    <row r="25" spans="1:15" x14ac:dyDescent="0.35">
      <c r="A25" s="2" t="s">
        <v>20</v>
      </c>
      <c r="B25" s="2" t="s">
        <v>35</v>
      </c>
      <c r="C25">
        <f>C8-C5</f>
        <v>1582.3025053000001</v>
      </c>
      <c r="D25">
        <f t="shared" ref="D25:K25" si="4">D8-D5</f>
        <v>1463.69443539999</v>
      </c>
      <c r="E25">
        <f t="shared" si="4"/>
        <v>1361.2076240000001</v>
      </c>
      <c r="F25">
        <f t="shared" si="4"/>
        <v>3206.2994060999999</v>
      </c>
      <c r="G25">
        <f t="shared" si="4"/>
        <v>3318.2826101999999</v>
      </c>
      <c r="H25">
        <f t="shared" si="4"/>
        <v>1638.1319027999998</v>
      </c>
      <c r="I25">
        <f t="shared" si="4"/>
        <v>15024.825455</v>
      </c>
      <c r="J25">
        <f t="shared" si="4"/>
        <v>23079.697304999998</v>
      </c>
      <c r="K25">
        <f t="shared" si="4"/>
        <v>20407.073492199997</v>
      </c>
      <c r="O25">
        <f t="shared" si="3"/>
        <v>9171.5540326000009</v>
      </c>
    </row>
    <row r="26" spans="1:15" x14ac:dyDescent="0.35">
      <c r="A26" s="2" t="s">
        <v>20</v>
      </c>
      <c r="B26" s="2" t="s">
        <v>33</v>
      </c>
      <c r="C26">
        <f>C9-C5</f>
        <v>481.32397959999003</v>
      </c>
      <c r="D26">
        <f t="shared" ref="D26:K26" si="5">D9-D5</f>
        <v>1680.39954529999</v>
      </c>
      <c r="E26">
        <f t="shared" si="5"/>
        <v>1415.3747478999999</v>
      </c>
      <c r="F26">
        <f t="shared" si="5"/>
        <v>9086.1807078000002</v>
      </c>
      <c r="G26">
        <f t="shared" si="5"/>
        <v>16447.294072999997</v>
      </c>
      <c r="H26">
        <f t="shared" si="5"/>
        <v>25817.711785199899</v>
      </c>
      <c r="I26">
        <f t="shared" si="5"/>
        <v>42690.002781200004</v>
      </c>
      <c r="J26">
        <f t="shared" si="5"/>
        <v>79666.626897400012</v>
      </c>
      <c r="K26">
        <f t="shared" si="5"/>
        <v>66256.943249999997</v>
      </c>
      <c r="O26">
        <f t="shared" si="3"/>
        <v>34253.857283199948</v>
      </c>
    </row>
    <row r="27" spans="1:15" x14ac:dyDescent="0.35">
      <c r="A27" s="2" t="s">
        <v>20</v>
      </c>
      <c r="B27" s="2" t="s">
        <v>36</v>
      </c>
      <c r="C27">
        <f>C10-C5</f>
        <v>1011.3878978999899</v>
      </c>
      <c r="D27">
        <f t="shared" ref="D27:J27" si="6">D10-D5</f>
        <v>1915.6614660999901</v>
      </c>
      <c r="E27">
        <f t="shared" si="6"/>
        <v>1177.5659823999999</v>
      </c>
      <c r="F27">
        <f t="shared" si="6"/>
        <v>5514.2348414999997</v>
      </c>
      <c r="G27">
        <f t="shared" si="6"/>
        <v>6341.5075245999997</v>
      </c>
      <c r="H27">
        <f t="shared" si="6"/>
        <v>5109.8172156000001</v>
      </c>
      <c r="I27">
        <f t="shared" si="6"/>
        <v>12059.7482884</v>
      </c>
      <c r="J27">
        <f t="shared" si="6"/>
        <v>18504.158986599999</v>
      </c>
      <c r="O27">
        <f t="shared" si="3"/>
        <v>6341.5075245999997</v>
      </c>
    </row>
    <row r="28" spans="1:15" x14ac:dyDescent="0.35">
      <c r="A28" s="2" t="s">
        <v>4</v>
      </c>
      <c r="B28" s="2" t="s">
        <v>17</v>
      </c>
      <c r="C28">
        <f>C11-C5</f>
        <v>2139.1012506000002</v>
      </c>
      <c r="D28">
        <f t="shared" ref="D28:M28" si="7">D11-D5</f>
        <v>633.7450687999999</v>
      </c>
      <c r="E28">
        <f t="shared" si="7"/>
        <v>392.16994529998999</v>
      </c>
      <c r="F28">
        <f t="shared" si="7"/>
        <v>460.99111429999016</v>
      </c>
      <c r="G28">
        <f t="shared" si="7"/>
        <v>456.81847499999003</v>
      </c>
      <c r="H28">
        <f t="shared" si="7"/>
        <v>4744.2133834000006</v>
      </c>
      <c r="I28">
        <f t="shared" si="7"/>
        <v>11855.0019796</v>
      </c>
      <c r="J28">
        <f t="shared" si="7"/>
        <v>13257.5215729999</v>
      </c>
      <c r="K28">
        <f t="shared" si="7"/>
        <v>7792.6296878000003</v>
      </c>
      <c r="L28">
        <f t="shared" si="7"/>
        <v>4633.0467332000007</v>
      </c>
      <c r="M28">
        <f t="shared" si="7"/>
        <v>867.72046359999001</v>
      </c>
      <c r="O28">
        <f t="shared" si="3"/>
        <v>4688.6300583000011</v>
      </c>
    </row>
    <row r="29" spans="1:15" x14ac:dyDescent="0.35">
      <c r="A29" s="2" t="s">
        <v>4</v>
      </c>
      <c r="B29" s="2" t="s">
        <v>17</v>
      </c>
      <c r="C29">
        <f>C12-C5</f>
        <v>502.04671009999993</v>
      </c>
      <c r="D29">
        <f t="shared" ref="D29:M29" si="8">D12-D5</f>
        <v>836.34826210000006</v>
      </c>
      <c r="E29">
        <f t="shared" si="8"/>
        <v>453.04811959998995</v>
      </c>
      <c r="F29">
        <f t="shared" si="8"/>
        <v>168.72856910000007</v>
      </c>
      <c r="G29">
        <f t="shared" si="8"/>
        <v>1655.9014865999998</v>
      </c>
      <c r="H29">
        <f t="shared" si="8"/>
        <v>2616.8904336000001</v>
      </c>
      <c r="I29">
        <f t="shared" si="8"/>
        <v>12063.0555687999</v>
      </c>
      <c r="J29">
        <f t="shared" si="8"/>
        <v>14322.548020999999</v>
      </c>
      <c r="K29">
        <f t="shared" si="8"/>
        <v>6127.7049477999899</v>
      </c>
      <c r="L29">
        <f t="shared" si="8"/>
        <v>1849.2424093999998</v>
      </c>
      <c r="M29">
        <f t="shared" si="8"/>
        <v>438.23740559998998</v>
      </c>
      <c r="O29">
        <f t="shared" si="3"/>
        <v>2233.0664214999997</v>
      </c>
    </row>
    <row r="30" spans="1:15" x14ac:dyDescent="0.35">
      <c r="A30" s="2"/>
      <c r="B30" s="2"/>
    </row>
    <row r="32" spans="1:15" x14ac:dyDescent="0.35">
      <c r="A32" s="17" t="s">
        <v>0</v>
      </c>
      <c r="B32" s="17"/>
    </row>
    <row r="33" spans="1:13" x14ac:dyDescent="0.35">
      <c r="A33" s="17" t="s">
        <v>0</v>
      </c>
      <c r="B33" s="17"/>
    </row>
    <row r="34" spans="1:13" x14ac:dyDescent="0.35">
      <c r="A34" s="2" t="s">
        <v>20</v>
      </c>
      <c r="B34" s="2" t="s">
        <v>32</v>
      </c>
      <c r="C34">
        <f>C24/MAX(C24:K24)</f>
        <v>2.0312283046991626E-2</v>
      </c>
      <c r="D34">
        <f>D24/MAX(C24:K24)</f>
        <v>1.773924798730947E-2</v>
      </c>
      <c r="E34">
        <f>E24/MAX(C24:K24)</f>
        <v>2.0354653474937832E-2</v>
      </c>
      <c r="F34">
        <f>F24/MAX(C24:K24)</f>
        <v>3.9452467285490393E-2</v>
      </c>
      <c r="G34">
        <f>G24/MAX(C24:K24)</f>
        <v>3.6448208321350505E-2</v>
      </c>
      <c r="H34">
        <f>H24/MAX(C24:K24)</f>
        <v>0.10884223890343199</v>
      </c>
      <c r="I34">
        <f>I24/MAX(C24:K24)</f>
        <v>1</v>
      </c>
      <c r="J34">
        <f>J24/MAX(C24:K24)</f>
        <v>0.96833647302017423</v>
      </c>
      <c r="K34">
        <f>K24/MAX(C24:K24)</f>
        <v>0.95160011156483904</v>
      </c>
    </row>
    <row r="35" spans="1:13" x14ac:dyDescent="0.35">
      <c r="A35" s="2" t="s">
        <v>20</v>
      </c>
      <c r="B35" s="2" t="s">
        <v>35</v>
      </c>
      <c r="C35">
        <f t="shared" ref="C35:C39" si="9">C25/MAX(C25:K25)</f>
        <v>6.8558200066047195E-2</v>
      </c>
      <c r="D35">
        <f t="shared" ref="D35:D39" si="10">D25/MAX(C25:K25)</f>
        <v>6.3419134837738728E-2</v>
      </c>
      <c r="E35">
        <f>E25/MAX(C25:K25)</f>
        <v>5.8978573506035858E-2</v>
      </c>
      <c r="F35">
        <f>F25/MAX(C25:K25)</f>
        <v>0.13892294009442599</v>
      </c>
      <c r="G35">
        <f>G25/MAX(C25:K25)</f>
        <v>0.14377496231205447</v>
      </c>
      <c r="H35">
        <f t="shared" ref="H35:H39" si="11">H25/MAX(C25:K25)</f>
        <v>7.0977183155912282E-2</v>
      </c>
      <c r="I35">
        <f t="shared" ref="I35:I39" si="12">I25/MAX(C25:M25)</f>
        <v>0.6509975090420711</v>
      </c>
      <c r="J35">
        <f t="shared" ref="J35:J38" si="13">J25/MAX(C25:M25)</f>
        <v>1</v>
      </c>
      <c r="K35">
        <f t="shared" ref="K35:K39" si="14">K25/MAX(C25:M25)</f>
        <v>0.88420022249507568</v>
      </c>
    </row>
    <row r="36" spans="1:13" x14ac:dyDescent="0.35">
      <c r="A36" s="2" t="s">
        <v>20</v>
      </c>
      <c r="B36" s="2" t="s">
        <v>33</v>
      </c>
      <c r="C36">
        <f t="shared" si="9"/>
        <v>6.0417266093099574E-3</v>
      </c>
      <c r="D36">
        <f t="shared" si="10"/>
        <v>2.1092891851240549E-2</v>
      </c>
      <c r="E36">
        <f t="shared" ref="E36:E39" si="15">E26/MAX(C26:K26)</f>
        <v>1.7766219093508423E-2</v>
      </c>
      <c r="F36">
        <f>F26/MAX(C26:K26)</f>
        <v>0.11405253443831366</v>
      </c>
      <c r="G36">
        <f>G26/MAX(C26:K26)</f>
        <v>0.20645149309737837</v>
      </c>
      <c r="H36">
        <f t="shared" si="11"/>
        <v>0.32407185782384973</v>
      </c>
      <c r="I36">
        <f t="shared" si="12"/>
        <v>0.53585804299432727</v>
      </c>
      <c r="J36">
        <f t="shared" si="13"/>
        <v>1</v>
      </c>
      <c r="K36">
        <f t="shared" si="14"/>
        <v>0.83167752709462772</v>
      </c>
    </row>
    <row r="37" spans="1:13" x14ac:dyDescent="0.35">
      <c r="A37" s="2" t="s">
        <v>20</v>
      </c>
      <c r="B37" s="2" t="s">
        <v>36</v>
      </c>
      <c r="C37">
        <f t="shared" si="9"/>
        <v>5.4657328583936078E-2</v>
      </c>
      <c r="D37">
        <f t="shared" si="10"/>
        <v>0.10352599475000396</v>
      </c>
      <c r="E37">
        <f>E27/MAX(C27:K27)</f>
        <v>6.3637908821078976E-2</v>
      </c>
      <c r="F37">
        <f t="shared" ref="F37:F39" si="16">F27/MAX(C27:K27)</f>
        <v>0.29799975483853097</v>
      </c>
      <c r="G37">
        <f>G27/MAX(C27:K27)</f>
        <v>0.34270714649567569</v>
      </c>
      <c r="H37">
        <f t="shared" si="11"/>
        <v>0.2761442559643123</v>
      </c>
      <c r="I37">
        <f t="shared" si="12"/>
        <v>0.65173176998388338</v>
      </c>
      <c r="J37">
        <f t="shared" si="13"/>
        <v>1</v>
      </c>
    </row>
    <row r="38" spans="1:13" x14ac:dyDescent="0.35">
      <c r="A38" s="2" t="s">
        <v>4</v>
      </c>
      <c r="B38" s="2" t="s">
        <v>17</v>
      </c>
      <c r="C38">
        <f t="shared" si="9"/>
        <v>0.16135001092183524</v>
      </c>
      <c r="D38">
        <f t="shared" si="10"/>
        <v>4.7802680562155531E-2</v>
      </c>
      <c r="E38">
        <f t="shared" si="15"/>
        <v>2.9580939630426725E-2</v>
      </c>
      <c r="F38">
        <f t="shared" si="16"/>
        <v>3.4772043308519955E-2</v>
      </c>
      <c r="G38">
        <f t="shared" ref="G38:G39" si="17">G28/MAX(C28:K28)</f>
        <v>3.4457305800681536E-2</v>
      </c>
      <c r="H38">
        <f>H28/MAX(C28:K28)</f>
        <v>0.35785070062129903</v>
      </c>
      <c r="I38">
        <f t="shared" si="12"/>
        <v>0.89420951829667361</v>
      </c>
      <c r="J38">
        <f t="shared" si="13"/>
        <v>1</v>
      </c>
      <c r="K38">
        <f t="shared" si="14"/>
        <v>0.58778932735590417</v>
      </c>
      <c r="L38">
        <f>L28/MAX(C28:M28)</f>
        <v>0.34946552473545317</v>
      </c>
      <c r="M38">
        <f>M28/MAX(C28:M28)</f>
        <v>6.5451182471931893E-2</v>
      </c>
    </row>
    <row r="39" spans="1:13" x14ac:dyDescent="0.35">
      <c r="A39" s="2" t="s">
        <v>4</v>
      </c>
      <c r="B39" s="2" t="s">
        <v>17</v>
      </c>
      <c r="C39">
        <f t="shared" si="9"/>
        <v>3.5052890684247613E-2</v>
      </c>
      <c r="D39">
        <f t="shared" si="10"/>
        <v>5.8393817976642837E-2</v>
      </c>
      <c r="E39">
        <f t="shared" si="15"/>
        <v>3.1631810131529804E-2</v>
      </c>
      <c r="F39">
        <f t="shared" si="16"/>
        <v>1.178062512707983E-2</v>
      </c>
      <c r="G39">
        <f t="shared" si="17"/>
        <v>0.11561500678315652</v>
      </c>
      <c r="H39">
        <f t="shared" si="11"/>
        <v>0.18271123474419945</v>
      </c>
      <c r="I39">
        <f t="shared" si="12"/>
        <v>0.84224228476056173</v>
      </c>
      <c r="J39">
        <f>J29/MAX(C29:M29)</f>
        <v>1</v>
      </c>
      <c r="K39">
        <f t="shared" si="14"/>
        <v>0.42783622989536707</v>
      </c>
      <c r="L39">
        <f>L29/MAX(C29:M29)</f>
        <v>0.12911406592518346</v>
      </c>
      <c r="M39">
        <f>M29/MAX(C29:M29)</f>
        <v>3.059772639319748E-2</v>
      </c>
    </row>
    <row r="41" spans="1:13" ht="15" thickBot="1" x14ac:dyDescent="0.4"/>
    <row r="42" spans="1:13" ht="15" thickBot="1" x14ac:dyDescent="0.4">
      <c r="A42" s="14" t="s">
        <v>72</v>
      </c>
    </row>
    <row r="43" spans="1:13" x14ac:dyDescent="0.35">
      <c r="A43" s="17" t="s">
        <v>0</v>
      </c>
      <c r="B43" s="17"/>
      <c r="E43">
        <f>E5-E5</f>
        <v>0</v>
      </c>
      <c r="F43">
        <f>F5-E5</f>
        <v>117.0766969</v>
      </c>
      <c r="G43">
        <f>G5-E5</f>
        <v>233.89942200000007</v>
      </c>
      <c r="H43">
        <f>H5-E5</f>
        <v>157.46278720000009</v>
      </c>
      <c r="I43">
        <f>I5-E5</f>
        <v>-95.030062999999927</v>
      </c>
      <c r="J43">
        <f>J5-E5</f>
        <v>37.316615200000001</v>
      </c>
      <c r="K43">
        <f>K5-E5</f>
        <v>53.485993400000098</v>
      </c>
      <c r="L43">
        <f>L5-E5</f>
        <v>94.109118200000012</v>
      </c>
      <c r="M43">
        <f>M5-E5</f>
        <v>55.145828400000028</v>
      </c>
    </row>
    <row r="44" spans="1:13" x14ac:dyDescent="0.35">
      <c r="A44" s="17" t="s">
        <v>0</v>
      </c>
      <c r="B44" s="17"/>
      <c r="E44">
        <f t="shared" ref="E44:E50" si="18">E6-E6</f>
        <v>0</v>
      </c>
      <c r="F44">
        <f t="shared" ref="F44:F50" si="19">F6-E6</f>
        <v>-201.11964139999111</v>
      </c>
      <c r="G44">
        <f t="shared" ref="G44:G50" si="20">G6-E6</f>
        <v>-115.41786899999011</v>
      </c>
      <c r="H44">
        <f t="shared" ref="H44:H50" si="21">H6-E6</f>
        <v>-220.64684479999005</v>
      </c>
      <c r="I44">
        <f t="shared" ref="I44:I50" si="22">I6-E6</f>
        <v>-141.65997199999106</v>
      </c>
      <c r="J44">
        <f t="shared" ref="J44:J50" si="23">J6-E6</f>
        <v>-178.30110299999012</v>
      </c>
      <c r="K44">
        <f t="shared" ref="K44:K50" si="24">K6-E6</f>
        <v>-175.44942139999114</v>
      </c>
      <c r="L44">
        <f t="shared" ref="L44:L50" si="25">L6-E6</f>
        <v>-271.39424319999011</v>
      </c>
      <c r="M44">
        <f t="shared" ref="M44:M50" si="26">M6-E6</f>
        <v>-291.05589799999007</v>
      </c>
    </row>
    <row r="45" spans="1:13" x14ac:dyDescent="0.35">
      <c r="A45" s="2" t="s">
        <v>20</v>
      </c>
      <c r="B45" s="2" t="s">
        <v>32</v>
      </c>
      <c r="E45">
        <f t="shared" si="18"/>
        <v>0</v>
      </c>
      <c r="F45">
        <f t="shared" si="19"/>
        <v>1344.0817582</v>
      </c>
      <c r="G45">
        <f t="shared" si="20"/>
        <v>1267.8854817000001</v>
      </c>
      <c r="H45">
        <f t="shared" si="21"/>
        <v>5842.6535770999999</v>
      </c>
      <c r="I45">
        <f t="shared" si="22"/>
        <v>62845.671442899999</v>
      </c>
      <c r="J45">
        <f t="shared" si="23"/>
        <v>60943.685382899996</v>
      </c>
      <c r="K45">
        <f t="shared" si="24"/>
        <v>59884.569368899996</v>
      </c>
      <c r="L45">
        <f t="shared" si="25"/>
        <v>29435.9646280999</v>
      </c>
      <c r="M45">
        <f t="shared" si="26"/>
        <v>4483.23149129999</v>
      </c>
    </row>
    <row r="46" spans="1:13" x14ac:dyDescent="0.35">
      <c r="A46" s="2" t="s">
        <v>20</v>
      </c>
      <c r="B46" s="2" t="s">
        <v>35</v>
      </c>
      <c r="E46">
        <f t="shared" si="18"/>
        <v>0</v>
      </c>
      <c r="F46">
        <f t="shared" si="19"/>
        <v>1962.1684789999999</v>
      </c>
      <c r="G46">
        <f t="shared" si="20"/>
        <v>2190.9744081999997</v>
      </c>
      <c r="H46">
        <f t="shared" si="21"/>
        <v>434.38706599999978</v>
      </c>
      <c r="I46">
        <f t="shared" si="22"/>
        <v>13568.587767999999</v>
      </c>
      <c r="J46">
        <f t="shared" si="23"/>
        <v>21755.806296199997</v>
      </c>
      <c r="K46">
        <f t="shared" si="24"/>
        <v>19099.3518616</v>
      </c>
      <c r="L46">
        <f t="shared" si="25"/>
        <v>7494.7459196</v>
      </c>
      <c r="M46">
        <f t="shared" si="26"/>
        <v>-973.14271860000008</v>
      </c>
    </row>
    <row r="47" spans="1:13" x14ac:dyDescent="0.35">
      <c r="A47" s="2" t="s">
        <v>20</v>
      </c>
      <c r="B47" s="2" t="s">
        <v>33</v>
      </c>
      <c r="E47">
        <f t="shared" si="18"/>
        <v>0</v>
      </c>
      <c r="F47">
        <f t="shared" si="19"/>
        <v>7787.8826567999995</v>
      </c>
      <c r="G47">
        <f t="shared" si="20"/>
        <v>15265.818747099998</v>
      </c>
      <c r="H47">
        <f t="shared" si="21"/>
        <v>24559.7998244999</v>
      </c>
      <c r="I47">
        <f t="shared" si="22"/>
        <v>41179.597970300005</v>
      </c>
      <c r="J47">
        <f t="shared" si="23"/>
        <v>78288.568764700001</v>
      </c>
      <c r="K47">
        <f t="shared" si="24"/>
        <v>64895.0544955</v>
      </c>
      <c r="L47">
        <f t="shared" si="25"/>
        <v>24383.354897499998</v>
      </c>
      <c r="M47">
        <f t="shared" si="26"/>
        <v>17023.683551499998</v>
      </c>
    </row>
    <row r="48" spans="1:13" x14ac:dyDescent="0.35">
      <c r="A48" s="2" t="s">
        <v>20</v>
      </c>
      <c r="B48" s="2" t="s">
        <v>36</v>
      </c>
      <c r="E48">
        <f t="shared" si="18"/>
        <v>0</v>
      </c>
      <c r="F48">
        <f t="shared" si="19"/>
        <v>4453.7455559999999</v>
      </c>
      <c r="G48">
        <f t="shared" si="20"/>
        <v>5397.8409641999997</v>
      </c>
      <c r="H48">
        <f t="shared" si="21"/>
        <v>4089.7140203999998</v>
      </c>
      <c r="I48">
        <f t="shared" si="22"/>
        <v>10787.152243</v>
      </c>
      <c r="J48">
        <f t="shared" si="23"/>
        <v>17363.909619400001</v>
      </c>
      <c r="K48">
        <f t="shared" si="24"/>
        <v>-1483.4235242</v>
      </c>
      <c r="L48">
        <f t="shared" si="25"/>
        <v>3520.6004809999904</v>
      </c>
      <c r="M48">
        <f t="shared" si="26"/>
        <v>733.88884640000015</v>
      </c>
    </row>
    <row r="49" spans="1:13" x14ac:dyDescent="0.35">
      <c r="A49" s="2" t="s">
        <v>4</v>
      </c>
      <c r="B49" s="2" t="s">
        <v>17</v>
      </c>
      <c r="E49">
        <f t="shared" si="18"/>
        <v>0</v>
      </c>
      <c r="F49">
        <f t="shared" si="19"/>
        <v>185.89786590000017</v>
      </c>
      <c r="G49">
        <f t="shared" si="20"/>
        <v>298.54795170000011</v>
      </c>
      <c r="H49">
        <f t="shared" si="21"/>
        <v>4509.5062253000106</v>
      </c>
      <c r="I49">
        <f t="shared" si="22"/>
        <v>11367.801971300009</v>
      </c>
      <c r="J49">
        <f t="shared" si="23"/>
        <v>12902.66824289991</v>
      </c>
      <c r="K49">
        <f t="shared" si="24"/>
        <v>7453.9457359000107</v>
      </c>
      <c r="L49">
        <f t="shared" si="25"/>
        <v>4334.9859061000107</v>
      </c>
      <c r="M49">
        <f t="shared" si="26"/>
        <v>530.69634670000005</v>
      </c>
    </row>
    <row r="50" spans="1:13" x14ac:dyDescent="0.35">
      <c r="A50" s="2" t="s">
        <v>4</v>
      </c>
      <c r="B50" s="2" t="s">
        <v>17</v>
      </c>
      <c r="E50">
        <f t="shared" si="18"/>
        <v>0</v>
      </c>
      <c r="F50">
        <f t="shared" si="19"/>
        <v>-167.24285359998987</v>
      </c>
      <c r="G50">
        <f t="shared" si="20"/>
        <v>1436.7527890000099</v>
      </c>
      <c r="H50">
        <f t="shared" si="21"/>
        <v>2321.3051012000105</v>
      </c>
      <c r="I50">
        <f t="shared" si="22"/>
        <v>11514.977386199909</v>
      </c>
      <c r="J50">
        <f t="shared" si="23"/>
        <v>13906.816516600009</v>
      </c>
      <c r="K50">
        <f t="shared" si="24"/>
        <v>5728.1428216000004</v>
      </c>
      <c r="L50">
        <f t="shared" si="25"/>
        <v>1490.30340800001</v>
      </c>
      <c r="M50">
        <f t="shared" si="26"/>
        <v>40.335114400000066</v>
      </c>
    </row>
    <row r="53" spans="1:13" x14ac:dyDescent="0.35">
      <c r="A53" s="17" t="s">
        <v>0</v>
      </c>
      <c r="B53" s="17"/>
      <c r="E53">
        <f>E43/MAX(E43:M43)</f>
        <v>0</v>
      </c>
      <c r="F53">
        <f>F43/MAX(E43:M43)</f>
        <v>0.50054290813937952</v>
      </c>
      <c r="G53">
        <f>G43/MAX(E43:M43)</f>
        <v>1</v>
      </c>
      <c r="H53">
        <f>H43/MAX(E43:M43)</f>
        <v>0.67320725230351375</v>
      </c>
      <c r="I53">
        <f>I43/MAX(E43:M43)</f>
        <v>-0.40628601040322321</v>
      </c>
      <c r="J53">
        <f>J43/MAX(E43:M43)</f>
        <v>0.15954128864841741</v>
      </c>
      <c r="K53">
        <f>K43/MAX(E43:M43)</f>
        <v>0.22867090881481564</v>
      </c>
      <c r="L53">
        <f>L43/MAX(E43:M43)</f>
        <v>0.40234865650929219</v>
      </c>
      <c r="M53">
        <f>M43/MAX(E43:M43)</f>
        <v>0.23576727094263625</v>
      </c>
    </row>
    <row r="54" spans="1:13" x14ac:dyDescent="0.35">
      <c r="A54" s="17" t="s">
        <v>0</v>
      </c>
      <c r="B54" s="17"/>
      <c r="E54" t="e">
        <f>E44/MAX(E44:M44)</f>
        <v>#DIV/0!</v>
      </c>
      <c r="F54" t="e">
        <f t="shared" ref="F54:F60" si="27">F44/MAX(E44:M44)</f>
        <v>#DIV/0!</v>
      </c>
      <c r="G54" t="e">
        <f t="shared" ref="G54:G60" si="28">G44/MAX(E44:M44)</f>
        <v>#DIV/0!</v>
      </c>
      <c r="H54" t="e">
        <f t="shared" ref="H54:H60" si="29">H44/MAX(E44:M44)</f>
        <v>#DIV/0!</v>
      </c>
      <c r="I54" t="e">
        <f t="shared" ref="I54:I60" si="30">I44/MAX(E44:M44)</f>
        <v>#DIV/0!</v>
      </c>
      <c r="J54" t="e">
        <f t="shared" ref="J54:J60" si="31">J44/MAX(E44:M44)</f>
        <v>#DIV/0!</v>
      </c>
      <c r="K54" t="e">
        <f t="shared" ref="K54:K60" si="32">K44/MAX(E44:M44)</f>
        <v>#DIV/0!</v>
      </c>
      <c r="L54" t="e">
        <f t="shared" ref="L54:L60" si="33">L44/MAX(E44:M44)</f>
        <v>#DIV/0!</v>
      </c>
      <c r="M54" t="e">
        <f t="shared" ref="M54:M60" si="34">M44/MAX(E44:M44)</f>
        <v>#DIV/0!</v>
      </c>
    </row>
    <row r="55" spans="1:13" x14ac:dyDescent="0.35">
      <c r="A55" s="2" t="s">
        <v>20</v>
      </c>
      <c r="B55" s="2" t="s">
        <v>32</v>
      </c>
      <c r="E55">
        <f t="shared" ref="E55:E60" si="35">E45/MAX(E45:M45)</f>
        <v>0</v>
      </c>
      <c r="F55">
        <f t="shared" si="27"/>
        <v>2.1387022007095573E-2</v>
      </c>
      <c r="G55">
        <f t="shared" si="28"/>
        <v>2.017458724825574E-2</v>
      </c>
      <c r="H55">
        <f t="shared" si="29"/>
        <v>9.296827359714803E-2</v>
      </c>
      <c r="I55">
        <f t="shared" si="30"/>
        <v>1</v>
      </c>
      <c r="J55">
        <f t="shared" si="31"/>
        <v>0.96973560761892563</v>
      </c>
      <c r="K55">
        <f t="shared" si="32"/>
        <v>0.95288295906440612</v>
      </c>
      <c r="L55">
        <f t="shared" si="33"/>
        <v>0.46838491740588178</v>
      </c>
      <c r="M55">
        <f t="shared" si="34"/>
        <v>7.1337156376367811E-2</v>
      </c>
    </row>
    <row r="56" spans="1:13" x14ac:dyDescent="0.35">
      <c r="A56" s="2" t="s">
        <v>20</v>
      </c>
      <c r="B56" s="2" t="s">
        <v>35</v>
      </c>
      <c r="E56">
        <f t="shared" si="35"/>
        <v>0</v>
      </c>
      <c r="F56">
        <f t="shared" si="27"/>
        <v>9.0190565786694113E-2</v>
      </c>
      <c r="G56">
        <f t="shared" si="28"/>
        <v>0.10070757104427285</v>
      </c>
      <c r="H56">
        <f t="shared" si="29"/>
        <v>1.996648894947518E-2</v>
      </c>
      <c r="I56">
        <f t="shared" si="30"/>
        <v>0.6236766214621966</v>
      </c>
      <c r="J56">
        <f t="shared" si="31"/>
        <v>1</v>
      </c>
      <c r="K56">
        <f t="shared" si="32"/>
        <v>0.87789676013690243</v>
      </c>
      <c r="L56">
        <f t="shared" si="33"/>
        <v>0.34449405448646042</v>
      </c>
      <c r="M56">
        <f t="shared" si="34"/>
        <v>-4.4730252942635142E-2</v>
      </c>
    </row>
    <row r="57" spans="1:13" x14ac:dyDescent="0.35">
      <c r="A57" s="2" t="s">
        <v>20</v>
      </c>
      <c r="B57" s="2" t="s">
        <v>33</v>
      </c>
      <c r="E57">
        <f t="shared" si="35"/>
        <v>0</v>
      </c>
      <c r="F57">
        <f t="shared" si="27"/>
        <v>9.9476625766487692E-2</v>
      </c>
      <c r="G57">
        <f t="shared" si="28"/>
        <v>0.19499422441840952</v>
      </c>
      <c r="H57">
        <f t="shared" si="29"/>
        <v>0.31370863220549527</v>
      </c>
      <c r="I57">
        <f t="shared" si="30"/>
        <v>0.52599758330066337</v>
      </c>
      <c r="J57">
        <f t="shared" si="31"/>
        <v>1</v>
      </c>
      <c r="K57">
        <f t="shared" si="32"/>
        <v>0.82892120164497018</v>
      </c>
      <c r="L57">
        <f t="shared" si="33"/>
        <v>0.31145485582684906</v>
      </c>
      <c r="M57">
        <f t="shared" si="34"/>
        <v>0.21744788313432431</v>
      </c>
    </row>
    <row r="58" spans="1:13" x14ac:dyDescent="0.35">
      <c r="A58" s="2" t="s">
        <v>20</v>
      </c>
      <c r="B58" s="2" t="s">
        <v>36</v>
      </c>
      <c r="E58">
        <f t="shared" si="35"/>
        <v>0</v>
      </c>
      <c r="F58">
        <f t="shared" si="27"/>
        <v>0.25649439864764145</v>
      </c>
      <c r="G58">
        <f t="shared" si="28"/>
        <v>0.31086552985562699</v>
      </c>
      <c r="H58">
        <f t="shared" si="29"/>
        <v>0.23552956160464725</v>
      </c>
      <c r="I58">
        <f t="shared" si="30"/>
        <v>0.62123982901569286</v>
      </c>
      <c r="J58">
        <f t="shared" si="31"/>
        <v>1</v>
      </c>
      <c r="K58">
        <f t="shared" si="32"/>
        <v>-8.5431423954351285E-2</v>
      </c>
      <c r="L58">
        <f t="shared" si="33"/>
        <v>0.20275390497693932</v>
      </c>
      <c r="M58">
        <f t="shared" si="34"/>
        <v>4.2265184655191683E-2</v>
      </c>
    </row>
    <row r="59" spans="1:13" x14ac:dyDescent="0.35">
      <c r="A59" s="2" t="s">
        <v>4</v>
      </c>
      <c r="B59" s="2" t="s">
        <v>17</v>
      </c>
      <c r="E59">
        <f t="shared" si="35"/>
        <v>0</v>
      </c>
      <c r="F59">
        <f t="shared" si="27"/>
        <v>1.4407707181210072E-2</v>
      </c>
      <c r="G59">
        <f t="shared" si="28"/>
        <v>2.3138466097063708E-2</v>
      </c>
      <c r="H59">
        <f t="shared" si="29"/>
        <v>0.34950183484578895</v>
      </c>
      <c r="I59">
        <f t="shared" si="30"/>
        <v>0.88104272366729197</v>
      </c>
      <c r="J59">
        <f t="shared" si="31"/>
        <v>1</v>
      </c>
      <c r="K59">
        <f t="shared" si="32"/>
        <v>0.5777057578770014</v>
      </c>
      <c r="L59">
        <f t="shared" si="33"/>
        <v>0.33597592563735568</v>
      </c>
      <c r="M59">
        <f t="shared" si="34"/>
        <v>4.1130744177045091E-2</v>
      </c>
    </row>
    <row r="60" spans="1:13" x14ac:dyDescent="0.35">
      <c r="A60" s="2" t="s">
        <v>4</v>
      </c>
      <c r="B60" s="2" t="s">
        <v>17</v>
      </c>
      <c r="E60">
        <f t="shared" si="35"/>
        <v>0</v>
      </c>
      <c r="F60">
        <f t="shared" si="27"/>
        <v>-1.2025962476772364E-2</v>
      </c>
      <c r="G60">
        <f t="shared" si="28"/>
        <v>0.10331284570304179</v>
      </c>
      <c r="H60">
        <f t="shared" si="29"/>
        <v>0.16691851067634075</v>
      </c>
      <c r="I60">
        <f t="shared" si="30"/>
        <v>0.82800958597928886</v>
      </c>
      <c r="J60">
        <f t="shared" si="31"/>
        <v>1</v>
      </c>
      <c r="K60">
        <f t="shared" si="32"/>
        <v>0.41189461403783867</v>
      </c>
      <c r="L60">
        <f t="shared" si="33"/>
        <v>0.1071635198624426</v>
      </c>
      <c r="M60">
        <f t="shared" si="34"/>
        <v>2.9003844518875805E-3</v>
      </c>
    </row>
  </sheetData>
  <mergeCells count="18">
    <mergeCell ref="A23:B23"/>
    <mergeCell ref="C3:L3"/>
    <mergeCell ref="A5:B5"/>
    <mergeCell ref="A6:B6"/>
    <mergeCell ref="A22:B22"/>
    <mergeCell ref="B15:C15"/>
    <mergeCell ref="D15:F15"/>
    <mergeCell ref="G15:J15"/>
    <mergeCell ref="B18:D18"/>
    <mergeCell ref="E18:G18"/>
    <mergeCell ref="H18:I18"/>
    <mergeCell ref="J18:N18"/>
    <mergeCell ref="A43:B43"/>
    <mergeCell ref="A44:B44"/>
    <mergeCell ref="A53:B53"/>
    <mergeCell ref="A54:B54"/>
    <mergeCell ref="A32:B32"/>
    <mergeCell ref="A33:B33"/>
  </mergeCells>
  <pageMargins left="0.7" right="0.7" top="0.75" bottom="0.7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FF24-4F73-4F7C-B7CB-91776482EB2D}">
  <sheetPr>
    <tabColor theme="9" tint="-0.499984740745262"/>
    <pageSetUpPr fitToPage="1"/>
  </sheetPr>
  <dimension ref="A1:X60"/>
  <sheetViews>
    <sheetView zoomScaleNormal="100" workbookViewId="0">
      <selection activeCell="D10" sqref="D10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62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x14ac:dyDescent="0.35">
      <c r="C4">
        <v>0</v>
      </c>
      <c r="D4">
        <v>0</v>
      </c>
      <c r="E4">
        <v>0</v>
      </c>
      <c r="F4">
        <v>5.0000000000000001E-3</v>
      </c>
      <c r="G4">
        <v>0.1</v>
      </c>
      <c r="H4">
        <v>0.5</v>
      </c>
      <c r="I4">
        <v>1</v>
      </c>
      <c r="J4">
        <v>5</v>
      </c>
      <c r="K4">
        <v>10</v>
      </c>
      <c r="L4">
        <v>50</v>
      </c>
      <c r="M4">
        <v>100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1825.1573624</v>
      </c>
      <c r="D5">
        <v>2690.3787523999999</v>
      </c>
      <c r="E5">
        <v>2884.6389707999901</v>
      </c>
      <c r="F5">
        <v>1589.9753495999901</v>
      </c>
      <c r="G5">
        <v>2895.4497296</v>
      </c>
      <c r="H5">
        <v>2944.2190128000002</v>
      </c>
      <c r="I5">
        <v>2193.8089427999998</v>
      </c>
      <c r="J5">
        <v>2150.0058316</v>
      </c>
      <c r="K5">
        <v>2040.5710836000001</v>
      </c>
      <c r="L5">
        <v>1946.0796387999901</v>
      </c>
      <c r="M5">
        <v>1848.9194884000001</v>
      </c>
      <c r="N5" s="1"/>
      <c r="O5" t="s">
        <v>74</v>
      </c>
      <c r="P5" s="12"/>
      <c r="Q5" s="12"/>
      <c r="R5" s="12"/>
      <c r="S5" s="12"/>
    </row>
    <row r="6" spans="1:24" x14ac:dyDescent="0.35">
      <c r="A6" s="17" t="s">
        <v>0</v>
      </c>
      <c r="B6" s="17"/>
      <c r="C6">
        <v>2791.3712736000002</v>
      </c>
      <c r="D6">
        <v>3505.0469315999899</v>
      </c>
      <c r="E6">
        <v>4560.0649972000001</v>
      </c>
      <c r="F6">
        <v>3019.239028</v>
      </c>
      <c r="G6">
        <v>3735.7400367999899</v>
      </c>
      <c r="H6">
        <v>4749.8147411999998</v>
      </c>
      <c r="I6">
        <v>3226.0012039999901</v>
      </c>
      <c r="J6">
        <v>3050.0189087999902</v>
      </c>
      <c r="K6">
        <v>2884.2595956</v>
      </c>
      <c r="L6">
        <v>2793.1454136000002</v>
      </c>
      <c r="M6">
        <v>2814.8337172000001</v>
      </c>
      <c r="N6" s="1"/>
      <c r="O6" t="s">
        <v>75</v>
      </c>
      <c r="P6" s="12"/>
      <c r="Q6" s="12"/>
      <c r="R6" s="12"/>
      <c r="S6" s="12"/>
    </row>
    <row r="7" spans="1:24" x14ac:dyDescent="0.35">
      <c r="A7" s="2" t="s">
        <v>20</v>
      </c>
      <c r="B7" s="2" t="s">
        <v>32</v>
      </c>
      <c r="C7">
        <v>3581.1558672000001</v>
      </c>
      <c r="D7">
        <v>3823.8516616000002</v>
      </c>
      <c r="E7">
        <v>4337.3933935999903</v>
      </c>
      <c r="F7">
        <v>3198.9365996000001</v>
      </c>
      <c r="G7">
        <v>4119.6951568000004</v>
      </c>
      <c r="H7">
        <v>4493.2511788000002</v>
      </c>
      <c r="I7">
        <v>3568.7728287999998</v>
      </c>
      <c r="J7">
        <v>9523.6524539999991</v>
      </c>
      <c r="K7">
        <v>10650.700165599999</v>
      </c>
      <c r="L7">
        <v>13746.628456799999</v>
      </c>
      <c r="M7">
        <v>12028.2461839999</v>
      </c>
      <c r="N7" s="1"/>
      <c r="O7" t="s">
        <v>76</v>
      </c>
      <c r="P7" s="12"/>
      <c r="Q7" s="12"/>
      <c r="R7" s="12"/>
      <c r="S7" s="12"/>
    </row>
    <row r="8" spans="1:24" x14ac:dyDescent="0.35">
      <c r="A8" s="2" t="s">
        <v>20</v>
      </c>
      <c r="B8" s="2" t="s">
        <v>35</v>
      </c>
      <c r="C8">
        <v>9956.1878043999895</v>
      </c>
      <c r="D8">
        <v>10430.5807976</v>
      </c>
      <c r="E8">
        <v>12244.904546399999</v>
      </c>
      <c r="F8">
        <v>9913.0618463999908</v>
      </c>
      <c r="G8">
        <v>8997.5001147999992</v>
      </c>
      <c r="H8">
        <v>10905.401340799999</v>
      </c>
      <c r="I8">
        <v>11779.907823199999</v>
      </c>
      <c r="J8">
        <v>10703.039553999901</v>
      </c>
      <c r="K8">
        <v>10242.0613204</v>
      </c>
      <c r="L8">
        <v>9730.6075228000009</v>
      </c>
      <c r="M8">
        <v>11025.103125600001</v>
      </c>
      <c r="N8" s="1"/>
      <c r="O8" t="s">
        <v>77</v>
      </c>
      <c r="P8" s="12"/>
      <c r="Q8" s="12"/>
      <c r="R8" s="12"/>
      <c r="S8" s="12"/>
    </row>
    <row r="9" spans="1:24" x14ac:dyDescent="0.35">
      <c r="A9" s="2" t="s">
        <v>20</v>
      </c>
      <c r="B9" s="2" t="s">
        <v>33</v>
      </c>
      <c r="C9">
        <v>3866.5307115999899</v>
      </c>
      <c r="D9">
        <v>3853.549442</v>
      </c>
      <c r="E9">
        <v>4661.8887119999899</v>
      </c>
      <c r="F9">
        <v>3723.7420172000002</v>
      </c>
      <c r="G9">
        <v>3415.8894848</v>
      </c>
      <c r="H9">
        <v>4452.5081463999904</v>
      </c>
      <c r="I9">
        <v>3455.6030023999901</v>
      </c>
      <c r="J9">
        <v>6976.2527487999996</v>
      </c>
      <c r="K9">
        <v>9726.7965247999891</v>
      </c>
      <c r="L9">
        <v>7935.2132184000002</v>
      </c>
      <c r="M9">
        <v>9201.9213843999896</v>
      </c>
      <c r="N9" s="1"/>
      <c r="O9" t="s">
        <v>78</v>
      </c>
    </row>
    <row r="10" spans="1:24" x14ac:dyDescent="0.35">
      <c r="A10" s="2" t="s">
        <v>20</v>
      </c>
      <c r="B10" s="2" t="s">
        <v>36</v>
      </c>
      <c r="C10">
        <v>7775.2518235999996</v>
      </c>
      <c r="D10">
        <v>8900.5558951999992</v>
      </c>
      <c r="E10">
        <v>8500.9103163999898</v>
      </c>
      <c r="F10">
        <v>7714.4206708000002</v>
      </c>
      <c r="G10">
        <v>8098.8192995999898</v>
      </c>
      <c r="H10">
        <v>11178.7818359999</v>
      </c>
      <c r="I10">
        <v>10188.21171</v>
      </c>
      <c r="J10">
        <v>10991.308353999901</v>
      </c>
      <c r="K10">
        <v>11049.402206799999</v>
      </c>
      <c r="L10">
        <v>9608.6375088000004</v>
      </c>
      <c r="M10">
        <v>10740.481318799901</v>
      </c>
      <c r="N10" s="1"/>
      <c r="O10" t="s">
        <v>79</v>
      </c>
    </row>
    <row r="11" spans="1:24" x14ac:dyDescent="0.35">
      <c r="A11" s="2" t="s">
        <v>4</v>
      </c>
      <c r="B11" s="2" t="s">
        <v>17</v>
      </c>
      <c r="C11">
        <v>4709.7069911999997</v>
      </c>
      <c r="D11">
        <v>4805.2752839999903</v>
      </c>
      <c r="E11">
        <v>5292.9952183999903</v>
      </c>
      <c r="F11">
        <v>3342.4733012000002</v>
      </c>
      <c r="G11">
        <v>4575.1214315999896</v>
      </c>
      <c r="H11">
        <v>5955.9332723999996</v>
      </c>
      <c r="I11">
        <v>7356.2410879999998</v>
      </c>
      <c r="J11">
        <v>8506.1278380000003</v>
      </c>
      <c r="K11">
        <v>7467.1839528</v>
      </c>
      <c r="M11">
        <v>9707.9697543999901</v>
      </c>
      <c r="N11" s="1"/>
      <c r="O11" t="s">
        <v>80</v>
      </c>
    </row>
    <row r="12" spans="1:24" x14ac:dyDescent="0.35">
      <c r="A12" s="2" t="s">
        <v>4</v>
      </c>
      <c r="B12" s="2" t="s">
        <v>17</v>
      </c>
      <c r="C12">
        <v>5368.1981751999901</v>
      </c>
      <c r="D12">
        <v>4762.6871787999899</v>
      </c>
      <c r="E12">
        <v>4890.6082775999903</v>
      </c>
      <c r="G12">
        <v>3399.5677103999901</v>
      </c>
      <c r="H12">
        <v>3708.67342559999</v>
      </c>
      <c r="I12">
        <v>5445.793482</v>
      </c>
      <c r="J12">
        <v>6937.4769763999902</v>
      </c>
      <c r="K12">
        <v>6895.3010747999897</v>
      </c>
      <c r="L12">
        <v>8265.1567020000002</v>
      </c>
      <c r="M12">
        <v>8469.1341943999996</v>
      </c>
      <c r="N12" s="1"/>
      <c r="O12" t="s">
        <v>81</v>
      </c>
    </row>
    <row r="13" spans="1:24" x14ac:dyDescent="0.35">
      <c r="A13" s="2"/>
      <c r="B13" s="2"/>
      <c r="C13">
        <v>1</v>
      </c>
      <c r="D13">
        <v>2</v>
      </c>
      <c r="E13" s="10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N20" s="4"/>
    </row>
    <row r="21" spans="1:16" x14ac:dyDescent="0.35">
      <c r="A21" s="2" t="s">
        <v>71</v>
      </c>
      <c r="B21" s="3"/>
      <c r="C21">
        <v>0</v>
      </c>
      <c r="D21">
        <v>0</v>
      </c>
      <c r="E21">
        <v>0</v>
      </c>
      <c r="F21">
        <v>5.0000000000000001E-3</v>
      </c>
      <c r="G21">
        <v>0.1</v>
      </c>
      <c r="H21">
        <v>0.5</v>
      </c>
      <c r="I21">
        <v>1</v>
      </c>
      <c r="J21">
        <v>5</v>
      </c>
      <c r="K21">
        <v>10</v>
      </c>
      <c r="L21">
        <v>50</v>
      </c>
      <c r="M21">
        <v>100</v>
      </c>
    </row>
    <row r="22" spans="1:16" x14ac:dyDescent="0.35">
      <c r="A22" s="17" t="s">
        <v>0</v>
      </c>
      <c r="B22" s="17"/>
      <c r="F22">
        <f>F5-F5</f>
        <v>0</v>
      </c>
      <c r="G22">
        <f t="shared" ref="G22:M23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6" x14ac:dyDescent="0.35">
      <c r="A23" s="17" t="s">
        <v>0</v>
      </c>
      <c r="B23" s="17"/>
      <c r="F23">
        <f>F6-F6</f>
        <v>0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  <c r="L23">
        <f t="shared" si="0"/>
        <v>0</v>
      </c>
      <c r="M23">
        <f t="shared" si="0"/>
        <v>0</v>
      </c>
      <c r="O23" t="s">
        <v>34</v>
      </c>
      <c r="P23" t="s">
        <v>41</v>
      </c>
    </row>
    <row r="24" spans="1:16" x14ac:dyDescent="0.35">
      <c r="A24" s="2" t="s">
        <v>20</v>
      </c>
      <c r="B24" s="2" t="s">
        <v>32</v>
      </c>
      <c r="C24">
        <f>C7-C5</f>
        <v>1755.9985048000001</v>
      </c>
      <c r="D24">
        <f t="shared" ref="D24:M24" si="1">D7-D5</f>
        <v>1133.4729092000002</v>
      </c>
      <c r="E24">
        <f t="shared" si="1"/>
        <v>1452.7544228000002</v>
      </c>
      <c r="F24">
        <f t="shared" si="1"/>
        <v>1608.9612500000101</v>
      </c>
      <c r="G24">
        <f t="shared" si="1"/>
        <v>1224.2454272000004</v>
      </c>
      <c r="H24">
        <f t="shared" si="1"/>
        <v>1549.032166</v>
      </c>
      <c r="I24">
        <f t="shared" si="1"/>
        <v>1374.963886</v>
      </c>
      <c r="J24">
        <f t="shared" si="1"/>
        <v>7373.6466223999996</v>
      </c>
      <c r="K24">
        <f t="shared" si="1"/>
        <v>8610.1290819999995</v>
      </c>
      <c r="L24">
        <f t="shared" si="1"/>
        <v>11800.548818000008</v>
      </c>
      <c r="M24">
        <f t="shared" si="1"/>
        <v>10179.326695599899</v>
      </c>
      <c r="N24" s="4"/>
      <c r="O24">
        <f t="shared" ref="O24:O29" si="2">MEDIAN(F24:M24)</f>
        <v>4491.3039362000045</v>
      </c>
      <c r="P24">
        <f>MAX(C24:M24)</f>
        <v>11800.548818000008</v>
      </c>
    </row>
    <row r="25" spans="1:16" x14ac:dyDescent="0.35">
      <c r="A25" s="2" t="s">
        <v>20</v>
      </c>
      <c r="B25" s="2" t="s">
        <v>35</v>
      </c>
      <c r="C25">
        <f>C8-C5</f>
        <v>8131.0304419999893</v>
      </c>
      <c r="D25">
        <f>D8-D5</f>
        <v>7740.2020451999997</v>
      </c>
      <c r="E25">
        <f t="shared" ref="E25:M25" si="3">E8-E5</f>
        <v>9360.2655756000095</v>
      </c>
      <c r="F25">
        <f t="shared" si="3"/>
        <v>8323.0864968000005</v>
      </c>
      <c r="G25">
        <f t="shared" si="3"/>
        <v>6102.0503851999993</v>
      </c>
      <c r="H25">
        <f t="shared" si="3"/>
        <v>7961.182327999999</v>
      </c>
      <c r="I25">
        <f t="shared" si="3"/>
        <v>9586.098880399999</v>
      </c>
      <c r="J25">
        <f t="shared" si="3"/>
        <v>8553.0337223999013</v>
      </c>
      <c r="K25">
        <f t="shared" si="3"/>
        <v>8201.4902368000003</v>
      </c>
      <c r="L25">
        <f t="shared" si="3"/>
        <v>7784.527884000011</v>
      </c>
      <c r="M25">
        <f t="shared" si="3"/>
        <v>9176.1836371999998</v>
      </c>
      <c r="O25">
        <f t="shared" si="2"/>
        <v>8262.2883667999995</v>
      </c>
      <c r="P25">
        <f t="shared" ref="P25:P29" si="4">MAX(C25:M25)</f>
        <v>9586.098880399999</v>
      </c>
    </row>
    <row r="26" spans="1:16" x14ac:dyDescent="0.35">
      <c r="A26" s="2" t="s">
        <v>20</v>
      </c>
      <c r="B26" s="2" t="s">
        <v>33</v>
      </c>
      <c r="C26">
        <f>C9-C5</f>
        <v>2041.3733491999899</v>
      </c>
      <c r="D26">
        <f t="shared" ref="D26:M26" si="5">D9-D5</f>
        <v>1163.1706896000001</v>
      </c>
      <c r="E26">
        <f t="shared" si="5"/>
        <v>1777.2497411999998</v>
      </c>
      <c r="F26">
        <f t="shared" si="5"/>
        <v>2133.7666676000099</v>
      </c>
      <c r="G26">
        <f t="shared" si="5"/>
        <v>520.43975520000004</v>
      </c>
      <c r="H26">
        <f t="shared" si="5"/>
        <v>1508.2891335999902</v>
      </c>
      <c r="I26">
        <f t="shared" si="5"/>
        <v>1261.7940595999903</v>
      </c>
      <c r="J26">
        <f t="shared" si="5"/>
        <v>4826.2469172000001</v>
      </c>
      <c r="K26">
        <f t="shared" si="5"/>
        <v>7686.2254411999893</v>
      </c>
      <c r="L26">
        <f t="shared" si="5"/>
        <v>5989.1335796000103</v>
      </c>
      <c r="M26">
        <f t="shared" si="5"/>
        <v>7353.0018959999898</v>
      </c>
      <c r="O26">
        <f t="shared" si="2"/>
        <v>3480.006792400005</v>
      </c>
      <c r="P26">
        <f t="shared" si="4"/>
        <v>7686.2254411999893</v>
      </c>
    </row>
    <row r="27" spans="1:16" x14ac:dyDescent="0.35">
      <c r="A27" s="2" t="s">
        <v>20</v>
      </c>
      <c r="B27" s="2" t="s">
        <v>36</v>
      </c>
      <c r="C27">
        <f>C10-C5</f>
        <v>5950.0944611999994</v>
      </c>
      <c r="D27">
        <f t="shared" ref="D27:M27" si="6">D10-D5</f>
        <v>6210.1771427999993</v>
      </c>
      <c r="E27">
        <f t="shared" si="6"/>
        <v>5616.2713456000001</v>
      </c>
      <c r="F27">
        <f t="shared" si="6"/>
        <v>6124.4453212000099</v>
      </c>
      <c r="G27">
        <f t="shared" si="6"/>
        <v>5203.3695699999898</v>
      </c>
      <c r="H27">
        <f t="shared" si="6"/>
        <v>8234.5628231998999</v>
      </c>
      <c r="I27">
        <f t="shared" si="6"/>
        <v>7994.4027671999993</v>
      </c>
      <c r="J27">
        <f t="shared" si="6"/>
        <v>8841.3025223999011</v>
      </c>
      <c r="K27">
        <f t="shared" si="6"/>
        <v>9008.8311231999996</v>
      </c>
      <c r="L27">
        <f t="shared" si="6"/>
        <v>7662.5578700000106</v>
      </c>
      <c r="M27">
        <f t="shared" si="6"/>
        <v>8891.5618303998999</v>
      </c>
      <c r="O27">
        <f t="shared" si="2"/>
        <v>8114.4827951999496</v>
      </c>
      <c r="P27">
        <f t="shared" si="4"/>
        <v>9008.8311231999996</v>
      </c>
    </row>
    <row r="28" spans="1:16" x14ac:dyDescent="0.35">
      <c r="A28" s="2" t="s">
        <v>4</v>
      </c>
      <c r="B28" s="2" t="s">
        <v>17</v>
      </c>
      <c r="C28">
        <f>C11-C5</f>
        <v>2884.5496287999995</v>
      </c>
      <c r="D28">
        <f t="shared" ref="D28:M28" si="7">D11-D5</f>
        <v>2114.8965315999903</v>
      </c>
      <c r="E28">
        <f t="shared" si="7"/>
        <v>2408.3562476000002</v>
      </c>
      <c r="F28">
        <f t="shared" si="7"/>
        <v>1752.4979516000101</v>
      </c>
      <c r="G28">
        <f t="shared" si="7"/>
        <v>1679.6717019999896</v>
      </c>
      <c r="H28">
        <f t="shared" si="7"/>
        <v>3011.7142595999994</v>
      </c>
      <c r="I28">
        <f t="shared" si="7"/>
        <v>5162.4321452000004</v>
      </c>
      <c r="J28">
        <f t="shared" si="7"/>
        <v>6356.1220064000008</v>
      </c>
      <c r="K28">
        <f t="shared" si="7"/>
        <v>5426.6128692000002</v>
      </c>
      <c r="M28">
        <f t="shared" si="7"/>
        <v>7859.0502659999902</v>
      </c>
      <c r="O28">
        <f t="shared" si="2"/>
        <v>5162.4321452000004</v>
      </c>
      <c r="P28">
        <f t="shared" si="4"/>
        <v>7859.0502659999902</v>
      </c>
    </row>
    <row r="29" spans="1:16" x14ac:dyDescent="0.35">
      <c r="A29" s="2" t="s">
        <v>4</v>
      </c>
      <c r="B29" s="2" t="s">
        <v>17</v>
      </c>
      <c r="C29">
        <f>C12-C5</f>
        <v>3543.0408127999899</v>
      </c>
      <c r="D29">
        <f t="shared" ref="D29:M29" si="8">D12-D5</f>
        <v>2072.3084263999899</v>
      </c>
      <c r="E29">
        <f t="shared" si="8"/>
        <v>2005.9693068000001</v>
      </c>
      <c r="G29">
        <f t="shared" si="8"/>
        <v>504.11798079999016</v>
      </c>
      <c r="H29">
        <f t="shared" si="8"/>
        <v>764.45441279998977</v>
      </c>
      <c r="I29">
        <f t="shared" si="8"/>
        <v>3251.9845392000002</v>
      </c>
      <c r="J29">
        <f t="shared" si="8"/>
        <v>4787.4711447999907</v>
      </c>
      <c r="K29">
        <f t="shared" si="8"/>
        <v>4854.7299911999899</v>
      </c>
      <c r="L29">
        <f t="shared" si="8"/>
        <v>6319.0770632000103</v>
      </c>
      <c r="M29">
        <f t="shared" si="8"/>
        <v>6620.2147059999998</v>
      </c>
      <c r="O29">
        <f t="shared" si="2"/>
        <v>4787.4711447999907</v>
      </c>
      <c r="P29">
        <f t="shared" si="4"/>
        <v>6620.2147059999998</v>
      </c>
    </row>
    <row r="30" spans="1:16" x14ac:dyDescent="0.35">
      <c r="A30" s="2"/>
      <c r="B30" s="2"/>
    </row>
    <row r="32" spans="1:16" x14ac:dyDescent="0.35">
      <c r="A32" s="17" t="s">
        <v>0</v>
      </c>
      <c r="B32" s="17"/>
    </row>
    <row r="33" spans="1:13" x14ac:dyDescent="0.35">
      <c r="A33" s="17" t="s">
        <v>0</v>
      </c>
      <c r="B33" s="17"/>
    </row>
    <row r="34" spans="1:13" x14ac:dyDescent="0.35">
      <c r="A34" s="2" t="s">
        <v>20</v>
      </c>
      <c r="B34" s="2" t="s">
        <v>32</v>
      </c>
      <c r="C34">
        <f>C24/MAX(C24:M24)</f>
        <v>0.14880651161931399</v>
      </c>
      <c r="D34">
        <f>D24/MAX(C24:M24)</f>
        <v>9.6052558798880042E-2</v>
      </c>
      <c r="E34">
        <f>E24/MAX(C24:M24)</f>
        <v>0.12310905579103543</v>
      </c>
      <c r="F34">
        <f>F24/MAX(C24:M24)</f>
        <v>0.13634630683835444</v>
      </c>
      <c r="G34">
        <f>G24/MAX(C24:M24)</f>
        <v>0.10374478730451871</v>
      </c>
      <c r="H34">
        <f>H24/MAX(C24:M24)</f>
        <v>0.1312678071071727</v>
      </c>
      <c r="I34">
        <f>I24/MAX(C24:M24)</f>
        <v>0.11651694401727265</v>
      </c>
      <c r="J34">
        <f>J24/MAX(C24:M24)</f>
        <v>0.62485624491909919</v>
      </c>
      <c r="K34">
        <f>K24/MAX(C24:M24)</f>
        <v>0.7296380206373545</v>
      </c>
      <c r="L34">
        <f>L24/MAX(C24:M24)</f>
        <v>1</v>
      </c>
      <c r="M34">
        <f>M24/MAX(C24:M24)</f>
        <v>0.86261468450287904</v>
      </c>
    </row>
    <row r="35" spans="1:13" x14ac:dyDescent="0.35">
      <c r="A35" s="2" t="s">
        <v>20</v>
      </c>
      <c r="B35" s="2" t="s">
        <v>35</v>
      </c>
      <c r="C35">
        <f t="shared" ref="C35:C39" si="9">C25/MAX(C25:M25)</f>
        <v>0.84821057485907192</v>
      </c>
      <c r="D35">
        <f t="shared" ref="D35:D39" si="10">D25/MAX(C25:M25)</f>
        <v>0.80744024673330139</v>
      </c>
      <c r="E35">
        <f t="shared" ref="E35:E39" si="11">E25/MAX(C25:M25)</f>
        <v>0.97644158404606751</v>
      </c>
      <c r="F35">
        <f t="shared" ref="F35:F38" si="12">F25/MAX(C25:M25)</f>
        <v>0.86824542503078195</v>
      </c>
      <c r="G35">
        <f t="shared" ref="G35:G39" si="13">G25/MAX(C25:M25)</f>
        <v>0.63655199694178188</v>
      </c>
      <c r="H35">
        <f t="shared" ref="H35:H39" si="14">H25/MAX(C25:M25)</f>
        <v>0.83049240648640199</v>
      </c>
      <c r="I35">
        <f t="shared" ref="I35:I39" si="15">I25/MAX(C25:M25)</f>
        <v>1</v>
      </c>
      <c r="J35">
        <f t="shared" ref="J35:J39" si="16">J25/MAX(C25:M25)</f>
        <v>0.89223299583187787</v>
      </c>
      <c r="K35">
        <f t="shared" ref="K35:K39" si="17">K25/MAX(C25:M25)</f>
        <v>0.85556078015938186</v>
      </c>
      <c r="L35">
        <f t="shared" ref="L35:L39" si="18">L25/MAX(C25:M25)</f>
        <v>0.81206421727158173</v>
      </c>
      <c r="M35">
        <f t="shared" ref="M35:M39" si="19">M25/MAX(C25:M25)</f>
        <v>0.95723857553377389</v>
      </c>
    </row>
    <row r="36" spans="1:13" x14ac:dyDescent="0.35">
      <c r="A36" s="2" t="s">
        <v>20</v>
      </c>
      <c r="B36" s="2" t="s">
        <v>33</v>
      </c>
      <c r="C36">
        <f t="shared" si="9"/>
        <v>0.26558853429639795</v>
      </c>
      <c r="D36">
        <f t="shared" si="10"/>
        <v>0.15133184662593027</v>
      </c>
      <c r="E36">
        <f t="shared" si="11"/>
        <v>0.23122529449546458</v>
      </c>
      <c r="F36">
        <f t="shared" si="12"/>
        <v>0.27760917031687815</v>
      </c>
      <c r="G36">
        <f t="shared" si="13"/>
        <v>6.7710706533576234E-2</v>
      </c>
      <c r="H36">
        <f t="shared" si="14"/>
        <v>0.19623274715768849</v>
      </c>
      <c r="I36">
        <f t="shared" si="15"/>
        <v>0.16416303024843315</v>
      </c>
      <c r="J36">
        <f t="shared" si="16"/>
        <v>0.6279085819328396</v>
      </c>
      <c r="K36">
        <f t="shared" si="17"/>
        <v>1</v>
      </c>
      <c r="L36">
        <f t="shared" si="18"/>
        <v>0.77920347580450022</v>
      </c>
      <c r="M36">
        <f t="shared" si="19"/>
        <v>0.9566466599569351</v>
      </c>
    </row>
    <row r="37" spans="1:13" x14ac:dyDescent="0.35">
      <c r="A37" s="2" t="s">
        <v>20</v>
      </c>
      <c r="B37" s="2" t="s">
        <v>36</v>
      </c>
      <c r="C37">
        <f t="shared" si="9"/>
        <v>0.66047352645750168</v>
      </c>
      <c r="D37">
        <f t="shared" si="10"/>
        <v>0.68934327415764685</v>
      </c>
      <c r="E37">
        <f t="shared" si="11"/>
        <v>0.62341842896096622</v>
      </c>
      <c r="F37">
        <f t="shared" si="12"/>
        <v>0.67982685405524224</v>
      </c>
      <c r="G37">
        <f t="shared" si="13"/>
        <v>0.57758542688185244</v>
      </c>
      <c r="H37">
        <f t="shared" si="14"/>
        <v>0.91405452167860435</v>
      </c>
      <c r="I37">
        <f t="shared" si="15"/>
        <v>0.8873962290859696</v>
      </c>
      <c r="J37">
        <f t="shared" si="16"/>
        <v>0.98140395812630232</v>
      </c>
      <c r="K37">
        <f t="shared" si="17"/>
        <v>1</v>
      </c>
      <c r="L37">
        <f t="shared" si="18"/>
        <v>0.85056071816764356</v>
      </c>
      <c r="M37">
        <f t="shared" si="19"/>
        <v>0.98698285147136322</v>
      </c>
    </row>
    <row r="38" spans="1:13" x14ac:dyDescent="0.35">
      <c r="A38" s="2" t="s">
        <v>4</v>
      </c>
      <c r="B38" s="2" t="s">
        <v>17</v>
      </c>
      <c r="C38">
        <f t="shared" si="9"/>
        <v>0.36703539628435849</v>
      </c>
      <c r="D38">
        <f t="shared" si="10"/>
        <v>0.26910332165064599</v>
      </c>
      <c r="E38">
        <f t="shared" si="11"/>
        <v>0.30644367526431127</v>
      </c>
      <c r="F38">
        <f t="shared" si="12"/>
        <v>0.22299106027883653</v>
      </c>
      <c r="G38">
        <f t="shared" si="13"/>
        <v>0.21372451443231319</v>
      </c>
      <c r="H38">
        <f t="shared" si="14"/>
        <v>0.38321605762331729</v>
      </c>
      <c r="I38">
        <f t="shared" si="15"/>
        <v>0.65687735419301707</v>
      </c>
      <c r="J38">
        <f t="shared" si="16"/>
        <v>0.8087646460155633</v>
      </c>
      <c r="K38">
        <f t="shared" si="17"/>
        <v>0.69049219505272053</v>
      </c>
      <c r="M38">
        <f t="shared" si="19"/>
        <v>1</v>
      </c>
    </row>
    <row r="39" spans="1:13" x14ac:dyDescent="0.35">
      <c r="A39" s="2" t="s">
        <v>4</v>
      </c>
      <c r="B39" s="2" t="s">
        <v>17</v>
      </c>
      <c r="C39">
        <f t="shared" si="9"/>
        <v>0.53518518207406163</v>
      </c>
      <c r="D39">
        <f t="shared" si="10"/>
        <v>0.31302737425144622</v>
      </c>
      <c r="E39">
        <f t="shared" si="11"/>
        <v>0.30300668420647447</v>
      </c>
      <c r="G39">
        <f t="shared" si="13"/>
        <v>7.6148282674744744E-2</v>
      </c>
      <c r="H39">
        <f t="shared" si="14"/>
        <v>0.11547275228206016</v>
      </c>
      <c r="I39">
        <f t="shared" si="15"/>
        <v>0.49122040350937229</v>
      </c>
      <c r="J39">
        <f t="shared" si="16"/>
        <v>0.72315949820495007</v>
      </c>
      <c r="K39">
        <f t="shared" si="17"/>
        <v>0.73331911528489779</v>
      </c>
      <c r="L39">
        <f t="shared" si="18"/>
        <v>0.9545124053866314</v>
      </c>
      <c r="M39">
        <f t="shared" si="19"/>
        <v>1</v>
      </c>
    </row>
    <row r="41" spans="1:13" ht="15" thickBot="1" x14ac:dyDescent="0.4"/>
    <row r="42" spans="1:13" ht="15" thickBot="1" x14ac:dyDescent="0.4">
      <c r="A42" s="14" t="s">
        <v>72</v>
      </c>
    </row>
    <row r="43" spans="1:13" x14ac:dyDescent="0.35">
      <c r="A43" s="17" t="s">
        <v>0</v>
      </c>
      <c r="B43" s="17"/>
      <c r="E43">
        <f>E5-E5</f>
        <v>0</v>
      </c>
      <c r="F43">
        <f>F5-E5</f>
        <v>-1294.6636212000001</v>
      </c>
      <c r="G43">
        <f>G5-E5</f>
        <v>10.810758800009808</v>
      </c>
      <c r="H43">
        <f>H5-E5</f>
        <v>59.580042000010053</v>
      </c>
      <c r="I43">
        <f>I5-E5</f>
        <v>-690.83002799999031</v>
      </c>
      <c r="J43">
        <f>J5-E5</f>
        <v>-734.63313919999018</v>
      </c>
      <c r="K43">
        <f>K5-E5</f>
        <v>-844.06788719999008</v>
      </c>
      <c r="L43">
        <f>L5-E5</f>
        <v>-938.55933200000004</v>
      </c>
      <c r="M43">
        <f>M5-E5</f>
        <v>-1035.7194823999901</v>
      </c>
    </row>
    <row r="44" spans="1:13" x14ac:dyDescent="0.35">
      <c r="A44" s="17" t="s">
        <v>0</v>
      </c>
      <c r="B44" s="17"/>
      <c r="E44">
        <f t="shared" ref="E44:E50" si="20">E6-E6</f>
        <v>0</v>
      </c>
      <c r="F44">
        <f t="shared" ref="F44:F49" si="21">F6-E6</f>
        <v>-1540.8259692000001</v>
      </c>
      <c r="G44">
        <f t="shared" ref="G44:G50" si="22">G6-E6</f>
        <v>-824.32496040001024</v>
      </c>
      <c r="H44">
        <f t="shared" ref="H44:H50" si="23">H6-E6</f>
        <v>189.74974399999974</v>
      </c>
      <c r="I44">
        <f t="shared" ref="I44:I50" si="24">I6-E6</f>
        <v>-1334.06379320001</v>
      </c>
      <c r="J44">
        <f t="shared" ref="J44:J50" si="25">J6-E6</f>
        <v>-1510.0460884000099</v>
      </c>
      <c r="K44">
        <f t="shared" ref="K44:K50" si="26">K6-E6</f>
        <v>-1675.8054016000001</v>
      </c>
      <c r="L44">
        <f t="shared" ref="L44:L50" si="27">L6-E6</f>
        <v>-1766.9195835999999</v>
      </c>
      <c r="M44">
        <f t="shared" ref="M44:M50" si="28">M6-E6</f>
        <v>-1745.23128</v>
      </c>
    </row>
    <row r="45" spans="1:13" x14ac:dyDescent="0.35">
      <c r="A45" s="2" t="s">
        <v>20</v>
      </c>
      <c r="B45" s="2" t="s">
        <v>32</v>
      </c>
      <c r="E45">
        <f t="shared" si="20"/>
        <v>0</v>
      </c>
      <c r="F45">
        <f t="shared" si="21"/>
        <v>-1138.4567939999902</v>
      </c>
      <c r="G45">
        <f t="shared" si="22"/>
        <v>-217.6982367999899</v>
      </c>
      <c r="H45">
        <f t="shared" si="23"/>
        <v>155.85778520000986</v>
      </c>
      <c r="I45">
        <f t="shared" si="24"/>
        <v>-768.62056479999046</v>
      </c>
      <c r="J45">
        <f t="shared" si="25"/>
        <v>5186.2590604000088</v>
      </c>
      <c r="K45">
        <f t="shared" si="26"/>
        <v>6313.306772000009</v>
      </c>
      <c r="L45">
        <f t="shared" si="27"/>
        <v>9409.2350632000089</v>
      </c>
      <c r="M45">
        <f t="shared" si="28"/>
        <v>7690.8527903999093</v>
      </c>
    </row>
    <row r="46" spans="1:13" x14ac:dyDescent="0.35">
      <c r="A46" s="2" t="s">
        <v>20</v>
      </c>
      <c r="B46" s="2" t="s">
        <v>35</v>
      </c>
      <c r="E46">
        <f t="shared" si="20"/>
        <v>0</v>
      </c>
      <c r="F46">
        <f t="shared" si="21"/>
        <v>-2331.8427000000083</v>
      </c>
      <c r="G46">
        <f t="shared" si="22"/>
        <v>-3247.4044316</v>
      </c>
      <c r="H46">
        <f t="shared" si="23"/>
        <v>-1339.5032056</v>
      </c>
      <c r="I46">
        <f t="shared" si="24"/>
        <v>-464.99672319999991</v>
      </c>
      <c r="J46">
        <f t="shared" si="25"/>
        <v>-1541.8649924000983</v>
      </c>
      <c r="K46">
        <f t="shared" si="26"/>
        <v>-2002.843225999999</v>
      </c>
      <c r="L46">
        <f t="shared" si="27"/>
        <v>-2514.2970235999983</v>
      </c>
      <c r="M46">
        <f t="shared" si="28"/>
        <v>-1219.8014207999986</v>
      </c>
    </row>
    <row r="47" spans="1:13" x14ac:dyDescent="0.35">
      <c r="A47" s="2" t="s">
        <v>20</v>
      </c>
      <c r="B47" s="2" t="s">
        <v>33</v>
      </c>
      <c r="E47">
        <f t="shared" si="20"/>
        <v>0</v>
      </c>
      <c r="F47">
        <f t="shared" si="21"/>
        <v>-938.14669479998975</v>
      </c>
      <c r="G47">
        <f t="shared" si="22"/>
        <v>-1245.9992271999899</v>
      </c>
      <c r="H47">
        <f t="shared" si="23"/>
        <v>-209.3805655999995</v>
      </c>
      <c r="I47">
        <f t="shared" si="24"/>
        <v>-1206.2857095999998</v>
      </c>
      <c r="J47">
        <f t="shared" si="25"/>
        <v>2314.3640368000097</v>
      </c>
      <c r="K47">
        <f t="shared" si="26"/>
        <v>5064.9078127999992</v>
      </c>
      <c r="L47">
        <f t="shared" si="27"/>
        <v>3273.3245064000103</v>
      </c>
      <c r="M47">
        <f t="shared" si="28"/>
        <v>4540.0326723999997</v>
      </c>
    </row>
    <row r="48" spans="1:13" x14ac:dyDescent="0.35">
      <c r="A48" s="2" t="s">
        <v>20</v>
      </c>
      <c r="B48" s="2" t="s">
        <v>36</v>
      </c>
      <c r="E48">
        <f t="shared" si="20"/>
        <v>0</v>
      </c>
      <c r="F48">
        <f t="shared" si="21"/>
        <v>-786.48964559998967</v>
      </c>
      <c r="G48">
        <f t="shared" si="22"/>
        <v>-402.09101680000003</v>
      </c>
      <c r="H48">
        <f t="shared" si="23"/>
        <v>2677.8715195999102</v>
      </c>
      <c r="I48">
        <f t="shared" si="24"/>
        <v>1687.3013936000098</v>
      </c>
      <c r="J48">
        <f t="shared" si="25"/>
        <v>2490.3980375999108</v>
      </c>
      <c r="K48">
        <f t="shared" si="26"/>
        <v>2548.4918904000097</v>
      </c>
      <c r="L48">
        <f t="shared" si="27"/>
        <v>1107.7271924000106</v>
      </c>
      <c r="M48">
        <f t="shared" si="28"/>
        <v>2239.5710023999109</v>
      </c>
    </row>
    <row r="49" spans="1:13" x14ac:dyDescent="0.35">
      <c r="A49" s="2" t="s">
        <v>4</v>
      </c>
      <c r="B49" s="2" t="s">
        <v>17</v>
      </c>
      <c r="E49">
        <f t="shared" si="20"/>
        <v>0</v>
      </c>
      <c r="F49">
        <f t="shared" si="21"/>
        <v>-1950.5219171999902</v>
      </c>
      <c r="G49">
        <f t="shared" si="22"/>
        <v>-717.87378680000074</v>
      </c>
      <c r="H49">
        <f t="shared" si="23"/>
        <v>662.93805400000929</v>
      </c>
      <c r="I49">
        <f t="shared" si="24"/>
        <v>2063.2458696000094</v>
      </c>
      <c r="J49">
        <f t="shared" si="25"/>
        <v>3213.13261960001</v>
      </c>
      <c r="K49">
        <f t="shared" si="26"/>
        <v>2174.1887344000097</v>
      </c>
      <c r="M49">
        <f t="shared" si="28"/>
        <v>4414.9745359999997</v>
      </c>
    </row>
    <row r="50" spans="1:13" x14ac:dyDescent="0.35">
      <c r="A50" s="2" t="s">
        <v>4</v>
      </c>
      <c r="B50" s="2" t="s">
        <v>17</v>
      </c>
      <c r="E50">
        <f t="shared" si="20"/>
        <v>0</v>
      </c>
      <c r="G50">
        <f t="shared" si="22"/>
        <v>-1491.0405672000002</v>
      </c>
      <c r="H50">
        <f t="shared" si="23"/>
        <v>-1181.9348520000003</v>
      </c>
      <c r="I50">
        <f t="shared" si="24"/>
        <v>555.18520440000975</v>
      </c>
      <c r="J50">
        <f t="shared" si="25"/>
        <v>2046.8686987999999</v>
      </c>
      <c r="K50">
        <f t="shared" si="26"/>
        <v>2004.6927971999994</v>
      </c>
      <c r="L50">
        <f t="shared" si="27"/>
        <v>3374.5484244000099</v>
      </c>
      <c r="M50">
        <f t="shared" si="28"/>
        <v>3578.5259168000093</v>
      </c>
    </row>
    <row r="53" spans="1:13" x14ac:dyDescent="0.35">
      <c r="A53" s="17" t="s">
        <v>0</v>
      </c>
      <c r="B53" s="17"/>
      <c r="E53">
        <f>E43/MAX(E43:M43)</f>
        <v>0</v>
      </c>
      <c r="F53">
        <f>F43/MAX(E43:M43)</f>
        <v>-21.729820552992923</v>
      </c>
      <c r="G53">
        <f>G43/MAX(E43:M43)</f>
        <v>0.18144933164041716</v>
      </c>
      <c r="H53">
        <f>H43/MAX(E43:M43)</f>
        <v>1</v>
      </c>
      <c r="I53">
        <f>I43/MAX(E43:M43)</f>
        <v>-11.594990617829268</v>
      </c>
      <c r="J53">
        <f>J43/MAX(E43:M43)</f>
        <v>-12.33018834058335</v>
      </c>
      <c r="K53">
        <f>K43/MAX(E43:M43)</f>
        <v>-14.166956901437693</v>
      </c>
      <c r="L53">
        <f>L43/MAX(E43:M43)</f>
        <v>-15.752914910664911</v>
      </c>
      <c r="M53">
        <f>M43/MAX(E43:M43)</f>
        <v>-17.383664858776289</v>
      </c>
    </row>
    <row r="54" spans="1:13" x14ac:dyDescent="0.35">
      <c r="A54" s="17" t="s">
        <v>0</v>
      </c>
      <c r="B54" s="17"/>
      <c r="E54">
        <f t="shared" ref="E54:E60" si="29">E44/MAX(E44:M44)</f>
        <v>0</v>
      </c>
      <c r="F54">
        <f t="shared" ref="F54:F59" si="30">F44/MAX(E44:M44)</f>
        <v>-8.1203059183047035</v>
      </c>
      <c r="G54">
        <f t="shared" ref="G54:G60" si="31">G44/MAX(E44:M44)</f>
        <v>-4.3442744270580489</v>
      </c>
      <c r="H54">
        <f t="shared" ref="H54:H60" si="32">H44/MAX(E44:M44)</f>
        <v>1</v>
      </c>
      <c r="I54">
        <f t="shared" ref="I54:I60" si="33">I44/MAX(E44:M44)</f>
        <v>-7.0306487117053074</v>
      </c>
      <c r="J54">
        <f t="shared" ref="J54:J60" si="34">J44/MAX(E44:M44)</f>
        <v>-7.9580928889158979</v>
      </c>
      <c r="K54">
        <f t="shared" ref="K54:K60" si="35">K44/MAX(E44:M44)</f>
        <v>-8.8316609354687845</v>
      </c>
      <c r="L54">
        <f t="shared" ref="L54:L60" si="36">L44/MAX(E44:M44)</f>
        <v>-9.3118417255941193</v>
      </c>
      <c r="M54">
        <f t="shared" ref="M54:M60" si="37">M44/MAX(E44:M44)</f>
        <v>-9.1975422111768559</v>
      </c>
    </row>
    <row r="55" spans="1:13" x14ac:dyDescent="0.35">
      <c r="A55" s="2" t="s">
        <v>20</v>
      </c>
      <c r="B55" s="2" t="s">
        <v>32</v>
      </c>
      <c r="E55">
        <f t="shared" si="29"/>
        <v>0</v>
      </c>
      <c r="F55">
        <f t="shared" si="30"/>
        <v>-0.12099355434880694</v>
      </c>
      <c r="G55">
        <f t="shared" si="31"/>
        <v>-2.3136656204011594E-2</v>
      </c>
      <c r="H55">
        <f t="shared" si="32"/>
        <v>1.6564341750752672E-2</v>
      </c>
      <c r="I55">
        <f t="shared" si="33"/>
        <v>-8.1687890634819418E-2</v>
      </c>
      <c r="J55">
        <f t="shared" si="34"/>
        <v>0.55118817051172719</v>
      </c>
      <c r="K55">
        <f t="shared" si="35"/>
        <v>0.67096918395541727</v>
      </c>
      <c r="L55">
        <f t="shared" si="36"/>
        <v>1</v>
      </c>
      <c r="M55">
        <f t="shared" si="37"/>
        <v>0.81737279797368667</v>
      </c>
    </row>
    <row r="56" spans="1:13" x14ac:dyDescent="0.35">
      <c r="A56" s="2" t="s">
        <v>20</v>
      </c>
      <c r="B56" s="2" t="s">
        <v>35</v>
      </c>
      <c r="E56" t="e">
        <f t="shared" si="29"/>
        <v>#DIV/0!</v>
      </c>
      <c r="F56" t="e">
        <f t="shared" si="30"/>
        <v>#DIV/0!</v>
      </c>
      <c r="G56" t="e">
        <f t="shared" si="31"/>
        <v>#DIV/0!</v>
      </c>
      <c r="H56" t="e">
        <f t="shared" si="32"/>
        <v>#DIV/0!</v>
      </c>
      <c r="I56" t="e">
        <f t="shared" si="33"/>
        <v>#DIV/0!</v>
      </c>
      <c r="J56" t="e">
        <f t="shared" si="34"/>
        <v>#DIV/0!</v>
      </c>
      <c r="K56" t="e">
        <f t="shared" si="35"/>
        <v>#DIV/0!</v>
      </c>
      <c r="L56" t="e">
        <f t="shared" si="36"/>
        <v>#DIV/0!</v>
      </c>
      <c r="M56" t="e">
        <f t="shared" si="37"/>
        <v>#DIV/0!</v>
      </c>
    </row>
    <row r="57" spans="1:13" x14ac:dyDescent="0.35">
      <c r="A57" s="2" t="s">
        <v>20</v>
      </c>
      <c r="B57" s="2" t="s">
        <v>33</v>
      </c>
      <c r="E57">
        <f t="shared" si="29"/>
        <v>0</v>
      </c>
      <c r="F57">
        <f t="shared" si="30"/>
        <v>-0.18522483122577513</v>
      </c>
      <c r="G57">
        <f t="shared" si="31"/>
        <v>-0.2460062992757952</v>
      </c>
      <c r="H57">
        <f t="shared" si="32"/>
        <v>-4.1339462303904999E-2</v>
      </c>
      <c r="I57">
        <f t="shared" si="33"/>
        <v>-0.23816538309966531</v>
      </c>
      <c r="J57">
        <f t="shared" si="34"/>
        <v>0.45694099919275238</v>
      </c>
      <c r="K57">
        <f t="shared" si="35"/>
        <v>1</v>
      </c>
      <c r="L57">
        <f t="shared" si="36"/>
        <v>0.64627523883607274</v>
      </c>
      <c r="M57">
        <f t="shared" si="37"/>
        <v>0.89637024802829801</v>
      </c>
    </row>
    <row r="58" spans="1:13" x14ac:dyDescent="0.35">
      <c r="A58" s="2" t="s">
        <v>20</v>
      </c>
      <c r="B58" s="2" t="s">
        <v>36</v>
      </c>
      <c r="E58">
        <f t="shared" si="29"/>
        <v>0</v>
      </c>
      <c r="F58">
        <f t="shared" si="30"/>
        <v>-0.29369954452388958</v>
      </c>
      <c r="G58">
        <f t="shared" si="31"/>
        <v>-0.15015321454259867</v>
      </c>
      <c r="H58">
        <f t="shared" si="32"/>
        <v>1</v>
      </c>
      <c r="I58">
        <f t="shared" si="33"/>
        <v>0.63009049584727739</v>
      </c>
      <c r="J58">
        <f t="shared" si="34"/>
        <v>0.92999160690576776</v>
      </c>
      <c r="K58">
        <f t="shared" si="35"/>
        <v>0.95168564725643345</v>
      </c>
      <c r="L58">
        <f t="shared" si="36"/>
        <v>0.41365957414025284</v>
      </c>
      <c r="M58">
        <f t="shared" si="37"/>
        <v>0.8363250387511183</v>
      </c>
    </row>
    <row r="59" spans="1:13" x14ac:dyDescent="0.35">
      <c r="A59" s="2" t="s">
        <v>4</v>
      </c>
      <c r="B59" s="2" t="s">
        <v>17</v>
      </c>
      <c r="E59">
        <f t="shared" si="29"/>
        <v>0</v>
      </c>
      <c r="F59">
        <f t="shared" si="30"/>
        <v>-0.44179686684380692</v>
      </c>
      <c r="G59">
        <f t="shared" si="31"/>
        <v>-0.16259975701930091</v>
      </c>
      <c r="H59">
        <f t="shared" si="32"/>
        <v>0.1501567106660226</v>
      </c>
      <c r="I59">
        <f t="shared" si="33"/>
        <v>0.46732905315221268</v>
      </c>
      <c r="J59">
        <f t="shared" si="34"/>
        <v>0.72778055533501051</v>
      </c>
      <c r="K59">
        <f t="shared" si="35"/>
        <v>0.49245781978390324</v>
      </c>
      <c r="M59">
        <f t="shared" si="37"/>
        <v>1</v>
      </c>
    </row>
    <row r="60" spans="1:13" x14ac:dyDescent="0.35">
      <c r="A60" s="2" t="s">
        <v>4</v>
      </c>
      <c r="B60" s="2" t="s">
        <v>17</v>
      </c>
      <c r="E60">
        <f t="shared" si="29"/>
        <v>0</v>
      </c>
      <c r="G60">
        <f t="shared" si="31"/>
        <v>-0.41666334179670239</v>
      </c>
      <c r="H60">
        <f t="shared" si="32"/>
        <v>-0.33028539669119134</v>
      </c>
      <c r="I60">
        <f t="shared" si="33"/>
        <v>0.15514354717779091</v>
      </c>
      <c r="J60">
        <f t="shared" si="34"/>
        <v>0.57198655155482336</v>
      </c>
      <c r="K60">
        <f t="shared" si="35"/>
        <v>0.56020072057844328</v>
      </c>
      <c r="L60">
        <f t="shared" si="36"/>
        <v>0.94299957660152978</v>
      </c>
      <c r="M60">
        <f t="shared" si="37"/>
        <v>1</v>
      </c>
    </row>
  </sheetData>
  <mergeCells count="18">
    <mergeCell ref="A23:B23"/>
    <mergeCell ref="C3:L3"/>
    <mergeCell ref="A5:B5"/>
    <mergeCell ref="A6:B6"/>
    <mergeCell ref="B15:C15"/>
    <mergeCell ref="D15:F15"/>
    <mergeCell ref="G15:J15"/>
    <mergeCell ref="B18:D18"/>
    <mergeCell ref="E18:G18"/>
    <mergeCell ref="H18:I18"/>
    <mergeCell ref="J18:N18"/>
    <mergeCell ref="A22:B22"/>
    <mergeCell ref="A43:B43"/>
    <mergeCell ref="A44:B44"/>
    <mergeCell ref="A54:B54"/>
    <mergeCell ref="A53:B53"/>
    <mergeCell ref="A32:B32"/>
    <mergeCell ref="A33:B33"/>
  </mergeCells>
  <pageMargins left="0.7" right="0.7" top="0.75" bottom="0.75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B497-314A-4AA7-A889-C519DCAB8C2D}">
  <sheetPr>
    <tabColor theme="9" tint="-0.499984740745262"/>
    <pageSetUpPr fitToPage="1"/>
  </sheetPr>
  <dimension ref="A1:X60"/>
  <sheetViews>
    <sheetView zoomScaleNormal="100" workbookViewId="0">
      <selection activeCell="M7" sqref="F7:M7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61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C4">
        <v>0</v>
      </c>
      <c r="D4">
        <v>0</v>
      </c>
      <c r="E4">
        <v>0</v>
      </c>
      <c r="F4">
        <v>0</v>
      </c>
      <c r="G4">
        <v>0.1</v>
      </c>
      <c r="H4">
        <v>0.5</v>
      </c>
      <c r="I4">
        <v>1</v>
      </c>
      <c r="J4">
        <v>5</v>
      </c>
      <c r="K4">
        <v>10</v>
      </c>
      <c r="L4">
        <v>50</v>
      </c>
      <c r="M4">
        <v>100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3478.6808895999902</v>
      </c>
      <c r="D5">
        <v>2949.5359397000002</v>
      </c>
      <c r="E5">
        <v>3315.8400114999999</v>
      </c>
      <c r="F5" s="9">
        <v>2860.39203459999</v>
      </c>
      <c r="G5">
        <v>2601.0169323999999</v>
      </c>
      <c r="H5">
        <v>2522.7436803999899</v>
      </c>
      <c r="I5">
        <v>2680.8988469999899</v>
      </c>
      <c r="J5">
        <v>2478.2786444999902</v>
      </c>
      <c r="K5">
        <v>2044.4940595</v>
      </c>
      <c r="L5">
        <v>2018.1858571</v>
      </c>
      <c r="M5">
        <v>1726.1679790999999</v>
      </c>
      <c r="N5" t="s">
        <v>24</v>
      </c>
      <c r="O5" t="s">
        <v>74</v>
      </c>
      <c r="P5" s="12"/>
      <c r="Q5" s="12"/>
      <c r="R5" s="12"/>
      <c r="S5" s="12"/>
    </row>
    <row r="6" spans="1:24" x14ac:dyDescent="0.35">
      <c r="A6" s="17" t="s">
        <v>0</v>
      </c>
      <c r="B6" s="17"/>
      <c r="C6">
        <v>2567.1569337999999</v>
      </c>
      <c r="D6">
        <v>3145.02648119999</v>
      </c>
      <c r="E6">
        <v>3883.246619</v>
      </c>
      <c r="F6" s="10">
        <v>3615.8116310999999</v>
      </c>
      <c r="G6">
        <v>3558.88192689999</v>
      </c>
      <c r="H6">
        <v>3429.7756159</v>
      </c>
      <c r="I6">
        <v>3147.2954258999998</v>
      </c>
      <c r="J6">
        <v>3122.6492665999999</v>
      </c>
      <c r="K6">
        <v>3012.15438149999</v>
      </c>
      <c r="L6">
        <v>2926.2035867999998</v>
      </c>
      <c r="M6">
        <v>3129.8989061000002</v>
      </c>
      <c r="N6" t="s">
        <v>24</v>
      </c>
      <c r="O6" t="s">
        <v>75</v>
      </c>
      <c r="P6" s="12"/>
      <c r="Q6" s="12"/>
      <c r="R6" s="12"/>
      <c r="S6" s="12"/>
    </row>
    <row r="7" spans="1:24" x14ac:dyDescent="0.35">
      <c r="A7" s="2" t="s">
        <v>20</v>
      </c>
      <c r="B7" s="2" t="s">
        <v>32</v>
      </c>
      <c r="C7">
        <v>3413.6100681999901</v>
      </c>
      <c r="D7">
        <v>3750.4174799999901</v>
      </c>
      <c r="E7">
        <v>3705.1489286999999</v>
      </c>
      <c r="F7" s="10">
        <v>4186.5057561000003</v>
      </c>
      <c r="G7">
        <v>3760.0057702999902</v>
      </c>
      <c r="H7">
        <v>3668.72038199999</v>
      </c>
      <c r="I7">
        <v>4678.2181844999996</v>
      </c>
      <c r="J7">
        <v>8240.4260379999996</v>
      </c>
      <c r="K7">
        <v>10994.1257692</v>
      </c>
      <c r="L7">
        <v>15175.801089299999</v>
      </c>
      <c r="M7">
        <v>14609.5540552</v>
      </c>
      <c r="N7" t="s">
        <v>24</v>
      </c>
      <c r="O7" t="s">
        <v>76</v>
      </c>
      <c r="P7" s="12"/>
      <c r="Q7" s="12"/>
      <c r="R7" s="12"/>
      <c r="S7" s="12"/>
    </row>
    <row r="8" spans="1:24" x14ac:dyDescent="0.35">
      <c r="A8" s="2" t="s">
        <v>20</v>
      </c>
      <c r="B8" s="2" t="s">
        <v>35</v>
      </c>
      <c r="C8">
        <v>6401.7960351000002</v>
      </c>
      <c r="D8">
        <v>5742.4242684999899</v>
      </c>
      <c r="E8">
        <v>5757.4990027999902</v>
      </c>
      <c r="F8" s="10">
        <v>4672.5970293999899</v>
      </c>
      <c r="G8">
        <v>5765.2843636999996</v>
      </c>
      <c r="H8">
        <v>5857.0669177999998</v>
      </c>
      <c r="I8">
        <v>6587.2700425000003</v>
      </c>
      <c r="J8">
        <v>8914.3930959000008</v>
      </c>
      <c r="K8">
        <v>9789.7183929000003</v>
      </c>
      <c r="L8">
        <v>10529.6200591</v>
      </c>
      <c r="M8">
        <v>9341.7285388999899</v>
      </c>
      <c r="N8" t="s">
        <v>24</v>
      </c>
      <c r="O8" t="s">
        <v>77</v>
      </c>
      <c r="P8" s="12"/>
      <c r="Q8" s="12"/>
      <c r="R8" s="12"/>
      <c r="S8" s="12"/>
    </row>
    <row r="9" spans="1:24" x14ac:dyDescent="0.35">
      <c r="A9" s="2" t="s">
        <v>20</v>
      </c>
      <c r="B9" s="2" t="s">
        <v>33</v>
      </c>
      <c r="C9">
        <v>3081.14418259999</v>
      </c>
      <c r="D9">
        <v>3165.3293868999999</v>
      </c>
      <c r="E9">
        <v>4065.6153831000001</v>
      </c>
      <c r="F9" s="10">
        <v>3467.6111917999901</v>
      </c>
      <c r="G9">
        <v>3309.3822161999901</v>
      </c>
      <c r="H9">
        <v>4299.3039457000004</v>
      </c>
      <c r="I9">
        <v>3987.7280602000001</v>
      </c>
      <c r="J9">
        <v>11069.8125475</v>
      </c>
      <c r="K9">
        <v>18381.413339800001</v>
      </c>
      <c r="L9">
        <v>20657.938848599901</v>
      </c>
      <c r="M9">
        <v>26383.4598784999</v>
      </c>
      <c r="N9" t="s">
        <v>24</v>
      </c>
      <c r="O9" t="s">
        <v>78</v>
      </c>
    </row>
    <row r="10" spans="1:24" x14ac:dyDescent="0.35">
      <c r="A10" s="2" t="s">
        <v>20</v>
      </c>
      <c r="B10" s="2" t="s">
        <v>36</v>
      </c>
      <c r="C10">
        <v>7066.7486067999898</v>
      </c>
      <c r="D10">
        <v>5050.7933346</v>
      </c>
      <c r="E10">
        <v>4941.456612</v>
      </c>
      <c r="F10" s="10">
        <v>4536.9365922999996</v>
      </c>
      <c r="G10">
        <v>4365.4893800999998</v>
      </c>
      <c r="H10">
        <v>6424.7463441</v>
      </c>
      <c r="I10">
        <v>6236.1055677000004</v>
      </c>
      <c r="J10">
        <v>7404.4392650999998</v>
      </c>
      <c r="K10">
        <v>8841.7828508999992</v>
      </c>
      <c r="L10">
        <v>8658.2373952999897</v>
      </c>
      <c r="M10">
        <v>8894.52400209999</v>
      </c>
      <c r="N10" t="s">
        <v>24</v>
      </c>
      <c r="O10" t="s">
        <v>79</v>
      </c>
    </row>
    <row r="11" spans="1:24" x14ac:dyDescent="0.35">
      <c r="A11" s="2" t="s">
        <v>4</v>
      </c>
      <c r="B11" s="2" t="s">
        <v>17</v>
      </c>
      <c r="C11">
        <v>6207.6898672999996</v>
      </c>
      <c r="D11">
        <v>4797.5896291999898</v>
      </c>
      <c r="E11">
        <v>5274.0695284000003</v>
      </c>
      <c r="F11" s="10">
        <v>4463.86439469999</v>
      </c>
      <c r="G11">
        <v>4307.6535833999997</v>
      </c>
      <c r="H11">
        <v>6470.5576377999996</v>
      </c>
      <c r="I11">
        <v>3851.4600154</v>
      </c>
      <c r="J11">
        <v>6197.8980712999901</v>
      </c>
      <c r="K11">
        <v>7698.4799992999897</v>
      </c>
      <c r="L11">
        <v>9100.1622660999892</v>
      </c>
      <c r="M11">
        <v>8983.5875362999996</v>
      </c>
      <c r="N11" t="s">
        <v>24</v>
      </c>
      <c r="O11" t="s">
        <v>80</v>
      </c>
    </row>
    <row r="12" spans="1:24" ht="15" thickBot="1" x14ac:dyDescent="0.4">
      <c r="A12" s="2" t="s">
        <v>4</v>
      </c>
      <c r="B12" s="2" t="s">
        <v>17</v>
      </c>
      <c r="C12">
        <v>4992.0996848999903</v>
      </c>
      <c r="D12">
        <v>4952.4580583999996</v>
      </c>
      <c r="E12">
        <v>4388.6861497</v>
      </c>
      <c r="F12" s="11">
        <v>3952.1650651</v>
      </c>
      <c r="G12">
        <v>4639.5869153000003</v>
      </c>
      <c r="H12">
        <v>3003.4989561999901</v>
      </c>
      <c r="I12">
        <v>3153.8963905999999</v>
      </c>
      <c r="J12">
        <v>5033.5439736999997</v>
      </c>
      <c r="K12">
        <v>8196.5713572000004</v>
      </c>
      <c r="L12">
        <v>7556.6907699000003</v>
      </c>
      <c r="M12">
        <v>4950.1706592</v>
      </c>
      <c r="N12" t="s">
        <v>24</v>
      </c>
      <c r="O12" t="s">
        <v>81</v>
      </c>
    </row>
    <row r="13" spans="1:24" x14ac:dyDescent="0.35">
      <c r="A13" s="2"/>
      <c r="B13" s="2"/>
      <c r="C13">
        <v>1</v>
      </c>
      <c r="D13">
        <v>2</v>
      </c>
      <c r="E13">
        <v>3</v>
      </c>
      <c r="F13" s="10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N20" s="4"/>
    </row>
    <row r="21" spans="1:16" x14ac:dyDescent="0.35">
      <c r="A21" s="2" t="s">
        <v>71</v>
      </c>
      <c r="B21" s="3"/>
      <c r="C21">
        <v>0</v>
      </c>
      <c r="D21">
        <v>0</v>
      </c>
      <c r="E21">
        <v>0</v>
      </c>
      <c r="F21">
        <v>0</v>
      </c>
      <c r="G21">
        <v>0.1</v>
      </c>
      <c r="H21">
        <v>0.5</v>
      </c>
      <c r="I21">
        <v>1</v>
      </c>
      <c r="J21">
        <v>5</v>
      </c>
      <c r="K21">
        <v>10</v>
      </c>
      <c r="L21">
        <v>50</v>
      </c>
      <c r="M21">
        <v>100</v>
      </c>
    </row>
    <row r="22" spans="1:16" x14ac:dyDescent="0.35">
      <c r="A22" s="17" t="s">
        <v>0</v>
      </c>
      <c r="B22" s="17"/>
      <c r="F22">
        <f>F5-F5</f>
        <v>0</v>
      </c>
      <c r="G22">
        <f t="shared" ref="G22:M23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6" x14ac:dyDescent="0.35">
      <c r="A23" s="17" t="s">
        <v>0</v>
      </c>
      <c r="B23" s="17"/>
      <c r="F23">
        <f>F6-F6</f>
        <v>0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  <c r="L23">
        <f t="shared" si="0"/>
        <v>0</v>
      </c>
      <c r="M23">
        <f t="shared" si="0"/>
        <v>0</v>
      </c>
      <c r="O23" t="s">
        <v>34</v>
      </c>
      <c r="P23" t="s">
        <v>41</v>
      </c>
    </row>
    <row r="24" spans="1:16" x14ac:dyDescent="0.35">
      <c r="A24" s="2" t="s">
        <v>20</v>
      </c>
      <c r="B24" s="2" t="s">
        <v>32</v>
      </c>
      <c r="C24">
        <f>C7-C5</f>
        <v>-65.070821400000113</v>
      </c>
      <c r="D24">
        <f t="shared" ref="D24:M24" si="1">D7-D5</f>
        <v>800.88154029998987</v>
      </c>
      <c r="E24">
        <f t="shared" si="1"/>
        <v>389.3089172</v>
      </c>
      <c r="F24">
        <f t="shared" si="1"/>
        <v>1326.1137215000103</v>
      </c>
      <c r="G24">
        <f t="shared" si="1"/>
        <v>1158.9888378999904</v>
      </c>
      <c r="H24">
        <f t="shared" si="1"/>
        <v>1145.9767016000001</v>
      </c>
      <c r="I24">
        <f t="shared" si="1"/>
        <v>1997.3193375000096</v>
      </c>
      <c r="J24">
        <f t="shared" si="1"/>
        <v>5762.1473935000095</v>
      </c>
      <c r="K24">
        <f t="shared" si="1"/>
        <v>8949.6317096999992</v>
      </c>
      <c r="L24">
        <f t="shared" si="1"/>
        <v>13157.6152322</v>
      </c>
      <c r="M24">
        <f t="shared" si="1"/>
        <v>12883.3860761</v>
      </c>
      <c r="N24" s="4"/>
      <c r="O24">
        <f t="shared" ref="O24:O29" si="2">MEDIAN(F24:M24)</f>
        <v>3879.7333655000093</v>
      </c>
      <c r="P24">
        <f>MAX(C24:M24)</f>
        <v>13157.6152322</v>
      </c>
    </row>
    <row r="25" spans="1:16" x14ac:dyDescent="0.35">
      <c r="A25" s="2" t="s">
        <v>20</v>
      </c>
      <c r="B25" s="2" t="s">
        <v>35</v>
      </c>
      <c r="C25">
        <f>C8-C5</f>
        <v>2923.1151455000099</v>
      </c>
      <c r="D25">
        <f t="shared" ref="D25:M25" si="3">D8-D5</f>
        <v>2792.8883287999897</v>
      </c>
      <c r="E25">
        <f t="shared" si="3"/>
        <v>2441.6589912999902</v>
      </c>
      <c r="F25">
        <f t="shared" si="3"/>
        <v>1812.2049947999999</v>
      </c>
      <c r="G25">
        <f t="shared" si="3"/>
        <v>3164.2674312999998</v>
      </c>
      <c r="H25">
        <f t="shared" si="3"/>
        <v>3334.3232374000099</v>
      </c>
      <c r="I25">
        <f t="shared" si="3"/>
        <v>3906.3711955000103</v>
      </c>
      <c r="J25">
        <f t="shared" si="3"/>
        <v>6436.1144514000107</v>
      </c>
      <c r="K25">
        <f t="shared" si="3"/>
        <v>7745.2243334000004</v>
      </c>
      <c r="L25">
        <f t="shared" si="3"/>
        <v>8511.4342020000004</v>
      </c>
      <c r="M25">
        <f t="shared" si="3"/>
        <v>7615.5605597999902</v>
      </c>
      <c r="O25">
        <f t="shared" si="2"/>
        <v>5171.2428234500103</v>
      </c>
      <c r="P25">
        <f t="shared" ref="P25:P29" si="4">MAX(C25:M25)</f>
        <v>8511.4342020000004</v>
      </c>
    </row>
    <row r="26" spans="1:16" x14ac:dyDescent="0.35">
      <c r="A26" s="2" t="s">
        <v>20</v>
      </c>
      <c r="B26" s="2" t="s">
        <v>33</v>
      </c>
      <c r="C26">
        <f>C9-C5</f>
        <v>-397.53670700000021</v>
      </c>
      <c r="D26">
        <f t="shared" ref="D26:M26" si="5">D9-D5</f>
        <v>215.79344719999972</v>
      </c>
      <c r="E26">
        <f t="shared" si="5"/>
        <v>749.7753716000002</v>
      </c>
      <c r="F26">
        <f t="shared" si="5"/>
        <v>607.21915720000015</v>
      </c>
      <c r="G26">
        <f t="shared" si="5"/>
        <v>708.36528379999027</v>
      </c>
      <c r="H26">
        <f t="shared" si="5"/>
        <v>1776.5602653000105</v>
      </c>
      <c r="I26">
        <f t="shared" si="5"/>
        <v>1306.8292132000101</v>
      </c>
      <c r="J26">
        <f t="shared" si="5"/>
        <v>8591.5339030000105</v>
      </c>
      <c r="K26">
        <f t="shared" si="5"/>
        <v>16336.919280300001</v>
      </c>
      <c r="L26">
        <f t="shared" si="5"/>
        <v>18639.7529914999</v>
      </c>
      <c r="M26">
        <f t="shared" si="5"/>
        <v>24657.291899399901</v>
      </c>
      <c r="O26">
        <f t="shared" si="2"/>
        <v>5184.0470841500101</v>
      </c>
      <c r="P26">
        <f t="shared" si="4"/>
        <v>24657.291899399901</v>
      </c>
    </row>
    <row r="27" spans="1:16" x14ac:dyDescent="0.35">
      <c r="A27" s="2" t="s">
        <v>20</v>
      </c>
      <c r="B27" s="2" t="s">
        <v>36</v>
      </c>
      <c r="C27">
        <f>C10-C5</f>
        <v>3588.0677171999996</v>
      </c>
      <c r="D27">
        <f t="shared" ref="D27:L27" si="6">D10-D5</f>
        <v>2101.2573948999998</v>
      </c>
      <c r="E27">
        <f t="shared" si="6"/>
        <v>1625.6166005</v>
      </c>
      <c r="F27">
        <f t="shared" si="6"/>
        <v>1676.5445577000096</v>
      </c>
      <c r="G27">
        <f t="shared" si="6"/>
        <v>1764.4724477</v>
      </c>
      <c r="H27">
        <f t="shared" si="6"/>
        <v>3902.0026637000101</v>
      </c>
      <c r="I27">
        <f t="shared" si="6"/>
        <v>3555.2067207000105</v>
      </c>
      <c r="J27">
        <f t="shared" si="6"/>
        <v>4926.1606206000097</v>
      </c>
      <c r="K27">
        <f t="shared" si="6"/>
        <v>6797.2887913999994</v>
      </c>
      <c r="L27">
        <f t="shared" si="6"/>
        <v>6640.0515381999894</v>
      </c>
      <c r="M27">
        <f t="shared" ref="M27" si="7">M10-M5</f>
        <v>7168.3560229999903</v>
      </c>
      <c r="O27">
        <f t="shared" si="2"/>
        <v>4414.0816421500094</v>
      </c>
      <c r="P27">
        <f t="shared" si="4"/>
        <v>7168.3560229999903</v>
      </c>
    </row>
    <row r="28" spans="1:16" x14ac:dyDescent="0.35">
      <c r="A28" s="2" t="s">
        <v>4</v>
      </c>
      <c r="B28" s="2" t="s">
        <v>17</v>
      </c>
      <c r="C28">
        <f>C11-C5</f>
        <v>2729.0089777000094</v>
      </c>
      <c r="D28">
        <f t="shared" ref="D28:M28" si="8">D11-D5</f>
        <v>1848.0536894999896</v>
      </c>
      <c r="E28">
        <f t="shared" si="8"/>
        <v>1958.2295169000004</v>
      </c>
      <c r="F28">
        <f t="shared" si="8"/>
        <v>1603.4723601000001</v>
      </c>
      <c r="G28">
        <f t="shared" si="8"/>
        <v>1706.6366509999998</v>
      </c>
      <c r="H28">
        <f t="shared" si="8"/>
        <v>3947.8139574000097</v>
      </c>
      <c r="I28">
        <f t="shared" si="8"/>
        <v>1170.56116840001</v>
      </c>
      <c r="J28">
        <f t="shared" si="8"/>
        <v>3719.6194267999999</v>
      </c>
      <c r="K28">
        <f t="shared" si="8"/>
        <v>5653.9859397999899</v>
      </c>
      <c r="L28">
        <f t="shared" si="8"/>
        <v>7081.976408999989</v>
      </c>
      <c r="M28">
        <f t="shared" si="8"/>
        <v>7257.4195571999999</v>
      </c>
      <c r="O28">
        <f t="shared" si="2"/>
        <v>3833.7166921000048</v>
      </c>
      <c r="P28">
        <f t="shared" si="4"/>
        <v>7257.4195571999999</v>
      </c>
    </row>
    <row r="29" spans="1:16" x14ac:dyDescent="0.35">
      <c r="A29" s="2" t="s">
        <v>4</v>
      </c>
      <c r="B29" s="2" t="s">
        <v>17</v>
      </c>
      <c r="C29">
        <f>C12-C5</f>
        <v>1513.4187953000001</v>
      </c>
      <c r="D29">
        <f t="shared" ref="D29:M29" si="9">D12-D5</f>
        <v>2002.9221186999994</v>
      </c>
      <c r="E29">
        <f t="shared" si="9"/>
        <v>1072.8461382</v>
      </c>
      <c r="F29">
        <f t="shared" si="9"/>
        <v>1091.77303050001</v>
      </c>
      <c r="G29">
        <f t="shared" si="9"/>
        <v>2038.5699829000005</v>
      </c>
      <c r="H29">
        <f t="shared" si="9"/>
        <v>480.75527580000016</v>
      </c>
      <c r="I29">
        <f t="shared" si="9"/>
        <v>472.99754360000998</v>
      </c>
      <c r="J29">
        <f t="shared" si="9"/>
        <v>2555.2653292000095</v>
      </c>
      <c r="K29">
        <f t="shared" si="9"/>
        <v>6152.0772977000006</v>
      </c>
      <c r="L29">
        <f t="shared" si="9"/>
        <v>5538.5049128000001</v>
      </c>
      <c r="M29">
        <f t="shared" si="9"/>
        <v>3224.0026801000004</v>
      </c>
      <c r="O29">
        <f t="shared" si="2"/>
        <v>2296.917656050005</v>
      </c>
      <c r="P29">
        <f t="shared" si="4"/>
        <v>6152.0772977000006</v>
      </c>
    </row>
    <row r="30" spans="1:16" x14ac:dyDescent="0.35">
      <c r="A30" s="2"/>
      <c r="B30" s="2"/>
    </row>
    <row r="31" spans="1:16" x14ac:dyDescent="0.35">
      <c r="C31">
        <v>0</v>
      </c>
      <c r="D31">
        <v>0</v>
      </c>
      <c r="E31">
        <v>0</v>
      </c>
      <c r="F31">
        <v>0</v>
      </c>
      <c r="G31">
        <v>0.1</v>
      </c>
      <c r="H31">
        <v>0.5</v>
      </c>
      <c r="I31">
        <v>1</v>
      </c>
      <c r="J31">
        <v>5</v>
      </c>
      <c r="K31">
        <v>10</v>
      </c>
      <c r="L31">
        <v>50</v>
      </c>
      <c r="M31">
        <v>100</v>
      </c>
    </row>
    <row r="32" spans="1:16" x14ac:dyDescent="0.35">
      <c r="A32" s="17" t="s">
        <v>0</v>
      </c>
      <c r="B32" s="17"/>
    </row>
    <row r="33" spans="1:13" x14ac:dyDescent="0.35">
      <c r="A33" s="17" t="s">
        <v>0</v>
      </c>
      <c r="B33" s="17"/>
    </row>
    <row r="34" spans="1:13" x14ac:dyDescent="0.35">
      <c r="A34" s="2" t="s">
        <v>20</v>
      </c>
      <c r="B34" s="2" t="s">
        <v>32</v>
      </c>
      <c r="C34">
        <f>C24/MAX(C24:M24)</f>
        <v>-4.9454874801898308E-3</v>
      </c>
      <c r="D34">
        <f>D24/MAX(C24:M24)</f>
        <v>6.0868290048490772E-2</v>
      </c>
      <c r="E34">
        <f>E24/MAX(C24:M24)</f>
        <v>2.9588106228191184E-2</v>
      </c>
      <c r="F34">
        <f>F24/MAX(C24:M24)</f>
        <v>0.10078678378241947</v>
      </c>
      <c r="G34">
        <f>G24/MAX(C24:M24)</f>
        <v>8.808502281353027E-2</v>
      </c>
      <c r="H34">
        <f>H24/MAX(C24:M24)</f>
        <v>8.7096079447247121E-2</v>
      </c>
      <c r="I34">
        <f>I24/MAX(C24:M24)</f>
        <v>0.15179949422841199</v>
      </c>
      <c r="J34">
        <f>J24/MAX(C24:M24)</f>
        <v>0.43793250462276651</v>
      </c>
      <c r="K34">
        <f>K24/MAX(C24:M24)</f>
        <v>0.68018645869792538</v>
      </c>
      <c r="L34">
        <f>L24/MAX(C24:M24)</f>
        <v>1</v>
      </c>
      <c r="M34">
        <f>M24/MAX(C24:M24)</f>
        <v>0.97915814140628676</v>
      </c>
    </row>
    <row r="35" spans="1:13" x14ac:dyDescent="0.35">
      <c r="A35" s="2" t="s">
        <v>20</v>
      </c>
      <c r="B35" s="2" t="s">
        <v>35</v>
      </c>
      <c r="C35">
        <f t="shared" ref="C35:C39" si="10">C25/MAX(C25:M25)</f>
        <v>0.3434339120912363</v>
      </c>
      <c r="D35">
        <f t="shared" ref="D35:D39" si="11">D25/MAX(C25:M25)</f>
        <v>0.32813369198621334</v>
      </c>
      <c r="E35">
        <f t="shared" ref="E35:E39" si="12">E25/MAX(C25:M25)</f>
        <v>0.28686810393555695</v>
      </c>
      <c r="F35">
        <f t="shared" ref="F35:F38" si="13">F25/MAX(C25:M25)</f>
        <v>0.21291417542465069</v>
      </c>
      <c r="G35">
        <f t="shared" ref="G35:G39" si="14">G25/MAX(C25:M25)</f>
        <v>0.3717666560303628</v>
      </c>
      <c r="H35">
        <f t="shared" ref="H35:H39" si="15">H25/MAX(C25:M25)</f>
        <v>0.39174634477189718</v>
      </c>
      <c r="I35">
        <f t="shared" ref="I35:I39" si="16">I25/MAX(C25:M25)</f>
        <v>0.45895569451527907</v>
      </c>
      <c r="J35">
        <f t="shared" ref="J35:J39" si="17">J25/MAX(C25:M25)</f>
        <v>0.75617273172218902</v>
      </c>
      <c r="K35">
        <f t="shared" ref="K35:K39" si="18">K25/MAX(C25:M25)</f>
        <v>0.90997875911207093</v>
      </c>
      <c r="L35">
        <f t="shared" ref="L35:L39" si="19">L25/MAX(C25:M25)</f>
        <v>1</v>
      </c>
      <c r="M35">
        <f t="shared" ref="M35:M39" si="20">M25/MAX(C25:M25)</f>
        <v>0.89474469038490601</v>
      </c>
    </row>
    <row r="36" spans="1:13" x14ac:dyDescent="0.35">
      <c r="A36" s="2" t="s">
        <v>20</v>
      </c>
      <c r="B36" s="2" t="s">
        <v>33</v>
      </c>
      <c r="C36">
        <f t="shared" si="10"/>
        <v>-1.6122480466302762E-2</v>
      </c>
      <c r="D36">
        <f t="shared" si="11"/>
        <v>8.7517091528308347E-3</v>
      </c>
      <c r="E36">
        <f t="shared" si="12"/>
        <v>3.0407855601459945E-2</v>
      </c>
      <c r="F36">
        <f t="shared" si="13"/>
        <v>2.4626352304925197E-2</v>
      </c>
      <c r="G36">
        <f t="shared" si="14"/>
        <v>2.8728429978850605E-2</v>
      </c>
      <c r="H36">
        <f t="shared" si="15"/>
        <v>7.2050096683295858E-2</v>
      </c>
      <c r="I36">
        <f t="shared" si="16"/>
        <v>5.2999705666452984E-2</v>
      </c>
      <c r="J36">
        <f t="shared" si="17"/>
        <v>0.3484378551404953</v>
      </c>
      <c r="K36">
        <f t="shared" si="18"/>
        <v>0.66255934945952444</v>
      </c>
      <c r="L36">
        <f t="shared" si="19"/>
        <v>0.75595296789074984</v>
      </c>
      <c r="M36">
        <f t="shared" si="20"/>
        <v>1</v>
      </c>
    </row>
    <row r="37" spans="1:13" x14ac:dyDescent="0.35">
      <c r="A37" s="2" t="s">
        <v>20</v>
      </c>
      <c r="B37" s="2" t="s">
        <v>36</v>
      </c>
      <c r="C37">
        <f>C27/MAX(C27:M27)</f>
        <v>0.50054262172351993</v>
      </c>
      <c r="D37">
        <f t="shared" si="11"/>
        <v>0.29312960854037129</v>
      </c>
      <c r="E37">
        <f t="shared" si="12"/>
        <v>0.2267767665674161</v>
      </c>
      <c r="F37">
        <f t="shared" si="13"/>
        <v>0.23388131843908722</v>
      </c>
      <c r="G37">
        <f t="shared" si="14"/>
        <v>0.24614743492630825</v>
      </c>
      <c r="H37">
        <f t="shared" si="15"/>
        <v>0.54433717454605501</v>
      </c>
      <c r="I37">
        <f t="shared" si="16"/>
        <v>0.49595844699858255</v>
      </c>
      <c r="J37">
        <f t="shared" si="17"/>
        <v>0.68720925757512652</v>
      </c>
      <c r="K37">
        <f t="shared" si="18"/>
        <v>0.94823537915675438</v>
      </c>
      <c r="L37">
        <f t="shared" si="19"/>
        <v>0.92630046790297349</v>
      </c>
      <c r="M37">
        <f t="shared" si="20"/>
        <v>1</v>
      </c>
    </row>
    <row r="38" spans="1:13" x14ac:dyDescent="0.35">
      <c r="A38" s="2" t="s">
        <v>4</v>
      </c>
      <c r="B38" s="2" t="s">
        <v>17</v>
      </c>
      <c r="C38">
        <f t="shared" si="10"/>
        <v>0.37603020690633654</v>
      </c>
      <c r="D38">
        <f t="shared" si="11"/>
        <v>0.2546433584188415</v>
      </c>
      <c r="E38">
        <f t="shared" si="12"/>
        <v>0.26982448809332843</v>
      </c>
      <c r="F38">
        <f t="shared" si="13"/>
        <v>0.22094249167518698</v>
      </c>
      <c r="G38">
        <f t="shared" si="14"/>
        <v>0.23515750158151816</v>
      </c>
      <c r="H38">
        <f t="shared" si="15"/>
        <v>0.54396937179736704</v>
      </c>
      <c r="I38">
        <f t="shared" si="16"/>
        <v>0.16129164907363117</v>
      </c>
      <c r="J38">
        <f t="shared" si="17"/>
        <v>0.51252644241985568</v>
      </c>
      <c r="K38">
        <f t="shared" si="18"/>
        <v>0.77906284668229464</v>
      </c>
      <c r="L38">
        <f t="shared" si="19"/>
        <v>0.97582568476064524</v>
      </c>
      <c r="M38">
        <f t="shared" si="20"/>
        <v>1</v>
      </c>
    </row>
    <row r="39" spans="1:13" x14ac:dyDescent="0.35">
      <c r="A39" s="2" t="s">
        <v>4</v>
      </c>
      <c r="B39" s="2" t="s">
        <v>17</v>
      </c>
      <c r="C39">
        <f t="shared" si="10"/>
        <v>0.24600126462419494</v>
      </c>
      <c r="D39">
        <f t="shared" si="11"/>
        <v>0.32556842539166514</v>
      </c>
      <c r="E39">
        <f t="shared" si="12"/>
        <v>0.17438762328312934</v>
      </c>
      <c r="F39">
        <f>F29/MAX(C29:M29)</f>
        <v>0.17746412758958302</v>
      </c>
      <c r="G39">
        <f t="shared" si="14"/>
        <v>0.33136286887392247</v>
      </c>
      <c r="H39">
        <f t="shared" si="15"/>
        <v>7.8145194303675947E-2</v>
      </c>
      <c r="I39">
        <f t="shared" si="16"/>
        <v>7.6884200362183935E-2</v>
      </c>
      <c r="J39">
        <f t="shared" si="17"/>
        <v>0.41535000383615372</v>
      </c>
      <c r="K39">
        <f t="shared" si="18"/>
        <v>1</v>
      </c>
      <c r="L39">
        <f t="shared" si="19"/>
        <v>0.90026581994842803</v>
      </c>
      <c r="M39">
        <f t="shared" si="20"/>
        <v>0.52405106829612125</v>
      </c>
    </row>
    <row r="41" spans="1:13" ht="15" thickBot="1" x14ac:dyDescent="0.4"/>
    <row r="42" spans="1:13" ht="15" thickBot="1" x14ac:dyDescent="0.4">
      <c r="A42" s="14" t="s">
        <v>72</v>
      </c>
    </row>
    <row r="43" spans="1:13" x14ac:dyDescent="0.35">
      <c r="A43" s="17" t="s">
        <v>0</v>
      </c>
      <c r="B43" s="17"/>
      <c r="F43">
        <f>F5-F5</f>
        <v>0</v>
      </c>
      <c r="G43">
        <f>G5-F5</f>
        <v>-259.37510219999012</v>
      </c>
      <c r="H43">
        <f>H5-F5</f>
        <v>-337.64835420000009</v>
      </c>
      <c r="I43">
        <f>I5-F5</f>
        <v>-179.49318760000006</v>
      </c>
      <c r="J43">
        <f>J5-F5</f>
        <v>-382.11339009999983</v>
      </c>
      <c r="K43">
        <f>K5-F5</f>
        <v>-815.89797509998994</v>
      </c>
      <c r="L43">
        <f>L5-F5</f>
        <v>-842.20617749998996</v>
      </c>
      <c r="M43">
        <f>M5-F5</f>
        <v>-1134.2240554999901</v>
      </c>
    </row>
    <row r="44" spans="1:13" x14ac:dyDescent="0.35">
      <c r="A44" s="17" t="s">
        <v>0</v>
      </c>
      <c r="B44" s="17"/>
      <c r="F44">
        <f t="shared" ref="F44:F50" si="21">F6-F6</f>
        <v>0</v>
      </c>
      <c r="G44">
        <f t="shared" ref="G44:G49" si="22">G6-F6</f>
        <v>-56.929704200009837</v>
      </c>
      <c r="H44">
        <f t="shared" ref="H44:H50" si="23">H6-F6</f>
        <v>-186.03601519999984</v>
      </c>
      <c r="I44">
        <f t="shared" ref="I44:I50" si="24">I6-F6</f>
        <v>-468.51620520000006</v>
      </c>
      <c r="J44">
        <f t="shared" ref="J44:J50" si="25">J6-F6</f>
        <v>-493.16236449999997</v>
      </c>
      <c r="K44">
        <f t="shared" ref="K44:K50" si="26">K6-F6</f>
        <v>-603.65724960000989</v>
      </c>
      <c r="L44">
        <f t="shared" ref="L44:L50" si="27">L6-F6</f>
        <v>-689.60804430000007</v>
      </c>
      <c r="M44">
        <f t="shared" ref="M44:M50" si="28">M6-F6</f>
        <v>-485.91272499999968</v>
      </c>
    </row>
    <row r="45" spans="1:13" x14ac:dyDescent="0.35">
      <c r="A45" s="2" t="s">
        <v>20</v>
      </c>
      <c r="B45" s="2" t="s">
        <v>32</v>
      </c>
      <c r="F45">
        <f t="shared" si="21"/>
        <v>0</v>
      </c>
      <c r="G45">
        <f t="shared" si="22"/>
        <v>-426.49998580001011</v>
      </c>
      <c r="H45">
        <f t="shared" si="23"/>
        <v>-517.78537410001036</v>
      </c>
      <c r="I45">
        <f t="shared" si="24"/>
        <v>491.71242839999923</v>
      </c>
      <c r="J45">
        <f t="shared" si="25"/>
        <v>4053.9202818999993</v>
      </c>
      <c r="K45">
        <f t="shared" si="26"/>
        <v>6807.6200130999996</v>
      </c>
      <c r="L45">
        <f t="shared" si="27"/>
        <v>10989.2953332</v>
      </c>
      <c r="M45">
        <f t="shared" si="28"/>
        <v>10423.048299099999</v>
      </c>
    </row>
    <row r="46" spans="1:13" x14ac:dyDescent="0.35">
      <c r="A46" s="2" t="s">
        <v>20</v>
      </c>
      <c r="B46" s="2" t="s">
        <v>35</v>
      </c>
      <c r="F46">
        <f t="shared" si="21"/>
        <v>0</v>
      </c>
      <c r="G46">
        <f t="shared" si="22"/>
        <v>1092.6873343000098</v>
      </c>
      <c r="H46">
        <f t="shared" si="23"/>
        <v>1184.4698884000099</v>
      </c>
      <c r="I46">
        <f t="shared" si="24"/>
        <v>1914.6730131000104</v>
      </c>
      <c r="J46">
        <f t="shared" si="25"/>
        <v>4241.796066500011</v>
      </c>
      <c r="K46">
        <f t="shared" si="26"/>
        <v>5117.1213635000104</v>
      </c>
      <c r="L46">
        <f t="shared" si="27"/>
        <v>5857.0230297000098</v>
      </c>
      <c r="M46">
        <f t="shared" si="28"/>
        <v>4669.1315095</v>
      </c>
    </row>
    <row r="47" spans="1:13" x14ac:dyDescent="0.35">
      <c r="A47" s="2" t="s">
        <v>20</v>
      </c>
      <c r="B47" s="2" t="s">
        <v>33</v>
      </c>
      <c r="F47">
        <f t="shared" si="21"/>
        <v>0</v>
      </c>
      <c r="G47">
        <f t="shared" si="22"/>
        <v>-158.22897560000001</v>
      </c>
      <c r="H47">
        <f t="shared" si="23"/>
        <v>831.6927539000103</v>
      </c>
      <c r="I47">
        <f t="shared" si="24"/>
        <v>520.11686840000993</v>
      </c>
      <c r="J47">
        <f t="shared" si="25"/>
        <v>7602.20135570001</v>
      </c>
      <c r="K47">
        <f t="shared" si="26"/>
        <v>14913.802148000012</v>
      </c>
      <c r="L47">
        <f t="shared" si="27"/>
        <v>17190.327656799909</v>
      </c>
      <c r="M47">
        <f t="shared" si="28"/>
        <v>22915.848686699908</v>
      </c>
    </row>
    <row r="48" spans="1:13" x14ac:dyDescent="0.35">
      <c r="A48" s="2" t="s">
        <v>20</v>
      </c>
      <c r="B48" s="2" t="s">
        <v>36</v>
      </c>
      <c r="F48">
        <f t="shared" si="21"/>
        <v>0</v>
      </c>
      <c r="G48">
        <f t="shared" si="22"/>
        <v>-171.44721219999974</v>
      </c>
      <c r="H48">
        <f t="shared" si="23"/>
        <v>1887.8097518000004</v>
      </c>
      <c r="I48">
        <f t="shared" si="24"/>
        <v>1699.1689754000008</v>
      </c>
      <c r="J48">
        <f t="shared" si="25"/>
        <v>2867.5026728000003</v>
      </c>
      <c r="K48">
        <f t="shared" si="26"/>
        <v>4304.8462585999996</v>
      </c>
      <c r="L48">
        <f t="shared" si="27"/>
        <v>4121.3008029999901</v>
      </c>
      <c r="M48">
        <f t="shared" si="28"/>
        <v>4357.5874097999904</v>
      </c>
    </row>
    <row r="49" spans="1:13" x14ac:dyDescent="0.35">
      <c r="A49" s="2" t="s">
        <v>4</v>
      </c>
      <c r="B49" s="2" t="s">
        <v>17</v>
      </c>
      <c r="F49">
        <f t="shared" si="21"/>
        <v>0</v>
      </c>
      <c r="G49">
        <f t="shared" si="22"/>
        <v>-156.21081129999038</v>
      </c>
      <c r="H49">
        <f t="shared" si="23"/>
        <v>2006.6932431000096</v>
      </c>
      <c r="I49">
        <f t="shared" si="24"/>
        <v>-612.40437929999007</v>
      </c>
      <c r="J49">
        <f t="shared" si="25"/>
        <v>1734.0336766</v>
      </c>
      <c r="K49">
        <f t="shared" si="26"/>
        <v>3234.6156045999996</v>
      </c>
      <c r="L49">
        <f t="shared" si="27"/>
        <v>4636.2978713999992</v>
      </c>
      <c r="M49">
        <f t="shared" si="28"/>
        <v>4519.7231416000095</v>
      </c>
    </row>
    <row r="50" spans="1:13" x14ac:dyDescent="0.35">
      <c r="A50" s="2" t="s">
        <v>4</v>
      </c>
      <c r="B50" s="2" t="s">
        <v>17</v>
      </c>
      <c r="F50">
        <f t="shared" si="21"/>
        <v>0</v>
      </c>
      <c r="G50">
        <f>G12-F12</f>
        <v>687.42185020000034</v>
      </c>
      <c r="H50">
        <f t="shared" si="23"/>
        <v>-948.66610890000993</v>
      </c>
      <c r="I50">
        <f t="shared" si="24"/>
        <v>-798.26867450000009</v>
      </c>
      <c r="J50">
        <f t="shared" si="25"/>
        <v>1081.3789085999997</v>
      </c>
      <c r="K50">
        <f t="shared" si="26"/>
        <v>4244.4062921000004</v>
      </c>
      <c r="L50">
        <f t="shared" si="27"/>
        <v>3604.5257048000003</v>
      </c>
      <c r="M50">
        <f t="shared" si="28"/>
        <v>998.00559410000005</v>
      </c>
    </row>
    <row r="53" spans="1:13" x14ac:dyDescent="0.35">
      <c r="A53" s="17" t="s">
        <v>0</v>
      </c>
      <c r="B53" s="17"/>
      <c r="F53" t="e">
        <f>F43/MAX(F43:M43)</f>
        <v>#DIV/0!</v>
      </c>
      <c r="G53" t="e">
        <f>G43/MAX(F43:M43)</f>
        <v>#DIV/0!</v>
      </c>
      <c r="H53" t="e">
        <f>H43/MAX(F43:M43)</f>
        <v>#DIV/0!</v>
      </c>
      <c r="I53" t="e">
        <f>I43/MAX(F43:M43)</f>
        <v>#DIV/0!</v>
      </c>
      <c r="J53" t="e">
        <f>J43/MAX(F43:M43)</f>
        <v>#DIV/0!</v>
      </c>
      <c r="K53" t="e">
        <f>K43/MAX(F43:M43)</f>
        <v>#DIV/0!</v>
      </c>
      <c r="L53" t="e">
        <f>L43/MAX(F43:M43)</f>
        <v>#DIV/0!</v>
      </c>
      <c r="M53" t="e">
        <f>M43/MAX(F43:M43)</f>
        <v>#DIV/0!</v>
      </c>
    </row>
    <row r="54" spans="1:13" x14ac:dyDescent="0.35">
      <c r="A54" s="17" t="s">
        <v>0</v>
      </c>
      <c r="B54" s="17"/>
      <c r="F54" t="e">
        <f t="shared" ref="F54:F60" si="29">F44/MAX(F44:M44)</f>
        <v>#DIV/0!</v>
      </c>
      <c r="G54" t="e">
        <f t="shared" ref="G54:G60" si="30">G44/MAX(F44:M44)</f>
        <v>#DIV/0!</v>
      </c>
      <c r="H54" t="e">
        <f t="shared" ref="H54:H60" si="31">H44/MAX(F44:M44)</f>
        <v>#DIV/0!</v>
      </c>
      <c r="I54" t="e">
        <f t="shared" ref="I54:I60" si="32">I44/MAX(F44:M44)</f>
        <v>#DIV/0!</v>
      </c>
      <c r="J54" t="e">
        <f t="shared" ref="J54:J60" si="33">J44/MAX(F44:M44)</f>
        <v>#DIV/0!</v>
      </c>
      <c r="K54" t="e">
        <f t="shared" ref="K54:K60" si="34">K44/MAX(F44:M44)</f>
        <v>#DIV/0!</v>
      </c>
      <c r="L54" t="e">
        <f t="shared" ref="L54:L60" si="35">L44/MAX(F44:M44)</f>
        <v>#DIV/0!</v>
      </c>
      <c r="M54" t="e">
        <f t="shared" ref="M54:M60" si="36">M44/MAX(F44:M44)</f>
        <v>#DIV/0!</v>
      </c>
    </row>
    <row r="55" spans="1:13" x14ac:dyDescent="0.35">
      <c r="A55" s="2" t="s">
        <v>20</v>
      </c>
      <c r="B55" s="2" t="s">
        <v>32</v>
      </c>
      <c r="F55">
        <f t="shared" si="29"/>
        <v>0</v>
      </c>
      <c r="G55">
        <f t="shared" si="30"/>
        <v>-3.881049447379048E-2</v>
      </c>
      <c r="H55">
        <f t="shared" si="31"/>
        <v>-4.7117249869126521E-2</v>
      </c>
      <c r="I55">
        <f t="shared" si="32"/>
        <v>4.4744673201608853E-2</v>
      </c>
      <c r="J55">
        <f t="shared" si="33"/>
        <v>0.36889720031935191</v>
      </c>
      <c r="K55">
        <f t="shared" si="34"/>
        <v>0.61947739201560548</v>
      </c>
      <c r="L55">
        <f t="shared" si="35"/>
        <v>1</v>
      </c>
      <c r="M55">
        <f t="shared" si="36"/>
        <v>0.94847285317837449</v>
      </c>
    </row>
    <row r="56" spans="1:13" x14ac:dyDescent="0.35">
      <c r="A56" s="2" t="s">
        <v>20</v>
      </c>
      <c r="B56" s="2" t="s">
        <v>35</v>
      </c>
      <c r="F56">
        <f t="shared" si="29"/>
        <v>0</v>
      </c>
      <c r="G56">
        <f t="shared" si="30"/>
        <v>0.186560190861325</v>
      </c>
      <c r="H56">
        <f t="shared" si="31"/>
        <v>0.20223070361747872</v>
      </c>
      <c r="I56">
        <f t="shared" si="32"/>
        <v>0.32690208035567137</v>
      </c>
      <c r="J56">
        <f t="shared" si="33"/>
        <v>0.72422390094601885</v>
      </c>
      <c r="K56">
        <f t="shared" si="34"/>
        <v>0.87367274083641489</v>
      </c>
      <c r="L56">
        <f t="shared" si="35"/>
        <v>1</v>
      </c>
      <c r="M56">
        <f t="shared" si="36"/>
        <v>0.79718510339187576</v>
      </c>
    </row>
    <row r="57" spans="1:13" x14ac:dyDescent="0.35">
      <c r="A57" s="2" t="s">
        <v>20</v>
      </c>
      <c r="B57" s="2" t="s">
        <v>33</v>
      </c>
      <c r="F57">
        <f t="shared" si="29"/>
        <v>0</v>
      </c>
      <c r="G57">
        <f t="shared" si="30"/>
        <v>-6.9047835741660431E-3</v>
      </c>
      <c r="H57">
        <f t="shared" si="31"/>
        <v>3.6293342885560034E-2</v>
      </c>
      <c r="I57">
        <f t="shared" si="32"/>
        <v>2.2696818935703644E-2</v>
      </c>
      <c r="J57">
        <f t="shared" si="33"/>
        <v>0.33174426396488815</v>
      </c>
      <c r="K57">
        <f t="shared" si="34"/>
        <v>0.65080732343357672</v>
      </c>
      <c r="L57">
        <f t="shared" si="35"/>
        <v>0.75015016427373149</v>
      </c>
      <c r="M57">
        <f t="shared" si="36"/>
        <v>1</v>
      </c>
    </row>
    <row r="58" spans="1:13" x14ac:dyDescent="0.35">
      <c r="A58" s="2" t="s">
        <v>20</v>
      </c>
      <c r="B58" s="2" t="s">
        <v>36</v>
      </c>
      <c r="F58">
        <f t="shared" si="29"/>
        <v>0</v>
      </c>
      <c r="G58">
        <f t="shared" si="30"/>
        <v>-3.9344526242760788E-2</v>
      </c>
      <c r="H58">
        <f t="shared" si="31"/>
        <v>0.43322361074258964</v>
      </c>
      <c r="I58">
        <f t="shared" si="32"/>
        <v>0.38993342315489921</v>
      </c>
      <c r="J58">
        <f t="shared" si="33"/>
        <v>0.65804822786827732</v>
      </c>
      <c r="K58">
        <f t="shared" si="34"/>
        <v>0.98789670837551558</v>
      </c>
      <c r="L58">
        <f t="shared" si="35"/>
        <v>0.94577581937459154</v>
      </c>
      <c r="M58">
        <f t="shared" si="36"/>
        <v>1</v>
      </c>
    </row>
    <row r="59" spans="1:13" x14ac:dyDescent="0.35">
      <c r="A59" s="2" t="s">
        <v>4</v>
      </c>
      <c r="B59" s="2" t="s">
        <v>17</v>
      </c>
      <c r="F59">
        <f t="shared" si="29"/>
        <v>0</v>
      </c>
      <c r="G59">
        <f t="shared" si="30"/>
        <v>-3.3693005849259682E-2</v>
      </c>
      <c r="H59">
        <f t="shared" si="31"/>
        <v>0.4328223290998468</v>
      </c>
      <c r="I59">
        <f t="shared" si="32"/>
        <v>-0.132089092695648</v>
      </c>
      <c r="J59">
        <f t="shared" si="33"/>
        <v>0.37401256879907563</v>
      </c>
      <c r="K59">
        <f t="shared" si="34"/>
        <v>0.69767208542691395</v>
      </c>
      <c r="L59">
        <f t="shared" si="35"/>
        <v>1</v>
      </c>
      <c r="M59">
        <f t="shared" si="36"/>
        <v>0.9748560741709229</v>
      </c>
    </row>
    <row r="60" spans="1:13" x14ac:dyDescent="0.35">
      <c r="A60" s="2" t="s">
        <v>4</v>
      </c>
      <c r="B60" s="2" t="s">
        <v>17</v>
      </c>
      <c r="F60">
        <f t="shared" si="29"/>
        <v>0</v>
      </c>
      <c r="G60">
        <f t="shared" si="30"/>
        <v>0.16195948335094126</v>
      </c>
      <c r="H60">
        <f t="shared" si="31"/>
        <v>-0.22350973107021746</v>
      </c>
      <c r="I60">
        <f t="shared" si="32"/>
        <v>-0.18807546204655198</v>
      </c>
      <c r="J60">
        <f t="shared" si="33"/>
        <v>0.25477742567028544</v>
      </c>
      <c r="K60">
        <f t="shared" si="34"/>
        <v>1</v>
      </c>
      <c r="L60">
        <f t="shared" si="35"/>
        <v>0.84924143843368793</v>
      </c>
      <c r="M60">
        <f t="shared" si="36"/>
        <v>0.23513432160289677</v>
      </c>
    </row>
  </sheetData>
  <mergeCells count="18">
    <mergeCell ref="A23:B23"/>
    <mergeCell ref="C3:L3"/>
    <mergeCell ref="A5:B5"/>
    <mergeCell ref="A6:B6"/>
    <mergeCell ref="B15:C15"/>
    <mergeCell ref="D15:F15"/>
    <mergeCell ref="G15:J15"/>
    <mergeCell ref="B18:D18"/>
    <mergeCell ref="E18:G18"/>
    <mergeCell ref="H18:I18"/>
    <mergeCell ref="J18:N18"/>
    <mergeCell ref="A22:B22"/>
    <mergeCell ref="A43:B43"/>
    <mergeCell ref="A44:B44"/>
    <mergeCell ref="A53:B53"/>
    <mergeCell ref="A54:B54"/>
    <mergeCell ref="A32:B32"/>
    <mergeCell ref="A33:B33"/>
  </mergeCells>
  <pageMargins left="0.7" right="0.7" top="0.75" bottom="0.75" header="0.3" footer="0.3"/>
  <pageSetup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BDBE-DFF3-4F1A-B7B0-9F7E6F289A00}">
  <sheetPr>
    <tabColor theme="9" tint="-0.499984740745262"/>
    <pageSetUpPr fitToPage="1"/>
  </sheetPr>
  <dimension ref="A1:X60"/>
  <sheetViews>
    <sheetView zoomScaleNormal="100" workbookViewId="0">
      <selection activeCell="F5" sqref="F5:M12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54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C4">
        <v>0</v>
      </c>
      <c r="D4">
        <v>0</v>
      </c>
      <c r="E4">
        <v>0</v>
      </c>
      <c r="F4">
        <v>0</v>
      </c>
      <c r="G4">
        <v>0.1</v>
      </c>
      <c r="H4">
        <v>0.5</v>
      </c>
      <c r="I4">
        <v>1</v>
      </c>
      <c r="J4">
        <v>5</v>
      </c>
      <c r="K4">
        <v>10</v>
      </c>
      <c r="L4">
        <v>50</v>
      </c>
      <c r="M4">
        <v>100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3443.1158786999999</v>
      </c>
      <c r="D5">
        <v>2253.4889951999999</v>
      </c>
      <c r="E5">
        <v>2466.7371698000002</v>
      </c>
      <c r="F5" s="9">
        <v>2485.2931798999998</v>
      </c>
      <c r="G5">
        <v>2032.4946746999999</v>
      </c>
      <c r="H5">
        <v>2087.7826460000001</v>
      </c>
      <c r="I5">
        <v>1755.0318655999999</v>
      </c>
      <c r="J5">
        <v>1557.7893425</v>
      </c>
      <c r="K5">
        <v>1401.785795</v>
      </c>
      <c r="L5">
        <v>1022.0047648</v>
      </c>
      <c r="M5">
        <v>1189.1573248</v>
      </c>
      <c r="N5" t="s">
        <v>24</v>
      </c>
      <c r="O5" t="s">
        <v>74</v>
      </c>
      <c r="P5" s="12"/>
      <c r="Q5" s="12"/>
      <c r="R5" s="12"/>
      <c r="S5" s="12"/>
    </row>
    <row r="6" spans="1:24" x14ac:dyDescent="0.35">
      <c r="A6" s="2" t="s">
        <v>20</v>
      </c>
      <c r="B6" s="2" t="s">
        <v>32</v>
      </c>
      <c r="C6">
        <v>4063.6071227999901</v>
      </c>
      <c r="D6">
        <v>4304.5614347999899</v>
      </c>
      <c r="E6">
        <v>4742.76771129999</v>
      </c>
      <c r="F6" s="10">
        <v>4753.5115435999996</v>
      </c>
      <c r="G6">
        <v>4341.3783162</v>
      </c>
      <c r="H6">
        <v>5189.8956384999901</v>
      </c>
      <c r="I6">
        <v>6440.5720499999898</v>
      </c>
      <c r="J6">
        <v>11589.489605799999</v>
      </c>
      <c r="K6">
        <v>10865.412338399899</v>
      </c>
      <c r="L6">
        <v>8281.7889567999991</v>
      </c>
      <c r="M6">
        <v>6712.1843256000002</v>
      </c>
      <c r="N6" t="s">
        <v>24</v>
      </c>
      <c r="O6" t="s">
        <v>75</v>
      </c>
      <c r="P6" s="12"/>
      <c r="Q6" s="12"/>
      <c r="R6" s="12"/>
      <c r="S6" s="12"/>
    </row>
    <row r="7" spans="1:24" x14ac:dyDescent="0.35">
      <c r="A7" s="2" t="s">
        <v>20</v>
      </c>
      <c r="B7" s="2" t="s">
        <v>32</v>
      </c>
      <c r="C7">
        <v>5143.7059570000001</v>
      </c>
      <c r="D7">
        <v>4634.1641889000002</v>
      </c>
      <c r="E7">
        <v>4447.5942256999897</v>
      </c>
      <c r="F7" s="10">
        <v>6321.3297408999997</v>
      </c>
      <c r="G7">
        <v>3725.7673688</v>
      </c>
      <c r="H7">
        <v>4350.4749729999903</v>
      </c>
      <c r="I7">
        <v>5858.7382349999998</v>
      </c>
      <c r="J7">
        <v>9698.5452358000002</v>
      </c>
      <c r="K7">
        <v>9370.5354119999993</v>
      </c>
      <c r="L7">
        <v>9784.5644275999894</v>
      </c>
      <c r="M7">
        <v>14861.442315799901</v>
      </c>
      <c r="N7" t="s">
        <v>24</v>
      </c>
      <c r="O7" t="s">
        <v>76</v>
      </c>
      <c r="P7" s="12"/>
      <c r="Q7" s="12"/>
      <c r="R7" s="12"/>
      <c r="S7" s="12"/>
    </row>
    <row r="8" spans="1:24" x14ac:dyDescent="0.35">
      <c r="A8" s="2" t="s">
        <v>20</v>
      </c>
      <c r="B8" s="2" t="s">
        <v>35</v>
      </c>
      <c r="F8" s="10"/>
      <c r="O8" t="s">
        <v>77</v>
      </c>
      <c r="P8" s="12"/>
      <c r="Q8" s="12"/>
      <c r="R8" s="12"/>
      <c r="S8" s="12"/>
    </row>
    <row r="9" spans="1:24" x14ac:dyDescent="0.35">
      <c r="A9" s="2" t="s">
        <v>20</v>
      </c>
      <c r="B9" s="2" t="s">
        <v>35</v>
      </c>
      <c r="C9">
        <v>12260.4495484</v>
      </c>
      <c r="D9">
        <v>11188.4126255999</v>
      </c>
      <c r="E9">
        <v>12487.344654500001</v>
      </c>
      <c r="F9" s="10">
        <v>12567.833029900001</v>
      </c>
      <c r="G9">
        <v>11371.7660445</v>
      </c>
      <c r="H9">
        <v>12542.9557525</v>
      </c>
      <c r="I9">
        <v>12422.4652867</v>
      </c>
      <c r="J9">
        <v>14662.276056299999</v>
      </c>
      <c r="K9">
        <v>13117.575992599899</v>
      </c>
      <c r="L9">
        <v>9684.8078573999992</v>
      </c>
      <c r="M9">
        <v>7593.4121781999902</v>
      </c>
      <c r="N9" t="s">
        <v>24</v>
      </c>
      <c r="O9" t="s">
        <v>78</v>
      </c>
    </row>
    <row r="10" spans="1:24" x14ac:dyDescent="0.35">
      <c r="A10" s="2" t="s">
        <v>20</v>
      </c>
      <c r="B10" s="2" t="s">
        <v>33</v>
      </c>
      <c r="C10">
        <v>4701.2877523999996</v>
      </c>
      <c r="D10">
        <v>3683.76405319999</v>
      </c>
      <c r="E10">
        <v>4203.3771753999899</v>
      </c>
      <c r="F10" s="10">
        <v>3643.0775521</v>
      </c>
      <c r="G10">
        <v>4062.5927177999902</v>
      </c>
      <c r="H10">
        <v>4434.5628097999997</v>
      </c>
      <c r="I10">
        <v>5063.1262852999998</v>
      </c>
      <c r="J10">
        <v>10397.633386699999</v>
      </c>
      <c r="K10">
        <v>12123.344566</v>
      </c>
      <c r="L10">
        <v>9284.1281466</v>
      </c>
      <c r="M10">
        <v>6524.0669331999998</v>
      </c>
      <c r="N10" t="s">
        <v>24</v>
      </c>
      <c r="O10" t="s">
        <v>79</v>
      </c>
    </row>
    <row r="11" spans="1:24" x14ac:dyDescent="0.35">
      <c r="A11" s="2" t="s">
        <v>20</v>
      </c>
      <c r="B11" s="2" t="s">
        <v>33</v>
      </c>
      <c r="C11">
        <v>4376.9960658999998</v>
      </c>
      <c r="D11">
        <v>3858.5861857999998</v>
      </c>
      <c r="E11">
        <v>3814.9486740999901</v>
      </c>
      <c r="F11" s="10">
        <v>3631.4953271999898</v>
      </c>
      <c r="G11">
        <v>3704.6662499999902</v>
      </c>
      <c r="H11">
        <v>3850.3624412999998</v>
      </c>
      <c r="I11">
        <v>5123.5385674999998</v>
      </c>
      <c r="J11">
        <v>9510.6526396999998</v>
      </c>
      <c r="K11">
        <v>11355.027978599999</v>
      </c>
      <c r="L11">
        <v>8773.2352119999996</v>
      </c>
      <c r="M11">
        <v>7929.8430242000004</v>
      </c>
      <c r="N11" t="s">
        <v>24</v>
      </c>
      <c r="O11" t="s">
        <v>80</v>
      </c>
    </row>
    <row r="12" spans="1:24" ht="15" thickBot="1" x14ac:dyDescent="0.4">
      <c r="A12" s="2" t="s">
        <v>20</v>
      </c>
      <c r="B12" s="2" t="s">
        <v>36</v>
      </c>
      <c r="C12">
        <v>13029.256909199899</v>
      </c>
      <c r="D12">
        <v>11917.080942099999</v>
      </c>
      <c r="E12">
        <v>10146.322879400001</v>
      </c>
      <c r="F12" s="11">
        <v>10503.9197676</v>
      </c>
      <c r="G12">
        <v>8109.5009884999999</v>
      </c>
      <c r="H12">
        <v>8199.8558424999992</v>
      </c>
      <c r="I12">
        <v>7537.5903555999903</v>
      </c>
      <c r="J12">
        <v>9562.1510720999995</v>
      </c>
      <c r="K12">
        <v>9173.4498246000003</v>
      </c>
      <c r="L12">
        <v>7297.3303261999999</v>
      </c>
      <c r="M12">
        <v>6465.64402899999</v>
      </c>
      <c r="N12" t="s">
        <v>24</v>
      </c>
      <c r="O12" t="s">
        <v>81</v>
      </c>
    </row>
    <row r="13" spans="1:24" x14ac:dyDescent="0.35">
      <c r="A13" s="2"/>
      <c r="B13" s="2"/>
      <c r="C13">
        <v>1</v>
      </c>
      <c r="D13">
        <v>2</v>
      </c>
      <c r="E13">
        <v>3</v>
      </c>
      <c r="F13" s="2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A20" s="2" t="s">
        <v>71</v>
      </c>
      <c r="N20" s="4"/>
    </row>
    <row r="21" spans="1:16" x14ac:dyDescent="0.35">
      <c r="B21" s="3"/>
      <c r="C21">
        <v>0</v>
      </c>
      <c r="D21">
        <v>0</v>
      </c>
      <c r="E21">
        <v>0</v>
      </c>
      <c r="F21">
        <v>0</v>
      </c>
      <c r="G21">
        <v>0.1</v>
      </c>
      <c r="H21">
        <v>0.5</v>
      </c>
      <c r="I21">
        <v>1</v>
      </c>
      <c r="J21">
        <v>5</v>
      </c>
      <c r="K21">
        <v>10</v>
      </c>
      <c r="L21">
        <v>50</v>
      </c>
      <c r="M21">
        <v>100</v>
      </c>
    </row>
    <row r="22" spans="1:16" x14ac:dyDescent="0.35">
      <c r="A22" s="17" t="s">
        <v>0</v>
      </c>
      <c r="B22" s="17"/>
      <c r="F22">
        <f>F5-F5</f>
        <v>0</v>
      </c>
      <c r="G22">
        <f t="shared" ref="G22:M22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6" x14ac:dyDescent="0.35">
      <c r="A23" s="2" t="s">
        <v>20</v>
      </c>
      <c r="B23" s="2" t="s">
        <v>32</v>
      </c>
      <c r="F23">
        <f>F6-F5</f>
        <v>2268.2183636999998</v>
      </c>
      <c r="G23">
        <f t="shared" ref="G23:M23" si="1">G6-G5</f>
        <v>2308.8836415000001</v>
      </c>
      <c r="H23">
        <f t="shared" si="1"/>
        <v>3102.11299249999</v>
      </c>
      <c r="I23">
        <f t="shared" si="1"/>
        <v>4685.5401843999898</v>
      </c>
      <c r="J23">
        <f t="shared" si="1"/>
        <v>10031.700263299999</v>
      </c>
      <c r="K23">
        <f t="shared" si="1"/>
        <v>9463.6265433998997</v>
      </c>
      <c r="L23">
        <f t="shared" si="1"/>
        <v>7259.7841919999992</v>
      </c>
      <c r="M23">
        <f t="shared" si="1"/>
        <v>5523.0270008000007</v>
      </c>
      <c r="O23" t="s">
        <v>34</v>
      </c>
      <c r="P23" t="s">
        <v>41</v>
      </c>
    </row>
    <row r="24" spans="1:16" x14ac:dyDescent="0.35">
      <c r="A24" s="2" t="s">
        <v>20</v>
      </c>
      <c r="B24" s="2" t="s">
        <v>32</v>
      </c>
      <c r="C24">
        <f>C7-C5</f>
        <v>1700.5900783000002</v>
      </c>
      <c r="D24">
        <f>D7-D5</f>
        <v>2380.6751937000004</v>
      </c>
      <c r="E24">
        <f>E7-E5</f>
        <v>1980.8570558999895</v>
      </c>
      <c r="F24">
        <f>F7-F5</f>
        <v>3836.0365609999999</v>
      </c>
      <c r="G24">
        <f t="shared" ref="G24:M24" si="2">G7-G5</f>
        <v>1693.2726941000001</v>
      </c>
      <c r="H24">
        <f t="shared" si="2"/>
        <v>2262.6923269999902</v>
      </c>
      <c r="I24">
        <f t="shared" si="2"/>
        <v>4103.7063693999999</v>
      </c>
      <c r="J24">
        <f t="shared" si="2"/>
        <v>8140.7558933</v>
      </c>
      <c r="K24">
        <f t="shared" si="2"/>
        <v>7968.7496169999995</v>
      </c>
      <c r="L24">
        <f t="shared" si="2"/>
        <v>8762.5596627999894</v>
      </c>
      <c r="M24">
        <f t="shared" si="2"/>
        <v>13672.2849909999</v>
      </c>
      <c r="N24" s="4"/>
      <c r="O24">
        <f t="shared" ref="O24:O29" si="3">MEDIAN(F24:M24)</f>
        <v>6036.2279932000001</v>
      </c>
      <c r="P24">
        <f>MAX(C24:M24)</f>
        <v>13672.2849909999</v>
      </c>
    </row>
    <row r="25" spans="1:16" x14ac:dyDescent="0.35">
      <c r="A25" s="2" t="s">
        <v>20</v>
      </c>
      <c r="B25" s="2" t="s">
        <v>35</v>
      </c>
      <c r="O25" t="e">
        <f t="shared" si="3"/>
        <v>#NUM!</v>
      </c>
      <c r="P25">
        <f t="shared" ref="P25:P29" si="4">MAX(C25:M25)</f>
        <v>0</v>
      </c>
    </row>
    <row r="26" spans="1:16" x14ac:dyDescent="0.35">
      <c r="A26" s="2" t="s">
        <v>20</v>
      </c>
      <c r="B26" s="2" t="s">
        <v>35</v>
      </c>
      <c r="C26">
        <f t="shared" ref="C26:E26" si="5">C9-C7</f>
        <v>7116.7435913999998</v>
      </c>
      <c r="D26">
        <f t="shared" si="5"/>
        <v>6554.2484366998997</v>
      </c>
      <c r="E26">
        <f t="shared" si="5"/>
        <v>8039.7504288000109</v>
      </c>
      <c r="F26">
        <f>F9-F5</f>
        <v>10082.539850000001</v>
      </c>
      <c r="G26">
        <f t="shared" ref="G26:M26" si="6">G9-G5</f>
        <v>9339.2713698000007</v>
      </c>
      <c r="H26">
        <f t="shared" si="6"/>
        <v>10455.1731065</v>
      </c>
      <c r="I26">
        <f t="shared" si="6"/>
        <v>10667.4334211</v>
      </c>
      <c r="J26">
        <f t="shared" si="6"/>
        <v>13104.486713799999</v>
      </c>
      <c r="K26">
        <f t="shared" si="6"/>
        <v>11715.790197599899</v>
      </c>
      <c r="L26">
        <f t="shared" si="6"/>
        <v>8662.8030925999992</v>
      </c>
      <c r="M26">
        <f t="shared" si="6"/>
        <v>6404.2548533999907</v>
      </c>
      <c r="O26">
        <f t="shared" si="3"/>
        <v>10268.85647825</v>
      </c>
      <c r="P26">
        <f t="shared" si="4"/>
        <v>13104.486713799999</v>
      </c>
    </row>
    <row r="27" spans="1:16" x14ac:dyDescent="0.35">
      <c r="A27" s="2" t="s">
        <v>20</v>
      </c>
      <c r="B27" s="2" t="s">
        <v>33</v>
      </c>
      <c r="C27">
        <f>C10-C5</f>
        <v>1258.1718736999997</v>
      </c>
      <c r="D27">
        <f>D10-D5</f>
        <v>1430.2750579999902</v>
      </c>
      <c r="E27">
        <f>E10-E5</f>
        <v>1736.6400055999898</v>
      </c>
      <c r="F27">
        <f>F10-F5</f>
        <v>1157.7843722000002</v>
      </c>
      <c r="G27">
        <f t="shared" ref="G27:M27" si="7">G10-G5</f>
        <v>2030.0980430999903</v>
      </c>
      <c r="H27">
        <f t="shared" si="7"/>
        <v>2346.7801637999996</v>
      </c>
      <c r="I27">
        <f t="shared" si="7"/>
        <v>3308.0944196999999</v>
      </c>
      <c r="J27">
        <f t="shared" si="7"/>
        <v>8839.8440441999992</v>
      </c>
      <c r="K27">
        <f t="shared" si="7"/>
        <v>10721.558771</v>
      </c>
      <c r="L27">
        <f t="shared" si="7"/>
        <v>8262.1233818000001</v>
      </c>
      <c r="M27">
        <f t="shared" si="7"/>
        <v>5334.9096083999993</v>
      </c>
      <c r="O27">
        <f t="shared" si="3"/>
        <v>4321.5020140500001</v>
      </c>
      <c r="P27">
        <f t="shared" si="4"/>
        <v>10721.558771</v>
      </c>
    </row>
    <row r="28" spans="1:16" x14ac:dyDescent="0.35">
      <c r="A28" s="2" t="s">
        <v>20</v>
      </c>
      <c r="B28" s="2" t="s">
        <v>33</v>
      </c>
      <c r="C28">
        <f t="shared" ref="C28:E28" si="8">C11-C6</f>
        <v>313.38894310000978</v>
      </c>
      <c r="D28">
        <f t="shared" si="8"/>
        <v>-445.97524899999007</v>
      </c>
      <c r="E28">
        <f t="shared" si="8"/>
        <v>-927.81903719999991</v>
      </c>
      <c r="F28">
        <f>F11-F5</f>
        <v>1146.20214729999</v>
      </c>
      <c r="G28">
        <f t="shared" ref="G28:M28" si="9">G11-G5</f>
        <v>1672.1715752999903</v>
      </c>
      <c r="H28">
        <f t="shared" si="9"/>
        <v>1762.5797952999997</v>
      </c>
      <c r="I28">
        <f t="shared" si="9"/>
        <v>3368.5067018999998</v>
      </c>
      <c r="J28">
        <f t="shared" si="9"/>
        <v>7952.8632971999996</v>
      </c>
      <c r="K28">
        <f t="shared" si="9"/>
        <v>9953.2421835999994</v>
      </c>
      <c r="L28">
        <f t="shared" si="9"/>
        <v>7751.2304471999996</v>
      </c>
      <c r="M28">
        <f t="shared" si="9"/>
        <v>6740.6856994000009</v>
      </c>
      <c r="O28">
        <f t="shared" si="3"/>
        <v>5054.5962006500004</v>
      </c>
      <c r="P28">
        <f t="shared" si="4"/>
        <v>9953.2421835999994</v>
      </c>
    </row>
    <row r="29" spans="1:16" x14ac:dyDescent="0.35">
      <c r="A29" s="2" t="s">
        <v>20</v>
      </c>
      <c r="B29" s="2" t="s">
        <v>36</v>
      </c>
      <c r="C29">
        <f t="shared" ref="C29:E29" si="10">C12-C5</f>
        <v>9586.141030499899</v>
      </c>
      <c r="D29">
        <f t="shared" si="10"/>
        <v>9663.5919469</v>
      </c>
      <c r="E29">
        <f t="shared" si="10"/>
        <v>7679.5857096</v>
      </c>
      <c r="F29">
        <f>F12-F5</f>
        <v>8018.6265877000005</v>
      </c>
      <c r="G29">
        <f t="shared" ref="G29:M29" si="11">G12-G5</f>
        <v>6077.0063138000005</v>
      </c>
      <c r="H29">
        <f t="shared" si="11"/>
        <v>6112.0731964999995</v>
      </c>
      <c r="I29">
        <f t="shared" si="11"/>
        <v>5782.5584899999903</v>
      </c>
      <c r="J29">
        <f t="shared" si="11"/>
        <v>8004.3617295999993</v>
      </c>
      <c r="K29">
        <f t="shared" si="11"/>
        <v>7771.6640296000005</v>
      </c>
      <c r="L29">
        <f t="shared" si="11"/>
        <v>6275.3255614</v>
      </c>
      <c r="M29">
        <f t="shared" si="11"/>
        <v>5276.4867041999896</v>
      </c>
      <c r="O29">
        <f t="shared" si="3"/>
        <v>6193.6993789499993</v>
      </c>
      <c r="P29">
        <f t="shared" si="4"/>
        <v>9663.5919469</v>
      </c>
    </row>
    <row r="30" spans="1:16" x14ac:dyDescent="0.35">
      <c r="A30" s="2"/>
      <c r="B30" s="2"/>
    </row>
    <row r="31" spans="1:16" x14ac:dyDescent="0.35">
      <c r="F31">
        <v>0</v>
      </c>
      <c r="G31">
        <v>0.1</v>
      </c>
      <c r="H31">
        <v>0.5</v>
      </c>
      <c r="I31">
        <v>1</v>
      </c>
      <c r="J31">
        <v>5</v>
      </c>
      <c r="K31">
        <v>10</v>
      </c>
      <c r="L31">
        <v>50</v>
      </c>
      <c r="M31">
        <v>100</v>
      </c>
    </row>
    <row r="32" spans="1:16" x14ac:dyDescent="0.35">
      <c r="A32" s="17" t="s">
        <v>0</v>
      </c>
      <c r="B32" s="17"/>
    </row>
    <row r="33" spans="1:13" x14ac:dyDescent="0.35">
      <c r="A33" s="2" t="s">
        <v>20</v>
      </c>
      <c r="B33" s="2" t="s">
        <v>32</v>
      </c>
      <c r="F33">
        <f>F23/MAX(F23:M23)</f>
        <v>0.22610507732154403</v>
      </c>
      <c r="G33">
        <f t="shared" ref="G33" si="12">G23/MAX(F23:M23)</f>
        <v>0.23015875483708645</v>
      </c>
      <c r="H33">
        <f t="shared" ref="H33" si="13">H23/MAX(F23:M23)</f>
        <v>0.30923102874681863</v>
      </c>
      <c r="I33">
        <f t="shared" ref="I33" si="14">I23/MAX(F23:M23)</f>
        <v>0.46707338351621042</v>
      </c>
      <c r="J33">
        <f t="shared" ref="J33" si="15">J23/MAX(F23:M23)</f>
        <v>1</v>
      </c>
      <c r="K33">
        <f t="shared" ref="K33" si="16">K23/MAX(F23:M23)</f>
        <v>0.94337213981777923</v>
      </c>
      <c r="L33">
        <f t="shared" ref="L33" si="17">L23/MAX(F23:M23)</f>
        <v>0.7236843208483027</v>
      </c>
      <c r="M33">
        <f t="shared" ref="M33" si="18">M23/MAX(F23:M23)</f>
        <v>0.55055741856696594</v>
      </c>
    </row>
    <row r="34" spans="1:13" x14ac:dyDescent="0.35">
      <c r="A34" s="2" t="s">
        <v>20</v>
      </c>
      <c r="B34" s="2" t="s">
        <v>32</v>
      </c>
      <c r="F34">
        <f>F24/MAX(F24:M24)</f>
        <v>0.28057026045940092</v>
      </c>
      <c r="G34">
        <f t="shared" ref="G34:G39" si="19">G24/MAX(F24:M24)</f>
        <v>0.12384708885271455</v>
      </c>
      <c r="H34">
        <f t="shared" ref="H34:H39" si="20">H24/MAX(F24:M24)</f>
        <v>0.16549481878774908</v>
      </c>
      <c r="I34">
        <f t="shared" ref="I34:I39" si="21">I24/MAX(F24:M24)</f>
        <v>0.30014780792686518</v>
      </c>
      <c r="J34">
        <f t="shared" ref="J34:J39" si="22">J24/MAX(F24:M24)</f>
        <v>0.5954202899265808</v>
      </c>
      <c r="K34">
        <f t="shared" ref="K34:K39" si="23">K24/MAX(F24:M24)</f>
        <v>0.58283963669903127</v>
      </c>
      <c r="L34">
        <f t="shared" ref="L34:L39" si="24">L24/MAX(F24:M24)</f>
        <v>0.64089943038549502</v>
      </c>
      <c r="M34">
        <f t="shared" ref="M34:M39" si="25">M24/MAX(F24:M24)</f>
        <v>1</v>
      </c>
    </row>
    <row r="35" spans="1:13" x14ac:dyDescent="0.35">
      <c r="A35" s="2" t="s">
        <v>20</v>
      </c>
      <c r="B35" s="2" t="s">
        <v>35</v>
      </c>
    </row>
    <row r="36" spans="1:13" x14ac:dyDescent="0.35">
      <c r="A36" s="2" t="s">
        <v>20</v>
      </c>
      <c r="B36" s="2" t="s">
        <v>35</v>
      </c>
      <c r="F36">
        <f>F26/MAX(F26:M26)</f>
        <v>0.76939601452549355</v>
      </c>
      <c r="G36">
        <f t="shared" si="19"/>
        <v>0.71267738857448371</v>
      </c>
      <c r="H36">
        <f t="shared" si="20"/>
        <v>0.79783156218472295</v>
      </c>
      <c r="I36">
        <f t="shared" si="21"/>
        <v>0.81402909202589369</v>
      </c>
      <c r="J36">
        <f t="shared" si="22"/>
        <v>1</v>
      </c>
      <c r="K36">
        <f t="shared" si="23"/>
        <v>0.89402892715075222</v>
      </c>
      <c r="L36">
        <f t="shared" si="24"/>
        <v>0.66105626887907198</v>
      </c>
      <c r="M36">
        <f t="shared" si="25"/>
        <v>0.48870703548089633</v>
      </c>
    </row>
    <row r="37" spans="1:13" x14ac:dyDescent="0.35">
      <c r="A37" s="2" t="s">
        <v>20</v>
      </c>
      <c r="B37" s="2" t="s">
        <v>33</v>
      </c>
      <c r="F37">
        <f>F27/MAX(F27:M27)</f>
        <v>0.10798657144254162</v>
      </c>
      <c r="G37">
        <f t="shared" si="19"/>
        <v>0.18934728489210556</v>
      </c>
      <c r="H37">
        <f t="shared" si="20"/>
        <v>0.21888423259383163</v>
      </c>
      <c r="I37">
        <f t="shared" si="21"/>
        <v>0.30854603237803768</v>
      </c>
      <c r="J37">
        <f t="shared" si="22"/>
        <v>0.82449242997298855</v>
      </c>
      <c r="K37">
        <f t="shared" si="23"/>
        <v>1</v>
      </c>
      <c r="L37">
        <f t="shared" si="24"/>
        <v>0.77060841229053778</v>
      </c>
      <c r="M37">
        <f t="shared" si="25"/>
        <v>0.49758712537490596</v>
      </c>
    </row>
    <row r="38" spans="1:13" x14ac:dyDescent="0.35">
      <c r="A38" s="2" t="s">
        <v>20</v>
      </c>
      <c r="B38" s="2" t="s">
        <v>33</v>
      </c>
      <c r="F38">
        <f>F28/MAX(F28:M28)</f>
        <v>0.11515867153203528</v>
      </c>
      <c r="G38">
        <f t="shared" si="19"/>
        <v>0.16800270147703578</v>
      </c>
      <c r="H38">
        <f t="shared" si="20"/>
        <v>0.17708599497400054</v>
      </c>
      <c r="I38">
        <f t="shared" si="21"/>
        <v>0.33843310950981409</v>
      </c>
      <c r="J38">
        <f t="shared" si="22"/>
        <v>0.79902238391264779</v>
      </c>
      <c r="K38">
        <f t="shared" si="23"/>
        <v>1</v>
      </c>
      <c r="L38">
        <f t="shared" si="24"/>
        <v>0.77876437689537348</v>
      </c>
      <c r="M38">
        <f t="shared" si="25"/>
        <v>0.67723517373129516</v>
      </c>
    </row>
    <row r="39" spans="1:13" x14ac:dyDescent="0.35">
      <c r="A39" s="2" t="s">
        <v>20</v>
      </c>
      <c r="B39" s="2" t="s">
        <v>36</v>
      </c>
      <c r="F39">
        <f>F29/MAX(F29:M29)</f>
        <v>1</v>
      </c>
      <c r="G39">
        <f t="shared" si="19"/>
        <v>0.75786124311134451</v>
      </c>
      <c r="H39">
        <f t="shared" si="20"/>
        <v>0.76223442127551899</v>
      </c>
      <c r="I39">
        <f t="shared" si="21"/>
        <v>0.72114076229338597</v>
      </c>
      <c r="J39">
        <f t="shared" si="22"/>
        <v>0.99822103474404422</v>
      </c>
      <c r="K39">
        <f t="shared" si="23"/>
        <v>0.96920138936525324</v>
      </c>
      <c r="L39">
        <f t="shared" si="24"/>
        <v>0.78259356421783011</v>
      </c>
      <c r="M39">
        <f t="shared" si="25"/>
        <v>0.65802873428396613</v>
      </c>
    </row>
    <row r="41" spans="1:13" ht="15" thickBot="1" x14ac:dyDescent="0.4"/>
    <row r="42" spans="1:13" ht="15" thickBot="1" x14ac:dyDescent="0.4">
      <c r="A42" s="14" t="s">
        <v>72</v>
      </c>
    </row>
    <row r="43" spans="1:13" x14ac:dyDescent="0.35">
      <c r="A43" s="17" t="s">
        <v>0</v>
      </c>
      <c r="B43" s="17"/>
      <c r="F43">
        <f>F5-F5</f>
        <v>0</v>
      </c>
      <c r="G43">
        <f>G5-F5</f>
        <v>-452.79850519999991</v>
      </c>
      <c r="H43">
        <f>H5-F5</f>
        <v>-397.5105338999997</v>
      </c>
      <c r="I43">
        <f>I5-F5</f>
        <v>-730.26131429999987</v>
      </c>
      <c r="J43">
        <f>J5-F5</f>
        <v>-927.50383739999984</v>
      </c>
      <c r="K43">
        <f>K5-F5</f>
        <v>-1083.5073848999998</v>
      </c>
      <c r="L43">
        <f>L5-F5</f>
        <v>-1463.2884150999998</v>
      </c>
      <c r="M43">
        <f>M5-F5</f>
        <v>-1296.1358550999998</v>
      </c>
    </row>
    <row r="44" spans="1:13" x14ac:dyDescent="0.35">
      <c r="A44" s="2" t="s">
        <v>20</v>
      </c>
      <c r="B44" s="2" t="s">
        <v>32</v>
      </c>
      <c r="F44">
        <f t="shared" ref="F44:F50" si="26">F6-F6</f>
        <v>0</v>
      </c>
      <c r="G44">
        <f t="shared" ref="G44:G49" si="27">G6-F6</f>
        <v>-412.13322739999967</v>
      </c>
      <c r="H44">
        <f t="shared" ref="H44:H50" si="28">H6-F6</f>
        <v>436.38409489999049</v>
      </c>
      <c r="I44">
        <f t="shared" ref="I44:I50" si="29">I6-F6</f>
        <v>1687.0605063999901</v>
      </c>
      <c r="J44">
        <f t="shared" ref="J44:J50" si="30">J6-F6</f>
        <v>6835.9780621999998</v>
      </c>
      <c r="K44">
        <f t="shared" ref="K44:K50" si="31">K6-F6</f>
        <v>6111.9007947998998</v>
      </c>
      <c r="L44">
        <f t="shared" ref="L44:L50" si="32">L6-F6</f>
        <v>3528.2774131999995</v>
      </c>
      <c r="M44">
        <f t="shared" ref="M44:M50" si="33">M6-F6</f>
        <v>1958.6727820000006</v>
      </c>
    </row>
    <row r="45" spans="1:13" x14ac:dyDescent="0.35">
      <c r="A45" s="2" t="s">
        <v>20</v>
      </c>
      <c r="B45" s="2" t="s">
        <v>32</v>
      </c>
      <c r="F45">
        <f t="shared" si="26"/>
        <v>0</v>
      </c>
      <c r="G45">
        <f t="shared" si="27"/>
        <v>-2595.5623720999997</v>
      </c>
      <c r="H45">
        <f t="shared" si="28"/>
        <v>-1970.8547679000094</v>
      </c>
      <c r="I45">
        <f t="shared" si="29"/>
        <v>-462.5915058999999</v>
      </c>
      <c r="J45">
        <f t="shared" si="30"/>
        <v>3377.2154949000005</v>
      </c>
      <c r="K45">
        <f t="shared" si="31"/>
        <v>3049.2056710999996</v>
      </c>
      <c r="L45">
        <f t="shared" si="32"/>
        <v>3463.2346866999897</v>
      </c>
      <c r="M45">
        <f t="shared" si="33"/>
        <v>8540.1125748999002</v>
      </c>
    </row>
    <row r="46" spans="1:13" x14ac:dyDescent="0.35">
      <c r="A46" s="2" t="s">
        <v>20</v>
      </c>
      <c r="B46" s="2" t="s">
        <v>35</v>
      </c>
    </row>
    <row r="47" spans="1:13" x14ac:dyDescent="0.35">
      <c r="A47" s="2" t="s">
        <v>20</v>
      </c>
      <c r="B47" s="2" t="s">
        <v>35</v>
      </c>
      <c r="F47">
        <f t="shared" si="26"/>
        <v>0</v>
      </c>
      <c r="G47">
        <f t="shared" si="27"/>
        <v>-1196.0669854000007</v>
      </c>
      <c r="H47">
        <f t="shared" si="28"/>
        <v>-24.877277400000821</v>
      </c>
      <c r="I47">
        <f t="shared" si="29"/>
        <v>-145.3677432000004</v>
      </c>
      <c r="J47">
        <f t="shared" si="30"/>
        <v>2094.4430263999984</v>
      </c>
      <c r="K47">
        <f t="shared" si="31"/>
        <v>549.74296269989827</v>
      </c>
      <c r="L47">
        <f t="shared" si="32"/>
        <v>-2883.0251725000016</v>
      </c>
      <c r="M47">
        <f t="shared" si="33"/>
        <v>-4974.4208517000106</v>
      </c>
    </row>
    <row r="48" spans="1:13" x14ac:dyDescent="0.35">
      <c r="A48" s="2" t="s">
        <v>20</v>
      </c>
      <c r="B48" s="2" t="s">
        <v>33</v>
      </c>
      <c r="F48">
        <f t="shared" si="26"/>
        <v>0</v>
      </c>
      <c r="G48">
        <f t="shared" si="27"/>
        <v>419.51516569999012</v>
      </c>
      <c r="H48">
        <f t="shared" si="28"/>
        <v>791.48525769999969</v>
      </c>
      <c r="I48">
        <f t="shared" si="29"/>
        <v>1420.0487331999998</v>
      </c>
      <c r="J48">
        <f t="shared" si="30"/>
        <v>6754.5558345999998</v>
      </c>
      <c r="K48">
        <f t="shared" si="31"/>
        <v>8480.2670139000002</v>
      </c>
      <c r="L48">
        <f t="shared" si="32"/>
        <v>5641.0505945000004</v>
      </c>
      <c r="M48">
        <f t="shared" si="33"/>
        <v>2880.9893810999997</v>
      </c>
    </row>
    <row r="49" spans="1:13" x14ac:dyDescent="0.35">
      <c r="A49" s="2" t="s">
        <v>20</v>
      </c>
      <c r="B49" s="2" t="s">
        <v>33</v>
      </c>
      <c r="F49">
        <f t="shared" si="26"/>
        <v>0</v>
      </c>
      <c r="G49">
        <f t="shared" si="27"/>
        <v>73.170922800000426</v>
      </c>
      <c r="H49">
        <f t="shared" si="28"/>
        <v>218.86711410000999</v>
      </c>
      <c r="I49">
        <f t="shared" si="29"/>
        <v>1492.04324030001</v>
      </c>
      <c r="J49">
        <f t="shared" si="30"/>
        <v>5879.1573125000104</v>
      </c>
      <c r="K49">
        <f t="shared" si="31"/>
        <v>7723.5326514000099</v>
      </c>
      <c r="L49">
        <f t="shared" si="32"/>
        <v>5141.7398848000103</v>
      </c>
      <c r="M49">
        <f t="shared" si="33"/>
        <v>4298.3476970000102</v>
      </c>
    </row>
    <row r="50" spans="1:13" x14ac:dyDescent="0.35">
      <c r="A50" s="2" t="s">
        <v>20</v>
      </c>
      <c r="B50" s="2" t="s">
        <v>36</v>
      </c>
      <c r="F50">
        <f t="shared" si="26"/>
        <v>0</v>
      </c>
      <c r="G50">
        <f>G12-F12</f>
        <v>-2394.4187791000004</v>
      </c>
      <c r="H50">
        <f t="shared" si="28"/>
        <v>-2304.0639251000011</v>
      </c>
      <c r="I50">
        <f t="shared" si="29"/>
        <v>-2966.3294120000101</v>
      </c>
      <c r="J50">
        <f t="shared" si="30"/>
        <v>-941.76869550000083</v>
      </c>
      <c r="K50">
        <f t="shared" si="31"/>
        <v>-1330.4699430000001</v>
      </c>
      <c r="L50">
        <f t="shared" si="32"/>
        <v>-3206.5894414000004</v>
      </c>
      <c r="M50">
        <f t="shared" si="33"/>
        <v>-4038.2757386000103</v>
      </c>
    </row>
    <row r="53" spans="1:13" x14ac:dyDescent="0.35">
      <c r="A53" s="17" t="s">
        <v>0</v>
      </c>
      <c r="B53" s="17"/>
      <c r="F53" t="e">
        <f>F43/MAX(F43:M43)</f>
        <v>#DIV/0!</v>
      </c>
      <c r="G53" t="e">
        <f>G43/MAX(F43:M43)</f>
        <v>#DIV/0!</v>
      </c>
      <c r="H53" t="e">
        <f>H43/MAX(F43:M43)</f>
        <v>#DIV/0!</v>
      </c>
      <c r="I53" t="e">
        <f>I43/MAX(F43:M43)</f>
        <v>#DIV/0!</v>
      </c>
      <c r="J53" t="e">
        <f>J43/MAX(F43:M43)</f>
        <v>#DIV/0!</v>
      </c>
      <c r="K53" t="e">
        <f>K43/MAX(F43:M43)</f>
        <v>#DIV/0!</v>
      </c>
      <c r="L53" t="e">
        <f>L43/MAX(F43:M43)</f>
        <v>#DIV/0!</v>
      </c>
      <c r="M53" t="e">
        <f>M43/MAX(F43:M43)</f>
        <v>#DIV/0!</v>
      </c>
    </row>
    <row r="54" spans="1:13" x14ac:dyDescent="0.35">
      <c r="A54" s="2" t="s">
        <v>20</v>
      </c>
      <c r="B54" s="2" t="s">
        <v>32</v>
      </c>
      <c r="F54">
        <f t="shared" ref="F54:F59" si="34">F44/MAX(F44:M44)</f>
        <v>0</v>
      </c>
      <c r="G54">
        <f t="shared" ref="G54:G60" si="35">G44/MAX(F44:M44)</f>
        <v>-6.0288845816945796E-2</v>
      </c>
      <c r="H54">
        <f t="shared" ref="H54:H60" si="36">H44/MAX(F44:M44)</f>
        <v>6.3836380241330162E-2</v>
      </c>
      <c r="I54">
        <f t="shared" ref="I54:I60" si="37">I44/MAX(F44:M44)</f>
        <v>0.24679138684319432</v>
      </c>
      <c r="J54">
        <f t="shared" ref="J54:J60" si="38">J44/MAX(F44:M44)</f>
        <v>1</v>
      </c>
      <c r="K54">
        <f t="shared" ref="K54:K60" si="39">K44/MAX(F44:M44)</f>
        <v>0.8940784682437859</v>
      </c>
      <c r="L54">
        <f t="shared" ref="L54:L60" si="40">L44/MAX(F44:M44)</f>
        <v>0.51613351902192994</v>
      </c>
      <c r="M54">
        <f t="shared" ref="M54:M60" si="41">M44/MAX(F44:M44)</f>
        <v>0.28652414682700833</v>
      </c>
    </row>
    <row r="55" spans="1:13" x14ac:dyDescent="0.35">
      <c r="A55" s="2" t="s">
        <v>20</v>
      </c>
      <c r="B55" s="2" t="s">
        <v>32</v>
      </c>
      <c r="F55">
        <f t="shared" si="34"/>
        <v>0</v>
      </c>
      <c r="G55">
        <f t="shared" si="35"/>
        <v>-0.30392601377744982</v>
      </c>
      <c r="H55">
        <f t="shared" si="36"/>
        <v>-0.23077620471801685</v>
      </c>
      <c r="I55">
        <f t="shared" si="37"/>
        <v>-5.4166909609551839E-2</v>
      </c>
      <c r="J55">
        <f t="shared" si="38"/>
        <v>0.39545327597037971</v>
      </c>
      <c r="K55">
        <f t="shared" si="39"/>
        <v>0.35704513779617708</v>
      </c>
      <c r="L55">
        <f t="shared" si="40"/>
        <v>0.40552564809025166</v>
      </c>
      <c r="M55">
        <f t="shared" si="41"/>
        <v>1</v>
      </c>
    </row>
    <row r="56" spans="1:13" x14ac:dyDescent="0.35">
      <c r="A56" s="2" t="s">
        <v>20</v>
      </c>
      <c r="B56" s="2" t="s">
        <v>35</v>
      </c>
    </row>
    <row r="57" spans="1:13" x14ac:dyDescent="0.35">
      <c r="A57" s="2" t="s">
        <v>20</v>
      </c>
      <c r="B57" s="2" t="s">
        <v>35</v>
      </c>
      <c r="F57">
        <f t="shared" si="34"/>
        <v>0</v>
      </c>
      <c r="G57">
        <f t="shared" si="35"/>
        <v>-0.57106685181875882</v>
      </c>
      <c r="H57">
        <f t="shared" si="36"/>
        <v>-1.1877753219556777E-2</v>
      </c>
      <c r="I57">
        <f t="shared" si="37"/>
        <v>-6.9406396530090175E-2</v>
      </c>
      <c r="J57">
        <f t="shared" si="38"/>
        <v>1</v>
      </c>
      <c r="K57">
        <f t="shared" si="39"/>
        <v>0.26247692382676824</v>
      </c>
      <c r="L57">
        <f t="shared" si="40"/>
        <v>-1.3765116244080631</v>
      </c>
      <c r="M57">
        <f t="shared" si="41"/>
        <v>-2.3750566565900906</v>
      </c>
    </row>
    <row r="58" spans="1:13" x14ac:dyDescent="0.35">
      <c r="A58" s="2" t="s">
        <v>20</v>
      </c>
      <c r="B58" s="2" t="s">
        <v>33</v>
      </c>
      <c r="F58">
        <f t="shared" si="34"/>
        <v>0</v>
      </c>
      <c r="G58">
        <f t="shared" si="35"/>
        <v>4.9469570358145927E-2</v>
      </c>
      <c r="H58">
        <f t="shared" si="36"/>
        <v>9.3332586863441536E-2</v>
      </c>
      <c r="I58">
        <f t="shared" si="37"/>
        <v>0.16745330434435601</v>
      </c>
      <c r="J58">
        <f t="shared" si="38"/>
        <v>0.79650273081361844</v>
      </c>
      <c r="K58">
        <f t="shared" si="39"/>
        <v>1</v>
      </c>
      <c r="L58">
        <f t="shared" si="40"/>
        <v>0.66519728509182063</v>
      </c>
      <c r="M58">
        <f t="shared" si="41"/>
        <v>0.33972861660815301</v>
      </c>
    </row>
    <row r="59" spans="1:13" x14ac:dyDescent="0.35">
      <c r="A59" s="2" t="s">
        <v>20</v>
      </c>
      <c r="B59" s="2" t="s">
        <v>33</v>
      </c>
      <c r="F59">
        <f t="shared" si="34"/>
        <v>0</v>
      </c>
      <c r="G59">
        <f t="shared" si="35"/>
        <v>9.4737636393285741E-3</v>
      </c>
      <c r="H59">
        <f t="shared" si="36"/>
        <v>2.8337695194482919E-2</v>
      </c>
      <c r="I59">
        <f t="shared" si="37"/>
        <v>0.19318145046354585</v>
      </c>
      <c r="J59">
        <f t="shared" si="38"/>
        <v>0.76120055133505804</v>
      </c>
      <c r="K59">
        <f t="shared" si="39"/>
        <v>1</v>
      </c>
      <c r="L59">
        <f t="shared" si="40"/>
        <v>0.66572384903014425</v>
      </c>
      <c r="M59">
        <f t="shared" si="41"/>
        <v>0.55652612489711795</v>
      </c>
    </row>
    <row r="60" spans="1:13" x14ac:dyDescent="0.35">
      <c r="A60" s="2" t="s">
        <v>20</v>
      </c>
      <c r="B60" s="2" t="s">
        <v>36</v>
      </c>
      <c r="F60" t="e">
        <f>F50/MAX(F50:M50)</f>
        <v>#DIV/0!</v>
      </c>
      <c r="G60" t="e">
        <f t="shared" si="35"/>
        <v>#DIV/0!</v>
      </c>
      <c r="H60" t="e">
        <f t="shared" si="36"/>
        <v>#DIV/0!</v>
      </c>
      <c r="I60" t="e">
        <f t="shared" si="37"/>
        <v>#DIV/0!</v>
      </c>
      <c r="J60" t="e">
        <f t="shared" si="38"/>
        <v>#DIV/0!</v>
      </c>
      <c r="K60" t="e">
        <f t="shared" si="39"/>
        <v>#DIV/0!</v>
      </c>
      <c r="L60" t="e">
        <f t="shared" si="40"/>
        <v>#DIV/0!</v>
      </c>
      <c r="M60" t="e">
        <f t="shared" si="41"/>
        <v>#DIV/0!</v>
      </c>
    </row>
  </sheetData>
  <mergeCells count="13">
    <mergeCell ref="H18:I18"/>
    <mergeCell ref="J18:N18"/>
    <mergeCell ref="A22:B22"/>
    <mergeCell ref="C3:L3"/>
    <mergeCell ref="A5:B5"/>
    <mergeCell ref="B15:C15"/>
    <mergeCell ref="D15:F15"/>
    <mergeCell ref="G15:J15"/>
    <mergeCell ref="A43:B43"/>
    <mergeCell ref="A53:B53"/>
    <mergeCell ref="A32:B32"/>
    <mergeCell ref="B18:D18"/>
    <mergeCell ref="E18:G18"/>
  </mergeCells>
  <pageMargins left="0.7" right="0.7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FC96-0CA2-45A4-B013-958B077960E3}">
  <sheetPr>
    <tabColor theme="9" tint="-0.499984740745262"/>
    <pageSetUpPr fitToPage="1"/>
  </sheetPr>
  <dimension ref="A1:X60"/>
  <sheetViews>
    <sheetView zoomScaleNormal="100" workbookViewId="0">
      <selection activeCell="F5" sqref="F5:M12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53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C4">
        <v>0</v>
      </c>
      <c r="D4">
        <v>0</v>
      </c>
      <c r="E4">
        <v>0</v>
      </c>
      <c r="F4">
        <v>0</v>
      </c>
      <c r="G4">
        <v>0.1</v>
      </c>
      <c r="H4">
        <v>0.5</v>
      </c>
      <c r="I4">
        <v>1</v>
      </c>
      <c r="J4">
        <v>5</v>
      </c>
      <c r="K4">
        <v>10</v>
      </c>
      <c r="L4">
        <v>50</v>
      </c>
      <c r="M4">
        <v>100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2527.0454933999999</v>
      </c>
      <c r="D5">
        <v>3440.9665565999999</v>
      </c>
      <c r="E5">
        <v>2488.4973703999999</v>
      </c>
      <c r="F5" s="9">
        <v>2269.1996859999999</v>
      </c>
      <c r="G5">
        <v>2347.7596153999898</v>
      </c>
      <c r="H5">
        <v>1464.5661583999999</v>
      </c>
      <c r="I5">
        <v>1963.3380973999999</v>
      </c>
      <c r="J5">
        <v>2081.1877906</v>
      </c>
      <c r="K5">
        <v>1855.8858932000001</v>
      </c>
      <c r="L5">
        <v>1523.8859379999999</v>
      </c>
      <c r="M5">
        <v>1054.05605579999</v>
      </c>
      <c r="N5" t="s">
        <v>24</v>
      </c>
      <c r="O5" t="s">
        <v>74</v>
      </c>
      <c r="P5" s="12"/>
      <c r="Q5" s="12"/>
      <c r="R5" s="12"/>
      <c r="S5" s="12"/>
    </row>
    <row r="6" spans="1:24" x14ac:dyDescent="0.35">
      <c r="A6" s="2" t="s">
        <v>20</v>
      </c>
      <c r="B6" s="2" t="s">
        <v>32</v>
      </c>
      <c r="C6">
        <v>5496.2269705999997</v>
      </c>
      <c r="D6">
        <v>4722.3064305999997</v>
      </c>
      <c r="E6">
        <v>4667.5354915999997</v>
      </c>
      <c r="F6" s="10">
        <v>5129.1304596</v>
      </c>
      <c r="G6">
        <v>5279.9028073999998</v>
      </c>
      <c r="H6">
        <v>4238.7821545999996</v>
      </c>
      <c r="I6">
        <v>5015.6168365999902</v>
      </c>
      <c r="J6">
        <v>9659.9981059999991</v>
      </c>
      <c r="K6">
        <v>12637.9499342</v>
      </c>
      <c r="L6">
        <v>9465.1917601999903</v>
      </c>
      <c r="M6">
        <v>5572.5683739999904</v>
      </c>
      <c r="N6" t="s">
        <v>24</v>
      </c>
      <c r="O6" t="s">
        <v>75</v>
      </c>
      <c r="P6" s="12"/>
      <c r="Q6" s="12"/>
      <c r="R6" s="12"/>
      <c r="S6" s="12"/>
    </row>
    <row r="7" spans="1:24" x14ac:dyDescent="0.35">
      <c r="A7" s="2" t="s">
        <v>20</v>
      </c>
      <c r="B7" s="2" t="s">
        <v>32</v>
      </c>
      <c r="C7">
        <v>4343.6893445999904</v>
      </c>
      <c r="D7">
        <v>5020.5914703999897</v>
      </c>
      <c r="E7">
        <v>4441.3621002</v>
      </c>
      <c r="F7" s="10">
        <v>4849.6217588</v>
      </c>
      <c r="G7">
        <v>4738.9116047999996</v>
      </c>
      <c r="H7">
        <v>4466.2874451999996</v>
      </c>
      <c r="I7">
        <v>6201.8999714000001</v>
      </c>
      <c r="J7">
        <v>11195.5018482</v>
      </c>
      <c r="K7">
        <v>12981.1892337999</v>
      </c>
      <c r="L7">
        <v>9844.59832619999</v>
      </c>
      <c r="M7">
        <v>7711.4462761999903</v>
      </c>
      <c r="N7" t="s">
        <v>24</v>
      </c>
      <c r="O7" t="s">
        <v>76</v>
      </c>
      <c r="P7" s="12"/>
      <c r="Q7" s="12"/>
      <c r="R7" s="12"/>
      <c r="S7" s="12"/>
    </row>
    <row r="8" spans="1:24" x14ac:dyDescent="0.35">
      <c r="A8" s="2" t="s">
        <v>20</v>
      </c>
      <c r="B8" s="2" t="s">
        <v>35</v>
      </c>
      <c r="C8">
        <v>14160.6063736</v>
      </c>
      <c r="D8">
        <v>13547.030855000001</v>
      </c>
      <c r="E8">
        <v>13726.624175200001</v>
      </c>
      <c r="F8" s="10">
        <v>13694.459225000001</v>
      </c>
      <c r="G8">
        <v>13182.369835400001</v>
      </c>
      <c r="H8">
        <v>12606.1169487999</v>
      </c>
      <c r="I8">
        <v>15745.590949199999</v>
      </c>
      <c r="J8">
        <v>17767.076718799999</v>
      </c>
      <c r="K8">
        <v>15698.8992182</v>
      </c>
      <c r="L8">
        <v>13602.151796800001</v>
      </c>
      <c r="M8">
        <v>7291.5891418000001</v>
      </c>
      <c r="N8" t="s">
        <v>24</v>
      </c>
      <c r="O8" t="s">
        <v>77</v>
      </c>
      <c r="P8" s="12"/>
      <c r="Q8" s="12"/>
      <c r="R8" s="12"/>
      <c r="S8" s="12"/>
    </row>
    <row r="9" spans="1:24" x14ac:dyDescent="0.35">
      <c r="A9" s="2" t="s">
        <v>20</v>
      </c>
      <c r="B9" s="2" t="s">
        <v>35</v>
      </c>
      <c r="C9">
        <v>13127.0179493999</v>
      </c>
      <c r="D9">
        <v>15021.010827399999</v>
      </c>
      <c r="E9">
        <v>14716.4897985999</v>
      </c>
      <c r="F9" s="10">
        <v>13695.9590087999</v>
      </c>
      <c r="G9">
        <v>13220.139016199901</v>
      </c>
      <c r="H9">
        <v>11444.393833800001</v>
      </c>
      <c r="I9">
        <v>17042.387366999999</v>
      </c>
      <c r="J9">
        <v>15876.704026199999</v>
      </c>
      <c r="K9">
        <v>19419.3430658</v>
      </c>
      <c r="L9">
        <v>11199.440051400001</v>
      </c>
      <c r="M9">
        <v>6935.9751177999997</v>
      </c>
      <c r="N9" t="s">
        <v>24</v>
      </c>
      <c r="O9" t="s">
        <v>78</v>
      </c>
    </row>
    <row r="10" spans="1:24" x14ac:dyDescent="0.35">
      <c r="A10" s="2" t="s">
        <v>20</v>
      </c>
      <c r="B10" s="2" t="s">
        <v>33</v>
      </c>
      <c r="C10">
        <v>3990.9112781999902</v>
      </c>
      <c r="D10">
        <v>4014.5117028</v>
      </c>
      <c r="E10">
        <v>4181.2797467999899</v>
      </c>
      <c r="F10" s="10">
        <v>4799.5770939999902</v>
      </c>
      <c r="G10">
        <v>4232.7872121999999</v>
      </c>
      <c r="H10">
        <v>4751.81346939999</v>
      </c>
      <c r="I10">
        <v>5471.471415</v>
      </c>
      <c r="J10">
        <v>9584.3023655999896</v>
      </c>
      <c r="K10">
        <v>12820.615654199901</v>
      </c>
      <c r="L10">
        <v>10955.8937296</v>
      </c>
      <c r="M10">
        <v>7698.3735875999901</v>
      </c>
      <c r="N10" t="s">
        <v>24</v>
      </c>
      <c r="O10" t="s">
        <v>79</v>
      </c>
    </row>
    <row r="11" spans="1:24" ht="15" thickBot="1" x14ac:dyDescent="0.4">
      <c r="A11" s="2" t="s">
        <v>20</v>
      </c>
      <c r="B11" s="2" t="s">
        <v>36</v>
      </c>
      <c r="C11">
        <v>11475.658833199899</v>
      </c>
      <c r="D11">
        <v>14922.2549046</v>
      </c>
      <c r="E11">
        <v>14275.5952206</v>
      </c>
      <c r="F11" s="10">
        <v>12236.5339566</v>
      </c>
      <c r="G11">
        <v>12533.146557399999</v>
      </c>
      <c r="H11">
        <v>11181.4357592</v>
      </c>
      <c r="I11">
        <v>11384.78577</v>
      </c>
      <c r="J11">
        <v>14603.2906245999</v>
      </c>
      <c r="K11">
        <v>14037.5278144</v>
      </c>
      <c r="L11">
        <v>10885.1096794</v>
      </c>
      <c r="M11">
        <v>5403.8287016000004</v>
      </c>
      <c r="N11" t="s">
        <v>24</v>
      </c>
      <c r="O11" t="s">
        <v>80</v>
      </c>
    </row>
    <row r="12" spans="1:24" ht="15" thickBot="1" x14ac:dyDescent="0.4">
      <c r="A12" s="2" t="s">
        <v>20</v>
      </c>
      <c r="B12" s="2" t="s">
        <v>36</v>
      </c>
      <c r="C12">
        <v>6699.0343279999897</v>
      </c>
      <c r="D12">
        <v>9121.3854413999998</v>
      </c>
      <c r="E12" s="16">
        <v>7373.6783542000003</v>
      </c>
      <c r="F12" s="11"/>
      <c r="G12">
        <v>6058.1238089999997</v>
      </c>
      <c r="H12">
        <v>3888.6649080000002</v>
      </c>
      <c r="I12">
        <v>7743.02863539999</v>
      </c>
      <c r="K12">
        <v>6273.2892154000001</v>
      </c>
      <c r="L12">
        <v>4277.8421533999899</v>
      </c>
      <c r="M12">
        <v>3065.4844359999902</v>
      </c>
      <c r="N12" t="s">
        <v>24</v>
      </c>
      <c r="O12" t="s">
        <v>81</v>
      </c>
    </row>
    <row r="13" spans="1:24" x14ac:dyDescent="0.35">
      <c r="A13" s="2"/>
      <c r="B13" s="2"/>
      <c r="C13">
        <v>1</v>
      </c>
      <c r="D13">
        <v>2</v>
      </c>
      <c r="E13" s="24">
        <v>3</v>
      </c>
      <c r="F13" s="2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A20" s="2" t="s">
        <v>71</v>
      </c>
      <c r="N20" s="4"/>
    </row>
    <row r="21" spans="1:16" x14ac:dyDescent="0.35">
      <c r="B21" s="3"/>
      <c r="C21">
        <v>0</v>
      </c>
      <c r="D21">
        <v>0</v>
      </c>
      <c r="E21">
        <v>0</v>
      </c>
      <c r="F21">
        <v>0</v>
      </c>
      <c r="G21">
        <v>0.1</v>
      </c>
      <c r="H21">
        <v>0.5</v>
      </c>
      <c r="I21">
        <v>1</v>
      </c>
      <c r="J21">
        <v>5</v>
      </c>
      <c r="K21">
        <v>10</v>
      </c>
      <c r="L21">
        <v>50</v>
      </c>
      <c r="M21">
        <v>100</v>
      </c>
    </row>
    <row r="22" spans="1:16" x14ac:dyDescent="0.35">
      <c r="A22" s="17" t="s">
        <v>0</v>
      </c>
      <c r="B22" s="17"/>
      <c r="F22">
        <f>F5-F5</f>
        <v>0</v>
      </c>
      <c r="G22">
        <f t="shared" ref="G22:M22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6" x14ac:dyDescent="0.35">
      <c r="A23" s="2" t="s">
        <v>20</v>
      </c>
      <c r="B23" s="2" t="s">
        <v>32</v>
      </c>
      <c r="C23">
        <f>C6-C5</f>
        <v>2969.1814771999998</v>
      </c>
      <c r="D23">
        <f t="shared" ref="D23:M23" si="1">D6-D5</f>
        <v>1281.3398739999998</v>
      </c>
      <c r="E23">
        <f t="shared" si="1"/>
        <v>2179.0381211999998</v>
      </c>
      <c r="F23">
        <f t="shared" si="1"/>
        <v>2859.9307736000001</v>
      </c>
      <c r="G23">
        <f t="shared" si="1"/>
        <v>2932.14319200001</v>
      </c>
      <c r="H23">
        <f t="shared" si="1"/>
        <v>2774.2159961999996</v>
      </c>
      <c r="I23">
        <f t="shared" si="1"/>
        <v>3052.27873919999</v>
      </c>
      <c r="J23">
        <f t="shared" si="1"/>
        <v>7578.8103153999991</v>
      </c>
      <c r="K23">
        <f t="shared" si="1"/>
        <v>10782.064041</v>
      </c>
      <c r="L23">
        <f t="shared" si="1"/>
        <v>7941.3058221999909</v>
      </c>
      <c r="M23">
        <f t="shared" si="1"/>
        <v>4518.5123182000007</v>
      </c>
      <c r="O23" t="s">
        <v>34</v>
      </c>
      <c r="P23" t="s">
        <v>41</v>
      </c>
    </row>
    <row r="24" spans="1:16" x14ac:dyDescent="0.35">
      <c r="A24" s="2" t="s">
        <v>20</v>
      </c>
      <c r="B24" s="2" t="s">
        <v>32</v>
      </c>
      <c r="C24">
        <f>C7-C5</f>
        <v>1816.6438511999904</v>
      </c>
      <c r="D24">
        <f t="shared" ref="D24:M24" si="2">D7-D5</f>
        <v>1579.6249137999898</v>
      </c>
      <c r="E24">
        <f t="shared" si="2"/>
        <v>1952.8647298000001</v>
      </c>
      <c r="F24">
        <f t="shared" si="2"/>
        <v>2580.4220728</v>
      </c>
      <c r="G24">
        <f t="shared" si="2"/>
        <v>2391.1519894000098</v>
      </c>
      <c r="H24">
        <f t="shared" si="2"/>
        <v>3001.7212867999997</v>
      </c>
      <c r="I24">
        <f t="shared" si="2"/>
        <v>4238.561874</v>
      </c>
      <c r="J24">
        <f t="shared" si="2"/>
        <v>9114.3140576000005</v>
      </c>
      <c r="K24">
        <f t="shared" si="2"/>
        <v>11125.303340599899</v>
      </c>
      <c r="L24">
        <f t="shared" si="2"/>
        <v>8320.7123881999905</v>
      </c>
      <c r="M24">
        <f t="shared" si="2"/>
        <v>6657.3902204000005</v>
      </c>
      <c r="N24" s="4"/>
      <c r="O24">
        <f t="shared" ref="O24:O29" si="3">MEDIAN(F24:M24)</f>
        <v>5447.9760471999998</v>
      </c>
      <c r="P24">
        <f>MAX(C24:M24)</f>
        <v>11125.303340599899</v>
      </c>
    </row>
    <row r="25" spans="1:16" x14ac:dyDescent="0.35">
      <c r="A25" s="2" t="s">
        <v>20</v>
      </c>
      <c r="B25" s="2" t="s">
        <v>35</v>
      </c>
      <c r="C25">
        <f>C8-C5</f>
        <v>11633.560880199999</v>
      </c>
      <c r="D25">
        <f t="shared" ref="D25:M25" si="4">D8-D5</f>
        <v>10106.064298400001</v>
      </c>
      <c r="E25">
        <f t="shared" si="4"/>
        <v>11238.1268048</v>
      </c>
      <c r="F25">
        <f t="shared" si="4"/>
        <v>11425.259539000001</v>
      </c>
      <c r="G25">
        <f t="shared" si="4"/>
        <v>10834.610220000011</v>
      </c>
      <c r="H25">
        <f t="shared" si="4"/>
        <v>11141.550790399899</v>
      </c>
      <c r="I25">
        <f t="shared" si="4"/>
        <v>13782.2528518</v>
      </c>
      <c r="J25">
        <f t="shared" si="4"/>
        <v>15685.888928199998</v>
      </c>
      <c r="K25">
        <f t="shared" si="4"/>
        <v>13843.013325</v>
      </c>
      <c r="L25">
        <f t="shared" si="4"/>
        <v>12078.265858800001</v>
      </c>
      <c r="M25">
        <f t="shared" si="4"/>
        <v>6237.5330860000104</v>
      </c>
      <c r="O25">
        <f t="shared" si="3"/>
        <v>11751.762698900002</v>
      </c>
      <c r="P25">
        <f t="shared" ref="P25:P29" si="5">MAX(C25:M25)</f>
        <v>15685.888928199998</v>
      </c>
    </row>
    <row r="26" spans="1:16" x14ac:dyDescent="0.35">
      <c r="A26" s="2" t="s">
        <v>20</v>
      </c>
      <c r="B26" s="2" t="s">
        <v>35</v>
      </c>
      <c r="C26">
        <f>C9-C5</f>
        <v>10599.972455999901</v>
      </c>
      <c r="D26">
        <f t="shared" ref="D26:M26" si="6">D9-D5</f>
        <v>11580.044270799999</v>
      </c>
      <c r="E26">
        <f t="shared" si="6"/>
        <v>12227.992428199899</v>
      </c>
      <c r="F26">
        <f t="shared" si="6"/>
        <v>11426.7593227999</v>
      </c>
      <c r="G26">
        <f t="shared" si="6"/>
        <v>10872.379400799911</v>
      </c>
      <c r="H26">
        <f t="shared" si="6"/>
        <v>9979.8276753999999</v>
      </c>
      <c r="I26">
        <f t="shared" si="6"/>
        <v>15079.0492696</v>
      </c>
      <c r="J26">
        <f t="shared" si="6"/>
        <v>13795.5162356</v>
      </c>
      <c r="K26">
        <f t="shared" si="6"/>
        <v>17563.457172599999</v>
      </c>
      <c r="L26">
        <f t="shared" si="6"/>
        <v>9675.5541134000014</v>
      </c>
      <c r="M26">
        <f t="shared" si="6"/>
        <v>5881.9190620000099</v>
      </c>
      <c r="O26">
        <f t="shared" si="3"/>
        <v>11149.569361799906</v>
      </c>
      <c r="P26">
        <f t="shared" si="5"/>
        <v>17563.457172599999</v>
      </c>
    </row>
    <row r="27" spans="1:16" x14ac:dyDescent="0.35">
      <c r="A27" s="2" t="s">
        <v>20</v>
      </c>
      <c r="B27" s="2" t="s">
        <v>33</v>
      </c>
      <c r="C27">
        <f>C10-C5</f>
        <v>1463.8657847999903</v>
      </c>
      <c r="D27">
        <f t="shared" ref="D27:M27" si="7">D10-D5</f>
        <v>573.54514620000009</v>
      </c>
      <c r="E27">
        <f t="shared" si="7"/>
        <v>1692.78237639999</v>
      </c>
      <c r="F27">
        <f t="shared" si="7"/>
        <v>2530.3774079999903</v>
      </c>
      <c r="G27">
        <f t="shared" si="7"/>
        <v>1885.0275968000101</v>
      </c>
      <c r="H27">
        <f t="shared" si="7"/>
        <v>3287.2473109999901</v>
      </c>
      <c r="I27">
        <f t="shared" si="7"/>
        <v>3508.1333175999998</v>
      </c>
      <c r="J27">
        <f t="shared" si="7"/>
        <v>7503.1145749999896</v>
      </c>
      <c r="K27">
        <f t="shared" si="7"/>
        <v>10964.7297609999</v>
      </c>
      <c r="L27">
        <f t="shared" si="7"/>
        <v>9432.0077916000009</v>
      </c>
      <c r="M27">
        <f t="shared" si="7"/>
        <v>6644.3175318000003</v>
      </c>
      <c r="O27">
        <f t="shared" si="3"/>
        <v>5076.2254247000001</v>
      </c>
      <c r="P27">
        <f t="shared" si="5"/>
        <v>10964.7297609999</v>
      </c>
    </row>
    <row r="28" spans="1:16" x14ac:dyDescent="0.35">
      <c r="A28" s="2" t="s">
        <v>20</v>
      </c>
      <c r="B28" s="2" t="s">
        <v>36</v>
      </c>
      <c r="C28">
        <f>C11-C5</f>
        <v>8948.6133397999001</v>
      </c>
      <c r="D28">
        <f t="shared" ref="D28:M28" si="8">D11-D5</f>
        <v>11481.288348</v>
      </c>
      <c r="E28">
        <f t="shared" si="8"/>
        <v>11787.0978502</v>
      </c>
      <c r="F28">
        <f t="shared" si="8"/>
        <v>9967.3342706000003</v>
      </c>
      <c r="G28">
        <f t="shared" si="8"/>
        <v>10185.38694200001</v>
      </c>
      <c r="H28">
        <f t="shared" si="8"/>
        <v>9716.8696008000006</v>
      </c>
      <c r="I28">
        <f t="shared" si="8"/>
        <v>9421.4476726000012</v>
      </c>
      <c r="J28">
        <f t="shared" si="8"/>
        <v>12522.102833999899</v>
      </c>
      <c r="K28">
        <f t="shared" si="8"/>
        <v>12181.6419212</v>
      </c>
      <c r="L28">
        <f t="shared" si="8"/>
        <v>9361.223741400001</v>
      </c>
      <c r="M28">
        <f t="shared" si="8"/>
        <v>4349.7726458000107</v>
      </c>
      <c r="O28">
        <f t="shared" si="3"/>
        <v>9842.1019357000005</v>
      </c>
      <c r="P28">
        <f t="shared" si="5"/>
        <v>12522.102833999899</v>
      </c>
    </row>
    <row r="29" spans="1:16" x14ac:dyDescent="0.35">
      <c r="A29" s="2" t="s">
        <v>20</v>
      </c>
      <c r="B29" s="2" t="s">
        <v>36</v>
      </c>
      <c r="C29">
        <f>C12-C5</f>
        <v>4171.9888345999898</v>
      </c>
      <c r="D29">
        <f t="shared" ref="D29:M29" si="9">D12-D5</f>
        <v>5680.4188847999994</v>
      </c>
      <c r="E29">
        <f t="shared" si="9"/>
        <v>4885.1809838000008</v>
      </c>
      <c r="G29">
        <f t="shared" si="9"/>
        <v>3710.3641936000099</v>
      </c>
      <c r="H29">
        <f t="shared" si="9"/>
        <v>2424.0987496000002</v>
      </c>
      <c r="I29">
        <f t="shared" si="9"/>
        <v>5779.6905379999898</v>
      </c>
      <c r="K29">
        <f t="shared" si="9"/>
        <v>4417.4033221999998</v>
      </c>
      <c r="L29">
        <f t="shared" si="9"/>
        <v>2753.95621539999</v>
      </c>
      <c r="M29">
        <f t="shared" si="9"/>
        <v>2011.4283802000002</v>
      </c>
      <c r="O29">
        <f t="shared" si="3"/>
        <v>3232.1602045</v>
      </c>
      <c r="P29">
        <f t="shared" si="5"/>
        <v>5779.6905379999898</v>
      </c>
    </row>
    <row r="30" spans="1:16" x14ac:dyDescent="0.35">
      <c r="A30" s="2"/>
      <c r="B30" s="2"/>
    </row>
    <row r="31" spans="1:16" x14ac:dyDescent="0.35">
      <c r="F31">
        <v>0</v>
      </c>
      <c r="G31">
        <v>0.1</v>
      </c>
      <c r="H31">
        <v>0.5</v>
      </c>
      <c r="I31">
        <v>1</v>
      </c>
      <c r="J31">
        <v>5</v>
      </c>
      <c r="K31">
        <v>10</v>
      </c>
      <c r="L31">
        <v>50</v>
      </c>
      <c r="M31">
        <v>100</v>
      </c>
    </row>
    <row r="32" spans="1:16" x14ac:dyDescent="0.35">
      <c r="A32" s="17" t="s">
        <v>0</v>
      </c>
      <c r="B32" s="17"/>
    </row>
    <row r="33" spans="1:13" x14ac:dyDescent="0.35">
      <c r="A33" s="2" t="s">
        <v>20</v>
      </c>
      <c r="B33" s="2" t="s">
        <v>32</v>
      </c>
      <c r="C33">
        <f>C23/MAX(C23:M23)</f>
        <v>0.27538154716104046</v>
      </c>
      <c r="D33">
        <f>D23/MAX(C23:M23)</f>
        <v>0.11883994280942518</v>
      </c>
      <c r="E33">
        <f>E23/MAX(C23:M23)</f>
        <v>0.20209842131469119</v>
      </c>
      <c r="F33">
        <f>F23/MAX(C23:M23)</f>
        <v>0.26524891363330755</v>
      </c>
      <c r="G33">
        <f t="shared" ref="G33" si="10">G23/MAX(F23:M23)</f>
        <v>0.27194637138586908</v>
      </c>
      <c r="H33">
        <f t="shared" ref="H33" si="11">H23/MAX(F23:M23)</f>
        <v>0.25729915771699502</v>
      </c>
      <c r="I33">
        <f t="shared" ref="I33" si="12">I23/MAX(F23:M23)</f>
        <v>0.28308853737033651</v>
      </c>
      <c r="J33">
        <f t="shared" ref="J33" si="13">J23/MAX(F23:M23)</f>
        <v>0.70290904288647593</v>
      </c>
      <c r="K33">
        <f t="shared" ref="K33" si="14">K23/MAX(F23:M23)</f>
        <v>1</v>
      </c>
      <c r="L33">
        <f t="shared" ref="L33" si="15">L23/MAX(F23:M23)</f>
        <v>0.73652927602751117</v>
      </c>
      <c r="M33">
        <f t="shared" ref="M33" si="16">M23/MAX(F23:M23)</f>
        <v>0.41907674643907272</v>
      </c>
    </row>
    <row r="34" spans="1:13" x14ac:dyDescent="0.35">
      <c r="A34" s="2" t="s">
        <v>20</v>
      </c>
      <c r="B34" s="2" t="s">
        <v>32</v>
      </c>
      <c r="C34">
        <f>C24/MAX(C24:M24)</f>
        <v>0.16328937697999282</v>
      </c>
      <c r="D34">
        <f>D24/MAX(C24:M24)</f>
        <v>0.14198488485571606</v>
      </c>
      <c r="E34">
        <f>E24/MAX(C24:M24)</f>
        <v>0.17553361647887414</v>
      </c>
      <c r="F34">
        <f>F24/MAX(C24:M24)</f>
        <v>0.23194172723211862</v>
      </c>
      <c r="G34">
        <f t="shared" ref="G34:G38" si="17">G24/MAX(F24:M24)</f>
        <v>0.214929149902269</v>
      </c>
      <c r="H34">
        <f t="shared" ref="H34:H38" si="18">H24/MAX(F24:M24)</f>
        <v>0.26981028695601755</v>
      </c>
      <c r="I34">
        <f t="shared" ref="I34:I38" si="19">I24/MAX(F24:M24)</f>
        <v>0.38098393762730859</v>
      </c>
      <c r="J34">
        <f t="shared" ref="J34:J38" si="20">J24/MAX(F24:M24)</f>
        <v>0.81924184703700298</v>
      </c>
      <c r="K34">
        <f t="shared" ref="K34:K38" si="21">K24/MAX(F24:M24)</f>
        <v>1</v>
      </c>
      <c r="L34">
        <f t="shared" ref="L34:L38" si="22">L24/MAX(F24:M24)</f>
        <v>0.74790881052518976</v>
      </c>
      <c r="M34">
        <f t="shared" ref="M34:M38" si="23">M24/MAX(F24:M24)</f>
        <v>0.59840078212564229</v>
      </c>
    </row>
    <row r="35" spans="1:13" x14ac:dyDescent="0.35">
      <c r="A35" s="2" t="s">
        <v>20</v>
      </c>
      <c r="B35" s="2" t="s">
        <v>35</v>
      </c>
      <c r="C35">
        <f t="shared" ref="C35:C39" si="24">C25/MAX(C25:M25)</f>
        <v>0.7416577366734538</v>
      </c>
      <c r="D35">
        <f t="shared" ref="D35:D39" si="25">D25/MAX(C25:M25)</f>
        <v>0.64427743589535291</v>
      </c>
      <c r="E35">
        <f t="shared" ref="E35:E39" si="26">E25/MAX(C25:M25)</f>
        <v>0.71644819469530752</v>
      </c>
      <c r="F35">
        <f t="shared" ref="F35:F38" si="27">F25/MAX(C25:M25)</f>
        <v>0.72837819974995088</v>
      </c>
      <c r="G35">
        <f t="shared" si="17"/>
        <v>0.690723380077084</v>
      </c>
      <c r="H35">
        <f t="shared" si="18"/>
        <v>0.71029132243628756</v>
      </c>
      <c r="I35">
        <f t="shared" si="19"/>
        <v>0.87864021700563921</v>
      </c>
      <c r="J35">
        <f t="shared" si="20"/>
        <v>1</v>
      </c>
      <c r="K35">
        <f t="shared" si="21"/>
        <v>0.88251379238782657</v>
      </c>
      <c r="L35">
        <f t="shared" si="22"/>
        <v>0.77000837594137028</v>
      </c>
      <c r="M35">
        <f t="shared" si="23"/>
        <v>0.39765250886012654</v>
      </c>
    </row>
    <row r="36" spans="1:13" x14ac:dyDescent="0.35">
      <c r="A36" s="2" t="s">
        <v>20</v>
      </c>
      <c r="B36" s="2" t="s">
        <v>35</v>
      </c>
      <c r="C36">
        <f t="shared" si="24"/>
        <v>0.60352425788565511</v>
      </c>
      <c r="D36">
        <f t="shared" si="25"/>
        <v>0.65932601748051811</v>
      </c>
      <c r="E36">
        <f t="shared" si="26"/>
        <v>0.69621785210239073</v>
      </c>
      <c r="F36">
        <f t="shared" si="27"/>
        <v>0.65059852456760625</v>
      </c>
      <c r="G36">
        <f t="shared" si="17"/>
        <v>0.61903412830142845</v>
      </c>
      <c r="H36">
        <f t="shared" si="18"/>
        <v>0.56821544741026864</v>
      </c>
      <c r="I36">
        <f t="shared" si="19"/>
        <v>0.85854676111968331</v>
      </c>
      <c r="J36">
        <f t="shared" si="20"/>
        <v>0.7854670125607045</v>
      </c>
      <c r="K36">
        <f t="shared" si="21"/>
        <v>1</v>
      </c>
      <c r="L36">
        <f t="shared" si="22"/>
        <v>0.55089120657261148</v>
      </c>
      <c r="M36">
        <f t="shared" si="23"/>
        <v>0.33489528879178415</v>
      </c>
    </row>
    <row r="37" spans="1:13" x14ac:dyDescent="0.35">
      <c r="A37" s="2" t="s">
        <v>20</v>
      </c>
      <c r="B37" s="2" t="s">
        <v>33</v>
      </c>
      <c r="C37">
        <f t="shared" si="24"/>
        <v>0.13350678190052326</v>
      </c>
      <c r="D37">
        <f t="shared" si="25"/>
        <v>5.2308188044909658E-2</v>
      </c>
      <c r="E37">
        <f t="shared" si="26"/>
        <v>0.15438432257774323</v>
      </c>
      <c r="F37">
        <f t="shared" si="27"/>
        <v>0.230774261031057</v>
      </c>
      <c r="G37">
        <f t="shared" si="17"/>
        <v>0.17191737852991187</v>
      </c>
      <c r="H37">
        <f t="shared" si="18"/>
        <v>0.29980194520546194</v>
      </c>
      <c r="I37">
        <f t="shared" si="19"/>
        <v>0.31994708433927554</v>
      </c>
      <c r="J37">
        <f t="shared" si="20"/>
        <v>0.68429543988284869</v>
      </c>
      <c r="K37">
        <f t="shared" si="21"/>
        <v>1</v>
      </c>
      <c r="L37">
        <f t="shared" si="22"/>
        <v>0.86021342953188051</v>
      </c>
      <c r="M37">
        <f t="shared" si="23"/>
        <v>0.60597184578437702</v>
      </c>
    </row>
    <row r="38" spans="1:13" x14ac:dyDescent="0.35">
      <c r="A38" s="2" t="s">
        <v>20</v>
      </c>
      <c r="B38" s="2" t="s">
        <v>36</v>
      </c>
      <c r="C38">
        <f t="shared" si="24"/>
        <v>0.71462544737316058</v>
      </c>
      <c r="D38">
        <f t="shared" si="25"/>
        <v>0.91688181291932136</v>
      </c>
      <c r="E38">
        <f t="shared" si="26"/>
        <v>0.94130339020981202</v>
      </c>
      <c r="F38">
        <f t="shared" si="27"/>
        <v>0.79597926983451894</v>
      </c>
      <c r="G38">
        <f t="shared" si="17"/>
        <v>0.81339269266698089</v>
      </c>
      <c r="H38">
        <f t="shared" si="18"/>
        <v>0.77597746397808243</v>
      </c>
      <c r="I38">
        <f t="shared" si="19"/>
        <v>0.75238542579437795</v>
      </c>
      <c r="J38">
        <f t="shared" si="20"/>
        <v>1</v>
      </c>
      <c r="K38">
        <f t="shared" si="21"/>
        <v>0.97281120293346557</v>
      </c>
      <c r="L38">
        <f t="shared" si="22"/>
        <v>0.74757601542629815</v>
      </c>
      <c r="M38">
        <f t="shared" si="23"/>
        <v>0.34736758701498183</v>
      </c>
    </row>
    <row r="39" spans="1:13" x14ac:dyDescent="0.35">
      <c r="A39" s="2" t="s">
        <v>20</v>
      </c>
      <c r="B39" s="2" t="s">
        <v>36</v>
      </c>
      <c r="C39">
        <f t="shared" si="24"/>
        <v>0.72183602342897568</v>
      </c>
      <c r="D39">
        <f t="shared" si="25"/>
        <v>0.98282405389227945</v>
      </c>
      <c r="E39">
        <f t="shared" si="26"/>
        <v>0.84523227527169198</v>
      </c>
      <c r="G39">
        <f>G29/MAX(C29:M29)</f>
        <v>0.64196589232681445</v>
      </c>
      <c r="H39">
        <f>H29/MAX(C29:M29)</f>
        <v>0.41941670296396838</v>
      </c>
      <c r="I39">
        <f>I29/MAX(C29:M29)</f>
        <v>1</v>
      </c>
      <c r="K39">
        <f>K29/MAX(C29:M29)</f>
        <v>0.76429755073506112</v>
      </c>
      <c r="L39">
        <f>L29/MAX(C29:M29)</f>
        <v>0.47648852430652316</v>
      </c>
      <c r="M39">
        <f>M29/MAX(C29:M29)</f>
        <v>0.34801662251211757</v>
      </c>
    </row>
    <row r="41" spans="1:13" ht="15" thickBot="1" x14ac:dyDescent="0.4"/>
    <row r="42" spans="1:13" ht="15" thickBot="1" x14ac:dyDescent="0.4">
      <c r="A42" s="14" t="s">
        <v>72</v>
      </c>
    </row>
    <row r="43" spans="1:13" x14ac:dyDescent="0.35">
      <c r="A43" s="17" t="s">
        <v>0</v>
      </c>
      <c r="B43" s="17"/>
      <c r="F43">
        <f>F5-F5</f>
        <v>0</v>
      </c>
      <c r="G43">
        <f>G5-F5</f>
        <v>78.559929399989869</v>
      </c>
      <c r="H43">
        <f>H5-F5</f>
        <v>-804.63352759999998</v>
      </c>
      <c r="I43">
        <f>I5-F5</f>
        <v>-305.8615886</v>
      </c>
      <c r="J43">
        <f>J5-F5</f>
        <v>-188.01189539999996</v>
      </c>
      <c r="K43">
        <f>K5-F5</f>
        <v>-413.31379279999987</v>
      </c>
      <c r="L43">
        <f>L5-F5</f>
        <v>-745.31374800000003</v>
      </c>
      <c r="M43">
        <f>M5-F5</f>
        <v>-1215.14363020001</v>
      </c>
    </row>
    <row r="44" spans="1:13" x14ac:dyDescent="0.35">
      <c r="A44" s="2" t="s">
        <v>20</v>
      </c>
      <c r="B44" s="2" t="s">
        <v>32</v>
      </c>
      <c r="F44">
        <f t="shared" ref="F44:F50" si="28">F6-F6</f>
        <v>0</v>
      </c>
      <c r="G44">
        <f t="shared" ref="G44:G49" si="29">G6-F6</f>
        <v>150.77234779999981</v>
      </c>
      <c r="H44">
        <f t="shared" ref="H44:H49" si="30">H6-F6</f>
        <v>-890.34830500000044</v>
      </c>
      <c r="I44">
        <f t="shared" ref="I44:I49" si="31">I6-F6</f>
        <v>-113.51362300000983</v>
      </c>
      <c r="J44">
        <f t="shared" ref="J44:J49" si="32">J6-F6</f>
        <v>4530.8676463999991</v>
      </c>
      <c r="K44">
        <f t="shared" ref="K44:K49" si="33">K6-F6</f>
        <v>7508.8194745999999</v>
      </c>
      <c r="L44">
        <f t="shared" ref="L44:L49" si="34">L6-F6</f>
        <v>4336.0613005999903</v>
      </c>
      <c r="M44">
        <f t="shared" ref="M44:M49" si="35">M6-F6</f>
        <v>443.4379143999904</v>
      </c>
    </row>
    <row r="45" spans="1:13" x14ac:dyDescent="0.35">
      <c r="A45" s="2" t="s">
        <v>20</v>
      </c>
      <c r="B45" s="2" t="s">
        <v>32</v>
      </c>
      <c r="F45">
        <f t="shared" si="28"/>
        <v>0</v>
      </c>
      <c r="G45">
        <f t="shared" si="29"/>
        <v>-110.71015400000033</v>
      </c>
      <c r="H45">
        <f t="shared" si="30"/>
        <v>-383.33431360000031</v>
      </c>
      <c r="I45">
        <f t="shared" si="31"/>
        <v>1352.2782126000002</v>
      </c>
      <c r="J45">
        <f t="shared" si="32"/>
        <v>6345.8800893999996</v>
      </c>
      <c r="K45">
        <f t="shared" si="33"/>
        <v>8131.5674749998998</v>
      </c>
      <c r="L45">
        <f t="shared" si="34"/>
        <v>4994.97656739999</v>
      </c>
      <c r="M45">
        <f t="shared" si="35"/>
        <v>2861.8245173999903</v>
      </c>
    </row>
    <row r="46" spans="1:13" x14ac:dyDescent="0.35">
      <c r="A46" s="2" t="s">
        <v>20</v>
      </c>
      <c r="B46" s="2" t="s">
        <v>35</v>
      </c>
      <c r="F46">
        <f t="shared" si="28"/>
        <v>0</v>
      </c>
      <c r="G46">
        <f t="shared" si="29"/>
        <v>-512.08938959999978</v>
      </c>
      <c r="H46">
        <f t="shared" si="30"/>
        <v>-1088.342276200101</v>
      </c>
      <c r="I46">
        <f t="shared" si="31"/>
        <v>2051.1317241999986</v>
      </c>
      <c r="J46">
        <f t="shared" si="32"/>
        <v>4072.6174937999986</v>
      </c>
      <c r="K46">
        <f t="shared" si="33"/>
        <v>2004.4399931999997</v>
      </c>
      <c r="L46">
        <f t="shared" si="34"/>
        <v>-92.307428199999777</v>
      </c>
      <c r="M46">
        <f t="shared" si="35"/>
        <v>-6402.8700832000004</v>
      </c>
    </row>
    <row r="47" spans="1:13" x14ac:dyDescent="0.35">
      <c r="A47" s="2" t="s">
        <v>20</v>
      </c>
      <c r="B47" s="2" t="s">
        <v>35</v>
      </c>
      <c r="F47">
        <f t="shared" si="28"/>
        <v>0</v>
      </c>
      <c r="G47">
        <f t="shared" si="29"/>
        <v>-475.81999259999975</v>
      </c>
      <c r="H47">
        <f t="shared" si="30"/>
        <v>-2251.5651749998997</v>
      </c>
      <c r="I47">
        <f t="shared" si="31"/>
        <v>3346.428358200099</v>
      </c>
      <c r="J47">
        <f t="shared" si="32"/>
        <v>2180.7450174000987</v>
      </c>
      <c r="K47">
        <f t="shared" si="33"/>
        <v>5723.3840570000993</v>
      </c>
      <c r="L47">
        <f t="shared" si="34"/>
        <v>-2496.5189573998996</v>
      </c>
      <c r="M47">
        <f t="shared" si="35"/>
        <v>-6759.9838909999007</v>
      </c>
    </row>
    <row r="48" spans="1:13" x14ac:dyDescent="0.35">
      <c r="A48" s="2" t="s">
        <v>20</v>
      </c>
      <c r="B48" s="2" t="s">
        <v>33</v>
      </c>
      <c r="F48">
        <f t="shared" si="28"/>
        <v>0</v>
      </c>
      <c r="G48">
        <f t="shared" si="29"/>
        <v>-566.78988179999033</v>
      </c>
      <c r="H48">
        <f t="shared" si="30"/>
        <v>-47.763624600000185</v>
      </c>
      <c r="I48">
        <f t="shared" si="31"/>
        <v>671.89432100000977</v>
      </c>
      <c r="J48">
        <f t="shared" si="32"/>
        <v>4784.7252715999994</v>
      </c>
      <c r="K48">
        <f t="shared" si="33"/>
        <v>8021.0385601999105</v>
      </c>
      <c r="L48">
        <f t="shared" si="34"/>
        <v>6156.3166356000102</v>
      </c>
      <c r="M48">
        <f t="shared" si="35"/>
        <v>2898.7964935999998</v>
      </c>
    </row>
    <row r="49" spans="1:13" x14ac:dyDescent="0.35">
      <c r="A49" s="2" t="s">
        <v>20</v>
      </c>
      <c r="B49" s="2" t="s">
        <v>36</v>
      </c>
      <c r="F49">
        <f t="shared" si="28"/>
        <v>0</v>
      </c>
      <c r="G49">
        <f t="shared" si="29"/>
        <v>296.6126007999992</v>
      </c>
      <c r="H49">
        <f t="shared" si="30"/>
        <v>-1055.0981974000006</v>
      </c>
      <c r="I49">
        <f t="shared" si="31"/>
        <v>-851.74818659999983</v>
      </c>
      <c r="J49">
        <f t="shared" si="32"/>
        <v>2366.7566679998999</v>
      </c>
      <c r="K49">
        <f t="shared" si="33"/>
        <v>1800.9938578000001</v>
      </c>
      <c r="L49">
        <f t="shared" si="34"/>
        <v>-1351.4242771999998</v>
      </c>
      <c r="M49">
        <f t="shared" si="35"/>
        <v>-6832.7052549999999</v>
      </c>
    </row>
    <row r="50" spans="1:13" x14ac:dyDescent="0.35">
      <c r="A50" s="2" t="s">
        <v>20</v>
      </c>
      <c r="B50" s="2" t="s">
        <v>36</v>
      </c>
      <c r="F50">
        <f t="shared" si="28"/>
        <v>0</v>
      </c>
      <c r="G50">
        <f>G12-E12</f>
        <v>-1315.5545452000006</v>
      </c>
      <c r="H50">
        <f>H12-E12</f>
        <v>-3485.0134462000001</v>
      </c>
      <c r="I50">
        <f>I12-E12</f>
        <v>369.35028119998969</v>
      </c>
      <c r="K50">
        <f>K12-E12</f>
        <v>-1100.3891388000002</v>
      </c>
      <c r="L50">
        <f>L12-E12</f>
        <v>-3095.8362008000104</v>
      </c>
      <c r="M50">
        <f>M12-E12</f>
        <v>-4308.1939182000096</v>
      </c>
    </row>
    <row r="53" spans="1:13" x14ac:dyDescent="0.35">
      <c r="A53" s="17" t="s">
        <v>0</v>
      </c>
      <c r="B53" s="17"/>
      <c r="F53">
        <f>F43/MAX(F43:M43)</f>
        <v>0</v>
      </c>
      <c r="G53">
        <f>G43/MAX(F43:M43)</f>
        <v>1</v>
      </c>
      <c r="H53">
        <f>H43/MAX(F43:M43)</f>
        <v>-10.242289341977232</v>
      </c>
      <c r="I53">
        <f>I43/MAX(F43:M43)</f>
        <v>-3.8933536592516265</v>
      </c>
      <c r="J53">
        <f>J43/MAX(F43:M43)</f>
        <v>-2.3932289251780334</v>
      </c>
      <c r="K53">
        <f>K43/MAX(F43:M43)</f>
        <v>-5.261127345158398</v>
      </c>
      <c r="L53">
        <f>L43/MAX(F43:M43)</f>
        <v>-9.4871998192006544</v>
      </c>
      <c r="M53">
        <f>M43/MAX(F43:M43)</f>
        <v>-15.467728134187537</v>
      </c>
    </row>
    <row r="54" spans="1:13" x14ac:dyDescent="0.35">
      <c r="A54" s="2" t="s">
        <v>20</v>
      </c>
      <c r="B54" s="2" t="s">
        <v>32</v>
      </c>
      <c r="F54">
        <f t="shared" ref="F54:F60" si="36">F44/MAX(F44:M44)</f>
        <v>0</v>
      </c>
      <c r="G54">
        <f t="shared" ref="G54:G60" si="37">G44/MAX(F44:M44)</f>
        <v>2.0079367776787784E-2</v>
      </c>
      <c r="H54">
        <f t="shared" ref="H54:H60" si="38">H44/MAX(F44:M44)</f>
        <v>-0.118573673000366</v>
      </c>
      <c r="I54">
        <f t="shared" ref="I54:I60" si="39">I44/MAX(F44:M44)</f>
        <v>-1.5117372761988898E-2</v>
      </c>
      <c r="J54">
        <f t="shared" ref="J54:J59" si="40">J44/MAX(F44:M44)</f>
        <v>0.60340612285679718</v>
      </c>
      <c r="K54">
        <f t="shared" ref="K54:K60" si="41">K44/MAX(F44:M44)</f>
        <v>1</v>
      </c>
      <c r="L54">
        <f t="shared" ref="L54:L60" si="42">L44/MAX(F44:M44)</f>
        <v>0.57746245135703911</v>
      </c>
      <c r="M54">
        <f t="shared" ref="M54:M60" si="43">M44/MAX(F44:M44)</f>
        <v>5.905560999302259E-2</v>
      </c>
    </row>
    <row r="55" spans="1:13" x14ac:dyDescent="0.35">
      <c r="A55" s="2" t="s">
        <v>20</v>
      </c>
      <c r="B55" s="2" t="s">
        <v>32</v>
      </c>
      <c r="F55">
        <f t="shared" si="36"/>
        <v>0</v>
      </c>
      <c r="G55">
        <f t="shared" si="37"/>
        <v>-1.3614860153392713E-2</v>
      </c>
      <c r="H55">
        <f t="shared" si="38"/>
        <v>-4.7141503133134248E-2</v>
      </c>
      <c r="I55">
        <f t="shared" si="39"/>
        <v>0.1662998206382118</v>
      </c>
      <c r="J55">
        <f t="shared" si="40"/>
        <v>0.78040059421631713</v>
      </c>
      <c r="K55">
        <f t="shared" si="41"/>
        <v>1</v>
      </c>
      <c r="L55">
        <f t="shared" si="42"/>
        <v>0.61426982961855725</v>
      </c>
      <c r="M55">
        <f t="shared" si="43"/>
        <v>0.35194008119572612</v>
      </c>
    </row>
    <row r="56" spans="1:13" x14ac:dyDescent="0.35">
      <c r="A56" s="2" t="s">
        <v>20</v>
      </c>
      <c r="B56" s="2" t="s">
        <v>35</v>
      </c>
      <c r="F56">
        <f t="shared" si="36"/>
        <v>0</v>
      </c>
      <c r="G56">
        <f t="shared" si="37"/>
        <v>-0.12573962332077235</v>
      </c>
      <c r="H56">
        <f t="shared" si="38"/>
        <v>-0.26723410137508685</v>
      </c>
      <c r="I56">
        <f t="shared" si="39"/>
        <v>0.50363966842517505</v>
      </c>
      <c r="J56">
        <f t="shared" si="40"/>
        <v>1</v>
      </c>
      <c r="K56">
        <f t="shared" si="41"/>
        <v>0.49217487187330622</v>
      </c>
      <c r="L56">
        <f t="shared" si="42"/>
        <v>-2.2665381254322353E-2</v>
      </c>
      <c r="M56">
        <f t="shared" si="43"/>
        <v>-1.5721756567974998</v>
      </c>
    </row>
    <row r="57" spans="1:13" x14ac:dyDescent="0.35">
      <c r="A57" s="2" t="s">
        <v>20</v>
      </c>
      <c r="B57" s="2" t="s">
        <v>35</v>
      </c>
      <c r="F57">
        <f t="shared" si="36"/>
        <v>0</v>
      </c>
      <c r="G57">
        <f t="shared" si="37"/>
        <v>-8.3136128531867193E-2</v>
      </c>
      <c r="H57">
        <f t="shared" si="38"/>
        <v>-0.39339753414696638</v>
      </c>
      <c r="I57">
        <f t="shared" si="39"/>
        <v>0.58469400705465202</v>
      </c>
      <c r="J57">
        <f t="shared" si="40"/>
        <v>0.38102370829595034</v>
      </c>
      <c r="K57">
        <f t="shared" si="41"/>
        <v>1</v>
      </c>
      <c r="L57">
        <f t="shared" si="42"/>
        <v>-0.43619630144275956</v>
      </c>
      <c r="M57">
        <f t="shared" si="43"/>
        <v>-1.1811165953002869</v>
      </c>
    </row>
    <row r="58" spans="1:13" x14ac:dyDescent="0.35">
      <c r="A58" s="2" t="s">
        <v>20</v>
      </c>
      <c r="B58" s="2" t="s">
        <v>33</v>
      </c>
      <c r="F58">
        <f t="shared" si="36"/>
        <v>0</v>
      </c>
      <c r="G58">
        <f t="shared" si="37"/>
        <v>-7.0662904503711058E-2</v>
      </c>
      <c r="H58">
        <f t="shared" si="38"/>
        <v>-5.9547930410160949E-3</v>
      </c>
      <c r="I58">
        <f t="shared" si="39"/>
        <v>8.3766499307698625E-2</v>
      </c>
      <c r="J58">
        <f t="shared" si="40"/>
        <v>0.59652191367606999</v>
      </c>
      <c r="K58">
        <f t="shared" si="41"/>
        <v>1</v>
      </c>
      <c r="L58">
        <f t="shared" si="42"/>
        <v>0.76752113699433144</v>
      </c>
      <c r="M58">
        <f t="shared" si="43"/>
        <v>0.3613991469862417</v>
      </c>
    </row>
    <row r="59" spans="1:13" x14ac:dyDescent="0.35">
      <c r="A59" s="2" t="s">
        <v>20</v>
      </c>
      <c r="B59" s="2" t="s">
        <v>36</v>
      </c>
      <c r="F59">
        <f t="shared" si="36"/>
        <v>0</v>
      </c>
      <c r="G59">
        <f t="shared" si="37"/>
        <v>0.12532450201171746</v>
      </c>
      <c r="H59">
        <f t="shared" si="38"/>
        <v>-0.44579918656853035</v>
      </c>
      <c r="I59">
        <f t="shared" si="39"/>
        <v>-0.35987991419489512</v>
      </c>
      <c r="J59">
        <f t="shared" si="40"/>
        <v>1</v>
      </c>
      <c r="K59">
        <f t="shared" si="41"/>
        <v>0.76095438206665533</v>
      </c>
      <c r="L59">
        <f t="shared" si="42"/>
        <v>-0.57100262797276158</v>
      </c>
      <c r="M59">
        <f t="shared" si="43"/>
        <v>-2.8869487714485604</v>
      </c>
    </row>
    <row r="60" spans="1:13" x14ac:dyDescent="0.35">
      <c r="A60" s="2" t="s">
        <v>20</v>
      </c>
      <c r="B60" s="2" t="s">
        <v>36</v>
      </c>
      <c r="F60">
        <f t="shared" si="36"/>
        <v>0</v>
      </c>
      <c r="G60">
        <f t="shared" si="37"/>
        <v>-3.5618073470145153</v>
      </c>
      <c r="H60">
        <f t="shared" si="38"/>
        <v>-9.4355240095593498</v>
      </c>
      <c r="I60">
        <f t="shared" si="39"/>
        <v>1</v>
      </c>
      <c r="K60">
        <f t="shared" si="41"/>
        <v>-2.9792562637963167</v>
      </c>
      <c r="L60">
        <f t="shared" si="42"/>
        <v>-8.3818433567774324</v>
      </c>
      <c r="M60">
        <f t="shared" si="43"/>
        <v>-11.6642497311848</v>
      </c>
    </row>
  </sheetData>
  <mergeCells count="13">
    <mergeCell ref="H18:I18"/>
    <mergeCell ref="J18:N18"/>
    <mergeCell ref="A22:B22"/>
    <mergeCell ref="C3:L3"/>
    <mergeCell ref="A5:B5"/>
    <mergeCell ref="B15:C15"/>
    <mergeCell ref="D15:F15"/>
    <mergeCell ref="G15:J15"/>
    <mergeCell ref="A43:B43"/>
    <mergeCell ref="A53:B53"/>
    <mergeCell ref="A32:B32"/>
    <mergeCell ref="B18:D18"/>
    <mergeCell ref="E18:G18"/>
  </mergeCells>
  <pageMargins left="0.7" right="0.7" top="0.75" bottom="0.75" header="0.3" footer="0.3"/>
  <pageSetup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832E-6BBC-4DE7-BF8A-54DDE6189456}">
  <sheetPr>
    <tabColor theme="9" tint="-0.499984740745262"/>
    <pageSetUpPr fitToPage="1"/>
  </sheetPr>
  <dimension ref="A1:X60"/>
  <sheetViews>
    <sheetView tabSelected="1" zoomScaleNormal="100" workbookViewId="0">
      <selection activeCell="M5" sqref="E5:M12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52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C4">
        <v>0</v>
      </c>
      <c r="D4">
        <v>0</v>
      </c>
      <c r="E4">
        <v>0</v>
      </c>
      <c r="F4">
        <v>0.1</v>
      </c>
      <c r="G4">
        <v>0.5</v>
      </c>
      <c r="H4">
        <v>1</v>
      </c>
      <c r="I4">
        <v>5</v>
      </c>
      <c r="J4">
        <v>10</v>
      </c>
      <c r="K4">
        <v>50</v>
      </c>
      <c r="L4">
        <v>100</v>
      </c>
      <c r="M4" t="s">
        <v>46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2146.9866870999999</v>
      </c>
      <c r="D5">
        <v>1658.67144769999</v>
      </c>
      <c r="E5" s="9">
        <v>1747.0564228999999</v>
      </c>
      <c r="F5">
        <v>1546.5147790999999</v>
      </c>
      <c r="G5">
        <v>1860.0104427000001</v>
      </c>
      <c r="H5">
        <v>1342.4550221</v>
      </c>
      <c r="I5">
        <v>1266.0770660999999</v>
      </c>
      <c r="J5">
        <v>1524.0583204</v>
      </c>
      <c r="K5">
        <v>897.71881250000001</v>
      </c>
      <c r="L5">
        <v>635.12081690000002</v>
      </c>
      <c r="M5">
        <v>581.93236829999898</v>
      </c>
      <c r="N5" t="s">
        <v>24</v>
      </c>
      <c r="O5" t="s">
        <v>74</v>
      </c>
      <c r="P5" s="12"/>
      <c r="Q5" s="12"/>
      <c r="R5" s="12"/>
      <c r="S5" s="12"/>
    </row>
    <row r="6" spans="1:24" x14ac:dyDescent="0.35">
      <c r="A6" s="2" t="s">
        <v>20</v>
      </c>
      <c r="B6" s="2" t="s">
        <v>32</v>
      </c>
      <c r="C6">
        <v>3169.4226293000002</v>
      </c>
      <c r="D6">
        <v>4126.0901109999904</v>
      </c>
      <c r="E6" s="10">
        <v>3615.8934101</v>
      </c>
      <c r="F6">
        <v>4209.2291332000004</v>
      </c>
      <c r="G6">
        <v>4124.4042968000003</v>
      </c>
      <c r="H6">
        <v>5820.500387</v>
      </c>
      <c r="I6">
        <v>4931.4068527999998</v>
      </c>
      <c r="J6">
        <v>7921.6609891999897</v>
      </c>
      <c r="K6">
        <v>8314.2346603999904</v>
      </c>
      <c r="L6">
        <v>5737.9889064999998</v>
      </c>
      <c r="M6">
        <v>1969.1598044</v>
      </c>
      <c r="N6" t="s">
        <v>24</v>
      </c>
      <c r="O6" t="s">
        <v>75</v>
      </c>
      <c r="P6" s="12"/>
      <c r="Q6" s="12"/>
      <c r="R6" s="12"/>
      <c r="S6" s="12"/>
    </row>
    <row r="7" spans="1:24" x14ac:dyDescent="0.35">
      <c r="A7" s="2" t="s">
        <v>20</v>
      </c>
      <c r="B7" s="2" t="s">
        <v>32</v>
      </c>
      <c r="C7">
        <v>2747.7857961999998</v>
      </c>
      <c r="D7">
        <v>3705.5540360999998</v>
      </c>
      <c r="E7" s="10">
        <v>3967.7846620999999</v>
      </c>
      <c r="F7">
        <v>4663.2261871000001</v>
      </c>
      <c r="G7">
        <v>4543.6201326999999</v>
      </c>
      <c r="H7">
        <v>6534.3866270999997</v>
      </c>
      <c r="I7">
        <v>5127.7682316999899</v>
      </c>
      <c r="J7">
        <v>6429.7943567999901</v>
      </c>
      <c r="K7">
        <v>7385.49960929999</v>
      </c>
      <c r="L7">
        <v>5415.5660122999898</v>
      </c>
      <c r="M7">
        <v>2207.4030321999999</v>
      </c>
      <c r="N7" t="s">
        <v>24</v>
      </c>
      <c r="O7" t="s">
        <v>76</v>
      </c>
      <c r="P7" s="12"/>
      <c r="Q7" s="12"/>
      <c r="R7" s="12"/>
      <c r="S7" s="12"/>
    </row>
    <row r="8" spans="1:24" x14ac:dyDescent="0.35">
      <c r="A8" s="2" t="s">
        <v>20</v>
      </c>
      <c r="B8" s="2" t="s">
        <v>35</v>
      </c>
      <c r="C8">
        <v>17932.211388799999</v>
      </c>
      <c r="D8">
        <v>18158.730880499999</v>
      </c>
      <c r="E8" s="10">
        <v>16984.452257799901</v>
      </c>
      <c r="F8">
        <v>14467.563471900001</v>
      </c>
      <c r="G8">
        <v>12458.349982</v>
      </c>
      <c r="H8">
        <v>16212.196201799999</v>
      </c>
      <c r="I8">
        <v>15218.414939099999</v>
      </c>
      <c r="J8">
        <v>15597.424692500001</v>
      </c>
      <c r="K8">
        <v>11422.5280809</v>
      </c>
      <c r="L8">
        <v>6931.8928556000001</v>
      </c>
      <c r="M8">
        <v>2863.1768450999998</v>
      </c>
      <c r="N8" t="s">
        <v>24</v>
      </c>
      <c r="O8" t="s">
        <v>77</v>
      </c>
      <c r="P8" s="12"/>
      <c r="Q8" s="12"/>
      <c r="R8" s="12"/>
      <c r="S8" s="12"/>
    </row>
    <row r="9" spans="1:24" x14ac:dyDescent="0.35">
      <c r="A9" s="2" t="s">
        <v>20</v>
      </c>
      <c r="B9" s="2" t="s">
        <v>33</v>
      </c>
      <c r="C9">
        <v>3597.4684187999901</v>
      </c>
      <c r="D9">
        <v>3486.42223439999</v>
      </c>
      <c r="E9" s="10">
        <v>3172.3870705999998</v>
      </c>
      <c r="F9">
        <v>3662.4362498</v>
      </c>
      <c r="G9">
        <v>3090.0648630999999</v>
      </c>
      <c r="H9">
        <v>4765.3735063000004</v>
      </c>
      <c r="I9">
        <v>6276.8128710999999</v>
      </c>
      <c r="J9">
        <v>8632.0961090000001</v>
      </c>
      <c r="K9">
        <v>7535.7556341</v>
      </c>
      <c r="L9">
        <v>5538.3342672999997</v>
      </c>
      <c r="M9">
        <v>1920.8701076</v>
      </c>
      <c r="N9" t="s">
        <v>24</v>
      </c>
      <c r="O9" t="s">
        <v>78</v>
      </c>
    </row>
    <row r="10" spans="1:24" x14ac:dyDescent="0.35">
      <c r="A10" s="2" t="s">
        <v>20</v>
      </c>
      <c r="B10" s="2" t="s">
        <v>33</v>
      </c>
      <c r="C10">
        <v>3423.1966191000001</v>
      </c>
      <c r="D10">
        <v>3634.0056951000001</v>
      </c>
      <c r="E10" s="10">
        <v>3320.9157565999899</v>
      </c>
      <c r="F10">
        <v>3824.8407507000002</v>
      </c>
      <c r="G10">
        <v>3252.62778259999</v>
      </c>
      <c r="H10">
        <v>5147.3532384</v>
      </c>
      <c r="I10">
        <v>6264.7682403999997</v>
      </c>
      <c r="J10">
        <v>7326.8610951999999</v>
      </c>
      <c r="K10">
        <v>6579.5463256999901</v>
      </c>
      <c r="L10">
        <v>5233.5899806999996</v>
      </c>
      <c r="M10">
        <v>1617.3690231999999</v>
      </c>
      <c r="N10" t="s">
        <v>24</v>
      </c>
      <c r="O10" t="s">
        <v>79</v>
      </c>
    </row>
    <row r="11" spans="1:24" x14ac:dyDescent="0.35">
      <c r="A11" s="2" t="s">
        <v>20</v>
      </c>
      <c r="B11" s="2" t="s">
        <v>36</v>
      </c>
      <c r="C11">
        <v>6767.2384157999904</v>
      </c>
      <c r="D11">
        <v>7819.5753358000002</v>
      </c>
      <c r="E11" s="10">
        <v>10112.9612470999</v>
      </c>
      <c r="F11">
        <v>9752.9339692999893</v>
      </c>
      <c r="G11">
        <v>9840.9285607999991</v>
      </c>
      <c r="H11">
        <v>11232.269047399999</v>
      </c>
      <c r="I11">
        <v>10247.3110520999</v>
      </c>
      <c r="J11">
        <v>8858.5367996999903</v>
      </c>
      <c r="K11">
        <v>7254.7245305999904</v>
      </c>
      <c r="L11">
        <v>5599.0206817999997</v>
      </c>
      <c r="M11">
        <v>2627.1690742999999</v>
      </c>
      <c r="N11" t="s">
        <v>24</v>
      </c>
      <c r="O11" t="s">
        <v>80</v>
      </c>
    </row>
    <row r="12" spans="1:24" ht="15" thickBot="1" x14ac:dyDescent="0.4">
      <c r="A12" s="2" t="s">
        <v>20</v>
      </c>
      <c r="B12" s="2" t="s">
        <v>36</v>
      </c>
      <c r="C12">
        <v>8984.2098021999991</v>
      </c>
      <c r="D12">
        <v>9031.1573654999993</v>
      </c>
      <c r="E12" s="11">
        <v>8549.9573332</v>
      </c>
      <c r="F12">
        <v>9232.0432669999991</v>
      </c>
      <c r="G12">
        <v>7984.7941993000004</v>
      </c>
      <c r="H12">
        <v>9322.9090728999909</v>
      </c>
      <c r="I12">
        <v>8896.3905299999897</v>
      </c>
      <c r="J12">
        <v>7424.4227321999997</v>
      </c>
      <c r="K12">
        <v>4330.6900750000004</v>
      </c>
      <c r="L12">
        <v>4110.6615287999903</v>
      </c>
      <c r="M12">
        <v>2219.3003132999902</v>
      </c>
      <c r="N12" t="s">
        <v>24</v>
      </c>
      <c r="O12" t="s">
        <v>81</v>
      </c>
    </row>
    <row r="13" spans="1:24" x14ac:dyDescent="0.35">
      <c r="A13" s="2"/>
      <c r="B13" s="2"/>
      <c r="C13">
        <v>1</v>
      </c>
      <c r="D13">
        <v>2</v>
      </c>
      <c r="E13" s="2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N20" s="4"/>
    </row>
    <row r="21" spans="1:16" x14ac:dyDescent="0.35">
      <c r="A21" s="2" t="s">
        <v>71</v>
      </c>
      <c r="B21" s="3"/>
      <c r="C21">
        <v>0</v>
      </c>
      <c r="D21">
        <v>0</v>
      </c>
      <c r="E21">
        <v>0</v>
      </c>
      <c r="F21">
        <v>0.1</v>
      </c>
      <c r="G21">
        <v>0.5</v>
      </c>
      <c r="H21">
        <v>1</v>
      </c>
      <c r="I21">
        <v>5</v>
      </c>
      <c r="J21">
        <v>10</v>
      </c>
      <c r="K21">
        <v>50</v>
      </c>
      <c r="L21">
        <v>100</v>
      </c>
      <c r="M21" t="s">
        <v>46</v>
      </c>
    </row>
    <row r="22" spans="1:16" x14ac:dyDescent="0.35">
      <c r="A22" s="17" t="s">
        <v>0</v>
      </c>
      <c r="B22" s="17"/>
      <c r="F22">
        <f>F5-F5</f>
        <v>0</v>
      </c>
      <c r="G22">
        <f t="shared" ref="G22:M22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6" x14ac:dyDescent="0.35">
      <c r="A23" s="2" t="s">
        <v>20</v>
      </c>
      <c r="B23" s="2" t="s">
        <v>32</v>
      </c>
      <c r="C23">
        <f>C6-C5</f>
        <v>1022.4359422000002</v>
      </c>
      <c r="D23">
        <f t="shared" ref="D23:L23" si="1">D6-D5</f>
        <v>2467.4186633000004</v>
      </c>
      <c r="E23">
        <f t="shared" si="1"/>
        <v>1868.8369872000001</v>
      </c>
      <c r="F23">
        <f t="shared" si="1"/>
        <v>2662.7143541000005</v>
      </c>
      <c r="G23">
        <f t="shared" si="1"/>
        <v>2264.3938541000002</v>
      </c>
      <c r="H23">
        <f t="shared" si="1"/>
        <v>4478.0453649000001</v>
      </c>
      <c r="I23">
        <f t="shared" si="1"/>
        <v>3665.3297867000001</v>
      </c>
      <c r="J23">
        <f t="shared" si="1"/>
        <v>6397.6026687999893</v>
      </c>
      <c r="K23">
        <f t="shared" si="1"/>
        <v>7416.5158478999901</v>
      </c>
      <c r="L23">
        <f t="shared" si="1"/>
        <v>5102.8680895999996</v>
      </c>
      <c r="M23">
        <f>M6-M5</f>
        <v>1387.2274361000009</v>
      </c>
      <c r="O23" t="s">
        <v>34</v>
      </c>
      <c r="P23" t="s">
        <v>41</v>
      </c>
    </row>
    <row r="24" spans="1:16" x14ac:dyDescent="0.35">
      <c r="A24" s="2" t="s">
        <v>20</v>
      </c>
      <c r="B24" s="2" t="s">
        <v>32</v>
      </c>
      <c r="C24">
        <f>C7-C5</f>
        <v>600.7991090999999</v>
      </c>
      <c r="D24">
        <f t="shared" ref="D24:M24" si="2">D7-D5</f>
        <v>2046.8825884000098</v>
      </c>
      <c r="E24">
        <f t="shared" si="2"/>
        <v>2220.7282391999997</v>
      </c>
      <c r="F24">
        <f t="shared" si="2"/>
        <v>3116.7114080000001</v>
      </c>
      <c r="G24">
        <f t="shared" si="2"/>
        <v>2683.6096899999998</v>
      </c>
      <c r="H24">
        <f t="shared" si="2"/>
        <v>5191.9316049999998</v>
      </c>
      <c r="I24">
        <f t="shared" si="2"/>
        <v>3861.6911655999902</v>
      </c>
      <c r="J24">
        <f t="shared" si="2"/>
        <v>4905.7360363999906</v>
      </c>
      <c r="K24">
        <f t="shared" si="2"/>
        <v>6487.7807967999897</v>
      </c>
      <c r="L24">
        <f t="shared" si="2"/>
        <v>4780.4451953999896</v>
      </c>
      <c r="M24">
        <f t="shared" si="2"/>
        <v>1625.470663900001</v>
      </c>
      <c r="N24" s="4"/>
      <c r="O24">
        <f t="shared" ref="O24:O29" si="3">MEDIAN(F24:M24)</f>
        <v>4321.0681804999895</v>
      </c>
      <c r="P24">
        <f>MAX(C24:M24)</f>
        <v>6487.7807967999897</v>
      </c>
    </row>
    <row r="25" spans="1:16" x14ac:dyDescent="0.35">
      <c r="A25" s="2" t="s">
        <v>20</v>
      </c>
      <c r="B25" s="2" t="s">
        <v>35</v>
      </c>
      <c r="F25">
        <f t="shared" ref="F25:M25" si="4">F8-F5</f>
        <v>12921.048692800001</v>
      </c>
      <c r="G25">
        <f t="shared" si="4"/>
        <v>10598.339539299999</v>
      </c>
      <c r="H25">
        <f t="shared" si="4"/>
        <v>14869.741179699999</v>
      </c>
      <c r="I25">
        <f t="shared" si="4"/>
        <v>13952.337872999999</v>
      </c>
      <c r="J25">
        <f t="shared" si="4"/>
        <v>14073.366372100001</v>
      </c>
      <c r="K25">
        <f t="shared" si="4"/>
        <v>10524.8092684</v>
      </c>
      <c r="L25">
        <f t="shared" si="4"/>
        <v>6296.7720386999999</v>
      </c>
      <c r="M25">
        <f t="shared" si="4"/>
        <v>2281.2444768000009</v>
      </c>
      <c r="O25">
        <f t="shared" si="3"/>
        <v>11759.694116049999</v>
      </c>
      <c r="P25">
        <f t="shared" ref="P25:P29" si="5">MAX(C25:M25)</f>
        <v>14869.741179699999</v>
      </c>
    </row>
    <row r="26" spans="1:16" x14ac:dyDescent="0.35">
      <c r="A26" s="2" t="s">
        <v>20</v>
      </c>
      <c r="B26" s="2" t="s">
        <v>33</v>
      </c>
      <c r="C26">
        <f>C9-C5</f>
        <v>1450.4817316999902</v>
      </c>
      <c r="D26">
        <f t="shared" ref="D26:M26" si="6">D9-D5</f>
        <v>1827.7507866999999</v>
      </c>
      <c r="E26">
        <f t="shared" si="6"/>
        <v>1425.3306476999999</v>
      </c>
      <c r="F26">
        <f>F9-F5</f>
        <v>2115.9214707000001</v>
      </c>
      <c r="G26">
        <f t="shared" si="6"/>
        <v>1230.0544203999998</v>
      </c>
      <c r="H26">
        <f t="shared" si="6"/>
        <v>3422.9184842000004</v>
      </c>
      <c r="I26">
        <f t="shared" si="6"/>
        <v>5010.7358050000003</v>
      </c>
      <c r="J26">
        <f t="shared" si="6"/>
        <v>7108.0377886000006</v>
      </c>
      <c r="K26">
        <f t="shared" si="6"/>
        <v>6638.0368215999997</v>
      </c>
      <c r="L26">
        <f t="shared" si="6"/>
        <v>4903.2134503999996</v>
      </c>
      <c r="M26">
        <f t="shared" si="6"/>
        <v>1338.9377393000009</v>
      </c>
      <c r="O26">
        <f t="shared" si="3"/>
        <v>4163.0659673</v>
      </c>
      <c r="P26">
        <f t="shared" si="5"/>
        <v>7108.0377886000006</v>
      </c>
    </row>
    <row r="27" spans="1:16" x14ac:dyDescent="0.35">
      <c r="A27" s="2" t="s">
        <v>20</v>
      </c>
      <c r="B27" s="2" t="s">
        <v>33</v>
      </c>
      <c r="C27">
        <f>C10-C5</f>
        <v>1276.2099320000002</v>
      </c>
      <c r="D27">
        <f t="shared" ref="D27:M27" si="7">D10-D5</f>
        <v>1975.3342474000101</v>
      </c>
      <c r="E27">
        <f t="shared" si="7"/>
        <v>1573.85933369999</v>
      </c>
      <c r="F27">
        <f t="shared" si="7"/>
        <v>2278.3259716000002</v>
      </c>
      <c r="G27">
        <f t="shared" si="7"/>
        <v>1392.6173398999899</v>
      </c>
      <c r="H27">
        <f t="shared" si="7"/>
        <v>3804.8982163000001</v>
      </c>
      <c r="I27">
        <f t="shared" si="7"/>
        <v>4998.6911743000001</v>
      </c>
      <c r="J27">
        <f t="shared" si="7"/>
        <v>5802.8027748000004</v>
      </c>
      <c r="K27">
        <f t="shared" si="7"/>
        <v>5681.8275131999899</v>
      </c>
      <c r="L27">
        <f t="shared" si="7"/>
        <v>4598.4691637999995</v>
      </c>
      <c r="M27">
        <f t="shared" si="7"/>
        <v>1035.436654900001</v>
      </c>
      <c r="O27">
        <f t="shared" si="3"/>
        <v>4201.6836900500002</v>
      </c>
      <c r="P27">
        <f t="shared" si="5"/>
        <v>5802.8027748000004</v>
      </c>
    </row>
    <row r="28" spans="1:16" x14ac:dyDescent="0.35">
      <c r="A28" s="2" t="s">
        <v>20</v>
      </c>
      <c r="B28" s="2" t="s">
        <v>36</v>
      </c>
      <c r="C28">
        <f>C11-C5</f>
        <v>4620.2517286999901</v>
      </c>
      <c r="D28">
        <f t="shared" ref="D28:M28" si="8">D11-D5</f>
        <v>6160.9038881000106</v>
      </c>
      <c r="E28">
        <f t="shared" si="8"/>
        <v>8365.9048241999008</v>
      </c>
      <c r="F28">
        <f t="shared" si="8"/>
        <v>8206.4191901999893</v>
      </c>
      <c r="G28">
        <f t="shared" si="8"/>
        <v>7980.9181180999985</v>
      </c>
      <c r="H28">
        <f t="shared" si="8"/>
        <v>9889.8140252999983</v>
      </c>
      <c r="I28">
        <f t="shared" si="8"/>
        <v>8981.2339859998992</v>
      </c>
      <c r="J28">
        <f t="shared" si="8"/>
        <v>7334.4784792999908</v>
      </c>
      <c r="K28">
        <f t="shared" si="8"/>
        <v>6357.0057180999902</v>
      </c>
      <c r="L28">
        <f t="shared" si="8"/>
        <v>4963.8998648999996</v>
      </c>
      <c r="M28">
        <f t="shared" si="8"/>
        <v>2045.236706000001</v>
      </c>
      <c r="O28">
        <f t="shared" si="3"/>
        <v>7657.6982986999947</v>
      </c>
      <c r="P28">
        <f t="shared" si="5"/>
        <v>9889.8140252999983</v>
      </c>
    </row>
    <row r="29" spans="1:16" x14ac:dyDescent="0.35">
      <c r="A29" s="2" t="s">
        <v>20</v>
      </c>
      <c r="B29" s="2" t="s">
        <v>36</v>
      </c>
      <c r="C29">
        <f>C12-C5</f>
        <v>6837.2231150999996</v>
      </c>
      <c r="D29">
        <f t="shared" ref="D29:M29" si="9">D12-D5</f>
        <v>7372.4859178000097</v>
      </c>
      <c r="E29">
        <f t="shared" si="9"/>
        <v>6802.9009102999999</v>
      </c>
      <c r="F29">
        <f t="shared" si="9"/>
        <v>7685.5284878999992</v>
      </c>
      <c r="G29">
        <f t="shared" si="9"/>
        <v>6124.7837565999998</v>
      </c>
      <c r="H29">
        <f t="shared" si="9"/>
        <v>7980.4540507999909</v>
      </c>
      <c r="I29">
        <f t="shared" si="9"/>
        <v>7630.31346389999</v>
      </c>
      <c r="J29">
        <f t="shared" si="9"/>
        <v>5900.3644117999993</v>
      </c>
      <c r="K29">
        <f t="shared" si="9"/>
        <v>3432.9712625000002</v>
      </c>
      <c r="L29">
        <f t="shared" si="9"/>
        <v>3475.5407118999901</v>
      </c>
      <c r="M29">
        <f t="shared" si="9"/>
        <v>1637.3679449999913</v>
      </c>
      <c r="O29">
        <f t="shared" si="3"/>
        <v>6012.5740841999996</v>
      </c>
      <c r="P29">
        <f t="shared" si="5"/>
        <v>7980.4540507999909</v>
      </c>
    </row>
    <row r="30" spans="1:16" x14ac:dyDescent="0.35">
      <c r="A30" s="2"/>
      <c r="B30" s="2"/>
    </row>
    <row r="31" spans="1:16" x14ac:dyDescent="0.35">
      <c r="C31">
        <v>0</v>
      </c>
      <c r="D31">
        <v>0</v>
      </c>
      <c r="E31">
        <v>0</v>
      </c>
      <c r="F31">
        <v>0.1</v>
      </c>
      <c r="G31">
        <v>0.5</v>
      </c>
      <c r="H31">
        <v>1</v>
      </c>
      <c r="I31">
        <v>5</v>
      </c>
      <c r="J31">
        <v>10</v>
      </c>
      <c r="K31">
        <v>50</v>
      </c>
      <c r="L31">
        <v>100</v>
      </c>
      <c r="M31" t="s">
        <v>46</v>
      </c>
    </row>
    <row r="32" spans="1:16" x14ac:dyDescent="0.35">
      <c r="A32" s="17" t="s">
        <v>0</v>
      </c>
      <c r="B32" s="17"/>
    </row>
    <row r="33" spans="1:13" x14ac:dyDescent="0.35">
      <c r="A33" s="2" t="s">
        <v>20</v>
      </c>
      <c r="B33" s="2" t="s">
        <v>32</v>
      </c>
      <c r="C33">
        <f>C23/MAX(C23:M23)</f>
        <v>0.13785933491795965</v>
      </c>
      <c r="D33">
        <f>D23/MAX(C23:M23)</f>
        <v>0.33269242780606445</v>
      </c>
      <c r="E33">
        <f>E23/MAX(C23:M23)</f>
        <v>0.2519831448521973</v>
      </c>
      <c r="F33">
        <f>F23/MAX(C23:M23)</f>
        <v>0.35902496653519006</v>
      </c>
      <c r="G33">
        <f>G23/MAX(C23:M23)</f>
        <v>0.30531773956111352</v>
      </c>
      <c r="H33">
        <f>H23/MAX(C23:M23)</f>
        <v>0.60379367572820231</v>
      </c>
      <c r="I33">
        <f>I23/MAX(C23:M23)</f>
        <v>0.49421181884723536</v>
      </c>
      <c r="J33">
        <f>J23/MAX(C23:M23)</f>
        <v>0.8626156540353771</v>
      </c>
      <c r="K33">
        <f>K23/MAX(C23:M23)</f>
        <v>1</v>
      </c>
      <c r="L33">
        <f>L23/MAX(C23:M23)</f>
        <v>0.68804114954394557</v>
      </c>
      <c r="M33">
        <f>M23/MAX(C23:M23)</f>
        <v>0.18704570509247934</v>
      </c>
    </row>
    <row r="34" spans="1:13" x14ac:dyDescent="0.35">
      <c r="A34" s="2" t="s">
        <v>20</v>
      </c>
      <c r="B34" s="2" t="s">
        <v>32</v>
      </c>
      <c r="C34">
        <f>C24/MAX(C24:M24)</f>
        <v>9.2604717686567944E-2</v>
      </c>
      <c r="D34">
        <f t="shared" ref="D34:D39" si="10">D24/MAX(C24:M24)</f>
        <v>0.31549811137417083</v>
      </c>
      <c r="E34">
        <f t="shared" ref="E34:E39" si="11">E24/MAX(C24:M24)</f>
        <v>0.34229396904028325</v>
      </c>
      <c r="F34">
        <f t="shared" ref="F34:F39" si="12">F24/MAX(C24:M24)</f>
        <v>0.48039715052291471</v>
      </c>
      <c r="G34">
        <f t="shared" ref="G34:G39" si="13">G24/MAX(C24:M24)</f>
        <v>0.41364062289583736</v>
      </c>
      <c r="H34">
        <f t="shared" ref="H34:H39" si="14">H24/MAX(C24:M24)</f>
        <v>0.80026310499899289</v>
      </c>
      <c r="I34">
        <f t="shared" ref="I34:I39" si="15">I24/MAX(C24:M24)</f>
        <v>0.59522528373719363</v>
      </c>
      <c r="J34">
        <f t="shared" ref="J34:J39" si="16">J24/MAX(C24:M24)</f>
        <v>0.75615009046231629</v>
      </c>
      <c r="K34">
        <f t="shared" ref="K34:K39" si="17">K24/MAX(C24:M24)</f>
        <v>1</v>
      </c>
      <c r="L34">
        <f t="shared" ref="L34:L39" si="18">L24/MAX(C24:M24)</f>
        <v>0.73683827261208945</v>
      </c>
      <c r="M34">
        <f t="shared" ref="M34:M39" si="19">M24/MAX(C24:M24)</f>
        <v>0.25054340071134068</v>
      </c>
    </row>
    <row r="35" spans="1:13" x14ac:dyDescent="0.35">
      <c r="A35" s="2" t="s">
        <v>20</v>
      </c>
      <c r="B35" s="2" t="s">
        <v>35</v>
      </c>
      <c r="F35">
        <f t="shared" si="12"/>
        <v>0.86894913210995695</v>
      </c>
      <c r="G35">
        <f t="shared" si="13"/>
        <v>0.71274539423515537</v>
      </c>
      <c r="H35">
        <f t="shared" si="14"/>
        <v>1</v>
      </c>
      <c r="I35">
        <f t="shared" si="15"/>
        <v>0.93830401648466966</v>
      </c>
      <c r="J35">
        <f t="shared" si="16"/>
        <v>0.94644326367380227</v>
      </c>
      <c r="K35">
        <f t="shared" si="17"/>
        <v>0.70780043453401531</v>
      </c>
      <c r="L35">
        <f t="shared" si="18"/>
        <v>0.42346211427649333</v>
      </c>
      <c r="M35">
        <f t="shared" si="19"/>
        <v>0.15341521074451048</v>
      </c>
    </row>
    <row r="36" spans="1:13" x14ac:dyDescent="0.35">
      <c r="A36" s="2" t="s">
        <v>20</v>
      </c>
      <c r="B36" s="2" t="s">
        <v>33</v>
      </c>
      <c r="C36">
        <f t="shared" ref="C36:C39" si="20">C26/MAX(C26:M26)</f>
        <v>0.20406218633591103</v>
      </c>
      <c r="D36">
        <f t="shared" si="10"/>
        <v>0.25713858607102225</v>
      </c>
      <c r="E36">
        <f t="shared" si="11"/>
        <v>0.20052378590135958</v>
      </c>
      <c r="F36">
        <f t="shared" si="12"/>
        <v>0.29768010998669042</v>
      </c>
      <c r="G36">
        <f t="shared" si="13"/>
        <v>0.17305119316793494</v>
      </c>
      <c r="H36">
        <f t="shared" si="14"/>
        <v>0.48155603360603105</v>
      </c>
      <c r="I36">
        <f t="shared" si="15"/>
        <v>0.70493938749682916</v>
      </c>
      <c r="J36">
        <f t="shared" si="16"/>
        <v>1</v>
      </c>
      <c r="K36">
        <f t="shared" si="17"/>
        <v>0.93387753681419694</v>
      </c>
      <c r="L36">
        <f t="shared" si="18"/>
        <v>0.68981251876064331</v>
      </c>
      <c r="M36">
        <f t="shared" si="19"/>
        <v>0.18836953025874642</v>
      </c>
    </row>
    <row r="37" spans="1:13" x14ac:dyDescent="0.35">
      <c r="A37" s="2" t="s">
        <v>20</v>
      </c>
      <c r="B37" s="2" t="s">
        <v>33</v>
      </c>
      <c r="C37">
        <f t="shared" si="20"/>
        <v>0.21992991689158109</v>
      </c>
      <c r="D37">
        <f t="shared" si="10"/>
        <v>0.34041037134302604</v>
      </c>
      <c r="E37">
        <f t="shared" si="11"/>
        <v>0.27122399205687886</v>
      </c>
      <c r="F37">
        <f t="shared" si="12"/>
        <v>0.3926250917046763</v>
      </c>
      <c r="G37">
        <f t="shared" si="13"/>
        <v>0.23999046563287479</v>
      </c>
      <c r="H37">
        <f t="shared" si="14"/>
        <v>0.65570007528493679</v>
      </c>
      <c r="I37">
        <f t="shared" si="15"/>
        <v>0.86142703246919938</v>
      </c>
      <c r="J37">
        <f t="shared" si="16"/>
        <v>1</v>
      </c>
      <c r="K37">
        <f t="shared" si="17"/>
        <v>0.97915227067075705</v>
      </c>
      <c r="L37">
        <f t="shared" si="18"/>
        <v>0.79245656663878095</v>
      </c>
      <c r="M37">
        <f t="shared" si="19"/>
        <v>0.17843733366169565</v>
      </c>
    </row>
    <row r="38" spans="1:13" x14ac:dyDescent="0.35">
      <c r="A38" s="2" t="s">
        <v>20</v>
      </c>
      <c r="B38" s="2" t="s">
        <v>36</v>
      </c>
      <c r="C38">
        <f t="shared" si="20"/>
        <v>0.46717276147766984</v>
      </c>
      <c r="D38">
        <f t="shared" si="10"/>
        <v>0.62295447339447063</v>
      </c>
      <c r="E38">
        <f t="shared" si="11"/>
        <v>0.84591123784515543</v>
      </c>
      <c r="F38">
        <f t="shared" si="12"/>
        <v>0.82978498576479098</v>
      </c>
      <c r="G38">
        <f t="shared" si="13"/>
        <v>0.80698363970073794</v>
      </c>
      <c r="H38">
        <f t="shared" si="14"/>
        <v>1</v>
      </c>
      <c r="I38">
        <f t="shared" si="15"/>
        <v>0.90812971437321455</v>
      </c>
      <c r="J38">
        <f t="shared" si="16"/>
        <v>0.74161945417143538</v>
      </c>
      <c r="K38">
        <f t="shared" si="17"/>
        <v>0.64278314049562291</v>
      </c>
      <c r="L38">
        <f t="shared" si="18"/>
        <v>0.50192044584472606</v>
      </c>
      <c r="M38">
        <f t="shared" si="19"/>
        <v>0.2068023423663885</v>
      </c>
    </row>
    <row r="39" spans="1:13" x14ac:dyDescent="0.35">
      <c r="A39" s="2" t="s">
        <v>20</v>
      </c>
      <c r="B39" s="2" t="s">
        <v>36</v>
      </c>
      <c r="C39">
        <f t="shared" si="20"/>
        <v>0.85674612892666313</v>
      </c>
      <c r="D39">
        <f t="shared" si="10"/>
        <v>0.92381785182523091</v>
      </c>
      <c r="E39">
        <f t="shared" si="11"/>
        <v>0.85244534546477979</v>
      </c>
      <c r="F39">
        <f t="shared" si="12"/>
        <v>0.9630440121548689</v>
      </c>
      <c r="G39">
        <f t="shared" si="13"/>
        <v>0.76747309333684199</v>
      </c>
      <c r="H39">
        <f t="shared" si="14"/>
        <v>1</v>
      </c>
      <c r="I39">
        <f t="shared" si="15"/>
        <v>0.95612522988401871</v>
      </c>
      <c r="J39">
        <f t="shared" si="16"/>
        <v>0.73935196847709739</v>
      </c>
      <c r="K39">
        <f t="shared" si="17"/>
        <v>0.43017242385549054</v>
      </c>
      <c r="L39">
        <f t="shared" si="18"/>
        <v>0.43550663781487331</v>
      </c>
      <c r="M39">
        <f t="shared" si="19"/>
        <v>0.20517227899280435</v>
      </c>
    </row>
    <row r="40" spans="1:13" ht="15" thickBot="1" x14ac:dyDescent="0.4"/>
    <row r="41" spans="1:13" ht="15" thickBot="1" x14ac:dyDescent="0.4">
      <c r="A41" s="14" t="s">
        <v>72</v>
      </c>
    </row>
    <row r="43" spans="1:13" x14ac:dyDescent="0.35">
      <c r="A43" s="17" t="s">
        <v>0</v>
      </c>
      <c r="B43" s="17"/>
      <c r="E43">
        <f>E5-E5</f>
        <v>0</v>
      </c>
      <c r="F43">
        <f>F5-E5</f>
        <v>-200.54164379999997</v>
      </c>
      <c r="G43">
        <f>G5-E5</f>
        <v>112.9540198000002</v>
      </c>
      <c r="H43">
        <f>H5-E5</f>
        <v>-404.60140079999996</v>
      </c>
      <c r="I43">
        <f>I5-E5</f>
        <v>-480.97935680000001</v>
      </c>
      <c r="J43">
        <f>J5-E5</f>
        <v>-222.99810249999996</v>
      </c>
      <c r="K43">
        <f>K5-E5</f>
        <v>-849.3376103999999</v>
      </c>
      <c r="L43">
        <f>L5-E5</f>
        <v>-1111.935606</v>
      </c>
    </row>
    <row r="44" spans="1:13" x14ac:dyDescent="0.35">
      <c r="A44" s="2" t="s">
        <v>20</v>
      </c>
      <c r="B44" s="2" t="s">
        <v>32</v>
      </c>
      <c r="E44">
        <f t="shared" ref="E44:E50" si="21">E6-E6</f>
        <v>0</v>
      </c>
      <c r="F44">
        <f t="shared" ref="F44:F49" si="22">F6-E6</f>
        <v>593.33572310000045</v>
      </c>
      <c r="G44">
        <f t="shared" ref="G44:G50" si="23">G6-E6</f>
        <v>508.51088670000036</v>
      </c>
      <c r="H44">
        <f t="shared" ref="H44:H50" si="24">H6-E6</f>
        <v>2204.6069769000001</v>
      </c>
      <c r="I44">
        <f t="shared" ref="I44:I50" si="25">I6-E6</f>
        <v>1315.5134426999998</v>
      </c>
      <c r="J44">
        <f t="shared" ref="J44:J50" si="26">J6-E6</f>
        <v>4305.7675790999892</v>
      </c>
      <c r="K44">
        <f t="shared" ref="K44:K50" si="27">K6-E6</f>
        <v>4698.3412502999909</v>
      </c>
      <c r="L44">
        <f t="shared" ref="L44:L50" si="28">L6-E6</f>
        <v>2122.0954963999998</v>
      </c>
    </row>
    <row r="45" spans="1:13" x14ac:dyDescent="0.35">
      <c r="A45" s="2" t="s">
        <v>20</v>
      </c>
      <c r="B45" s="2" t="s">
        <v>32</v>
      </c>
      <c r="E45">
        <f t="shared" si="21"/>
        <v>0</v>
      </c>
      <c r="F45">
        <f t="shared" si="22"/>
        <v>695.44152500000018</v>
      </c>
      <c r="G45">
        <f t="shared" si="23"/>
        <v>575.83547060000001</v>
      </c>
      <c r="H45">
        <f t="shared" si="24"/>
        <v>2566.6019649999998</v>
      </c>
      <c r="I45">
        <f t="shared" si="25"/>
        <v>1159.98356959999</v>
      </c>
      <c r="J45">
        <f t="shared" si="26"/>
        <v>2462.0096946999902</v>
      </c>
      <c r="K45">
        <f t="shared" si="27"/>
        <v>3417.7149471999901</v>
      </c>
      <c r="L45">
        <f t="shared" si="28"/>
        <v>1447.7813501999899</v>
      </c>
    </row>
    <row r="46" spans="1:13" x14ac:dyDescent="0.35">
      <c r="A46" s="2" t="s">
        <v>20</v>
      </c>
      <c r="B46" s="2" t="s">
        <v>35</v>
      </c>
      <c r="E46">
        <f t="shared" si="21"/>
        <v>0</v>
      </c>
      <c r="F46">
        <f t="shared" si="22"/>
        <v>-2516.8887858999005</v>
      </c>
      <c r="G46">
        <f t="shared" si="23"/>
        <v>-4526.1022757999017</v>
      </c>
      <c r="H46">
        <f t="shared" si="24"/>
        <v>-772.25605599990195</v>
      </c>
      <c r="I46">
        <f t="shared" si="25"/>
        <v>-1766.0373186999022</v>
      </c>
      <c r="J46">
        <f t="shared" si="26"/>
        <v>-1387.0275652999007</v>
      </c>
      <c r="K46">
        <f t="shared" si="27"/>
        <v>-5561.9241768999018</v>
      </c>
      <c r="L46">
        <f t="shared" si="28"/>
        <v>-10052.559402199902</v>
      </c>
    </row>
    <row r="47" spans="1:13" x14ac:dyDescent="0.35">
      <c r="A47" s="2" t="s">
        <v>20</v>
      </c>
      <c r="B47" s="2" t="s">
        <v>33</v>
      </c>
      <c r="E47">
        <f t="shared" si="21"/>
        <v>0</v>
      </c>
      <c r="F47">
        <f t="shared" si="22"/>
        <v>490.04917920000025</v>
      </c>
      <c r="G47">
        <f t="shared" si="23"/>
        <v>-82.322207499999877</v>
      </c>
      <c r="H47">
        <f t="shared" si="24"/>
        <v>1592.9864357000006</v>
      </c>
      <c r="I47">
        <f t="shared" si="25"/>
        <v>3104.4258005000002</v>
      </c>
      <c r="J47">
        <f t="shared" si="26"/>
        <v>5459.7090384000003</v>
      </c>
      <c r="K47">
        <f t="shared" si="27"/>
        <v>4363.3685635000002</v>
      </c>
      <c r="L47">
        <f t="shared" si="28"/>
        <v>2365.9471966999999</v>
      </c>
    </row>
    <row r="48" spans="1:13" x14ac:dyDescent="0.35">
      <c r="A48" s="2" t="s">
        <v>20</v>
      </c>
      <c r="B48" s="2" t="s">
        <v>33</v>
      </c>
      <c r="E48">
        <f t="shared" si="21"/>
        <v>0</v>
      </c>
      <c r="F48">
        <f t="shared" si="22"/>
        <v>503.92499410001028</v>
      </c>
      <c r="G48">
        <f t="shared" si="23"/>
        <v>-68.287973999999849</v>
      </c>
      <c r="H48">
        <f t="shared" si="24"/>
        <v>1826.4374818000101</v>
      </c>
      <c r="I48">
        <f t="shared" si="25"/>
        <v>2943.8524838000098</v>
      </c>
      <c r="J48">
        <f t="shared" si="26"/>
        <v>4005.94533860001</v>
      </c>
      <c r="K48">
        <f t="shared" si="27"/>
        <v>3258.6305691000002</v>
      </c>
      <c r="L48">
        <f t="shared" si="28"/>
        <v>1912.6742241000097</v>
      </c>
    </row>
    <row r="49" spans="1:12" x14ac:dyDescent="0.35">
      <c r="A49" s="2" t="s">
        <v>20</v>
      </c>
      <c r="B49" s="2" t="s">
        <v>36</v>
      </c>
      <c r="E49">
        <f t="shared" si="21"/>
        <v>0</v>
      </c>
      <c r="F49">
        <f t="shared" si="22"/>
        <v>-360.02727779991073</v>
      </c>
      <c r="G49">
        <f t="shared" si="23"/>
        <v>-272.03268629990089</v>
      </c>
      <c r="H49">
        <f t="shared" si="24"/>
        <v>1119.3078003000992</v>
      </c>
      <c r="I49">
        <f t="shared" si="25"/>
        <v>134.34980499999983</v>
      </c>
      <c r="J49">
        <f t="shared" si="26"/>
        <v>-1254.4244473999097</v>
      </c>
      <c r="K49">
        <f t="shared" si="27"/>
        <v>-2858.2367164999096</v>
      </c>
      <c r="L49">
        <f t="shared" si="28"/>
        <v>-4513.9405652999003</v>
      </c>
    </row>
    <row r="50" spans="1:12" x14ac:dyDescent="0.35">
      <c r="A50" s="2" t="s">
        <v>20</v>
      </c>
      <c r="B50" s="2" t="s">
        <v>36</v>
      </c>
      <c r="E50">
        <f t="shared" si="21"/>
        <v>0</v>
      </c>
      <c r="F50">
        <f>F12-E12</f>
        <v>682.08593379999911</v>
      </c>
      <c r="G50">
        <f t="shared" si="23"/>
        <v>-565.16313389999959</v>
      </c>
      <c r="H50">
        <f t="shared" si="24"/>
        <v>772.95173969999087</v>
      </c>
      <c r="I50">
        <f t="shared" si="25"/>
        <v>346.43319679998967</v>
      </c>
      <c r="J50">
        <f t="shared" si="26"/>
        <v>-1125.5346010000003</v>
      </c>
      <c r="K50">
        <f t="shared" si="27"/>
        <v>-4219.2672581999996</v>
      </c>
      <c r="L50">
        <f t="shared" si="28"/>
        <v>-4439.2958044000097</v>
      </c>
    </row>
    <row r="53" spans="1:12" x14ac:dyDescent="0.35">
      <c r="A53" s="17" t="s">
        <v>0</v>
      </c>
      <c r="B53" s="17"/>
      <c r="E53">
        <f>E43/MAX(E43:L43)</f>
        <v>0</v>
      </c>
      <c r="F53">
        <f>F43/MAX(E43:L43)</f>
        <v>-1.7754272415898529</v>
      </c>
      <c r="G53">
        <f>G43/MAX(E43:L43)</f>
        <v>1</v>
      </c>
      <c r="H53">
        <f>H43/MAX(E43:L43)</f>
        <v>-3.5820009019280539</v>
      </c>
      <c r="I53">
        <f>I43/MAX(E43:L43)</f>
        <v>-4.2581871601527475</v>
      </c>
      <c r="J53">
        <f>J43/MAX(E43:L43)</f>
        <v>-1.9742378615196443</v>
      </c>
      <c r="K53">
        <f>K43/MAX(E43:L43)</f>
        <v>-7.5193216842026764</v>
      </c>
      <c r="L53">
        <f>L43/MAX(E43:L43)</f>
        <v>-9.8441437318373151</v>
      </c>
    </row>
    <row r="54" spans="1:12" x14ac:dyDescent="0.35">
      <c r="A54" s="2" t="s">
        <v>20</v>
      </c>
      <c r="B54" s="2" t="s">
        <v>32</v>
      </c>
      <c r="E54">
        <f t="shared" ref="E54:E60" si="29">E44/MAX(E44:L44)</f>
        <v>0</v>
      </c>
      <c r="F54">
        <f t="shared" ref="F54:F60" si="30">F44/MAX(E44:L44)</f>
        <v>0.12628621283354327</v>
      </c>
      <c r="G54">
        <f t="shared" ref="G54:G60" si="31">G44/MAX(E44:L44)</f>
        <v>0.10823200351135238</v>
      </c>
      <c r="H54">
        <f t="shared" ref="H54:H60" si="32">H44/MAX(E44:L44)</f>
        <v>0.46923091777533932</v>
      </c>
      <c r="I54">
        <f t="shared" ref="I54:I60" si="33">I44/MAX(E44:L44)</f>
        <v>0.27999529464063594</v>
      </c>
      <c r="J54">
        <f t="shared" ref="J54:J60" si="34">J44/MAX(E44:L44)</f>
        <v>0.91644419800819366</v>
      </c>
      <c r="K54">
        <f t="shared" ref="K54:K60" si="35">K44/MAX(E44:L44)</f>
        <v>1</v>
      </c>
      <c r="L54">
        <f t="shared" ref="L54:L60" si="36">L44/MAX(E44:L44)</f>
        <v>0.45166908560856517</v>
      </c>
    </row>
    <row r="55" spans="1:12" x14ac:dyDescent="0.35">
      <c r="A55" s="2" t="s">
        <v>20</v>
      </c>
      <c r="B55" s="2" t="s">
        <v>32</v>
      </c>
      <c r="E55">
        <f t="shared" si="29"/>
        <v>0</v>
      </c>
      <c r="F55">
        <f t="shared" si="30"/>
        <v>0.20348143006184591</v>
      </c>
      <c r="G55">
        <f t="shared" si="31"/>
        <v>0.16848551722306776</v>
      </c>
      <c r="H55">
        <f t="shared" si="32"/>
        <v>0.75097016710030884</v>
      </c>
      <c r="I55">
        <f t="shared" si="33"/>
        <v>0.33940325261775339</v>
      </c>
      <c r="J55">
        <f t="shared" si="34"/>
        <v>0.72036718472294636</v>
      </c>
      <c r="K55">
        <f t="shared" si="35"/>
        <v>1</v>
      </c>
      <c r="L55">
        <f t="shared" si="36"/>
        <v>0.42361091330513234</v>
      </c>
    </row>
    <row r="56" spans="1:12" x14ac:dyDescent="0.35">
      <c r="A56" s="2" t="s">
        <v>20</v>
      </c>
      <c r="B56" s="2" t="s">
        <v>35</v>
      </c>
      <c r="E56" t="e">
        <f t="shared" si="29"/>
        <v>#DIV/0!</v>
      </c>
      <c r="F56" t="e">
        <f t="shared" si="30"/>
        <v>#DIV/0!</v>
      </c>
      <c r="G56" t="e">
        <f t="shared" si="31"/>
        <v>#DIV/0!</v>
      </c>
      <c r="H56" t="e">
        <f t="shared" si="32"/>
        <v>#DIV/0!</v>
      </c>
      <c r="I56" t="e">
        <f t="shared" si="33"/>
        <v>#DIV/0!</v>
      </c>
      <c r="J56" t="e">
        <f t="shared" si="34"/>
        <v>#DIV/0!</v>
      </c>
      <c r="K56" t="e">
        <f t="shared" si="35"/>
        <v>#DIV/0!</v>
      </c>
      <c r="L56" t="e">
        <f t="shared" si="36"/>
        <v>#DIV/0!</v>
      </c>
    </row>
    <row r="57" spans="1:12" x14ac:dyDescent="0.35">
      <c r="A57" s="2" t="s">
        <v>20</v>
      </c>
      <c r="B57" s="2" t="s">
        <v>33</v>
      </c>
      <c r="E57">
        <f t="shared" si="29"/>
        <v>0</v>
      </c>
      <c r="F57">
        <f t="shared" si="30"/>
        <v>8.975738006427024E-2</v>
      </c>
      <c r="G57">
        <f t="shared" si="31"/>
        <v>-1.5078130889576651E-2</v>
      </c>
      <c r="H57">
        <f t="shared" si="32"/>
        <v>0.29177130585091299</v>
      </c>
      <c r="I57">
        <f t="shared" si="33"/>
        <v>0.56860645478825189</v>
      </c>
      <c r="J57">
        <f t="shared" si="34"/>
        <v>1</v>
      </c>
      <c r="K57">
        <f t="shared" si="35"/>
        <v>0.7991943403597036</v>
      </c>
      <c r="L57">
        <f t="shared" si="36"/>
        <v>0.433346755304996</v>
      </c>
    </row>
    <row r="58" spans="1:12" x14ac:dyDescent="0.35">
      <c r="A58" s="2" t="s">
        <v>20</v>
      </c>
      <c r="B58" s="2" t="s">
        <v>33</v>
      </c>
      <c r="E58">
        <f t="shared" si="29"/>
        <v>0</v>
      </c>
      <c r="F58">
        <f t="shared" si="30"/>
        <v>0.12579427613361319</v>
      </c>
      <c r="G58">
        <f t="shared" si="31"/>
        <v>-1.7046656463831081E-2</v>
      </c>
      <c r="H58">
        <f t="shared" si="32"/>
        <v>0.45593170336126204</v>
      </c>
      <c r="I58">
        <f t="shared" si="33"/>
        <v>0.73487085693206733</v>
      </c>
      <c r="J58">
        <f t="shared" si="34"/>
        <v>1</v>
      </c>
      <c r="K58">
        <f t="shared" si="35"/>
        <v>0.81344858545644061</v>
      </c>
      <c r="L58">
        <f t="shared" si="36"/>
        <v>0.47745889232938143</v>
      </c>
    </row>
    <row r="59" spans="1:12" x14ac:dyDescent="0.35">
      <c r="A59" s="2" t="s">
        <v>20</v>
      </c>
      <c r="B59" s="2" t="s">
        <v>36</v>
      </c>
      <c r="E59">
        <f t="shared" si="29"/>
        <v>0</v>
      </c>
      <c r="F59">
        <f t="shared" si="30"/>
        <v>-0.32165171877063958</v>
      </c>
      <c r="G59">
        <f t="shared" si="31"/>
        <v>-0.243036532245166</v>
      </c>
      <c r="H59">
        <f t="shared" si="32"/>
        <v>1</v>
      </c>
      <c r="I59">
        <f t="shared" si="33"/>
        <v>0.12002936543815662</v>
      </c>
      <c r="J59">
        <f t="shared" si="34"/>
        <v>-1.120714469302889</v>
      </c>
      <c r="K59">
        <f t="shared" si="35"/>
        <v>-2.5535752683342183</v>
      </c>
      <c r="L59">
        <f t="shared" si="36"/>
        <v>-4.0327964873376754</v>
      </c>
    </row>
    <row r="60" spans="1:12" x14ac:dyDescent="0.35">
      <c r="A60" s="2" t="s">
        <v>20</v>
      </c>
      <c r="B60" s="2" t="s">
        <v>36</v>
      </c>
      <c r="E60">
        <f t="shared" si="29"/>
        <v>0</v>
      </c>
      <c r="F60">
        <f t="shared" si="30"/>
        <v>0.88244310578140372</v>
      </c>
      <c r="G60">
        <f t="shared" si="31"/>
        <v>-0.73117518840097162</v>
      </c>
      <c r="H60">
        <f t="shared" si="32"/>
        <v>1</v>
      </c>
      <c r="I60">
        <f t="shared" si="33"/>
        <v>0.44819511879804075</v>
      </c>
      <c r="J60">
        <f t="shared" si="34"/>
        <v>-1.456151197016335</v>
      </c>
      <c r="K60">
        <f t="shared" si="35"/>
        <v>-5.4586425535928571</v>
      </c>
      <c r="L60">
        <f t="shared" si="36"/>
        <v>-5.7433026881122657</v>
      </c>
    </row>
  </sheetData>
  <mergeCells count="13">
    <mergeCell ref="H18:I18"/>
    <mergeCell ref="J18:N18"/>
    <mergeCell ref="A22:B22"/>
    <mergeCell ref="C3:L3"/>
    <mergeCell ref="A5:B5"/>
    <mergeCell ref="B15:C15"/>
    <mergeCell ref="D15:F15"/>
    <mergeCell ref="G15:J15"/>
    <mergeCell ref="A43:B43"/>
    <mergeCell ref="A53:B53"/>
    <mergeCell ref="A32:B32"/>
    <mergeCell ref="B18:D18"/>
    <mergeCell ref="E18:G18"/>
  </mergeCells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5120-BA7F-4D11-86A6-2E324574C060}">
  <sheetPr>
    <tabColor theme="0" tint="-0.499984740745262"/>
    <pageSetUpPr fitToPage="1"/>
  </sheetPr>
  <dimension ref="A1:N35"/>
  <sheetViews>
    <sheetView zoomScaleNormal="100" workbookViewId="0">
      <selection activeCell="D32" sqref="D32"/>
    </sheetView>
  </sheetViews>
  <sheetFormatPr defaultRowHeight="14.5" x14ac:dyDescent="0.35"/>
  <cols>
    <col min="1" max="1" width="11.1796875" bestFit="1" customWidth="1"/>
    <col min="2" max="2" width="33.26953125" bestFit="1" customWidth="1"/>
    <col min="3" max="3" width="10.7265625" bestFit="1" customWidth="1"/>
    <col min="5" max="5" width="12.81640625" bestFit="1" customWidth="1"/>
    <col min="8" max="8" width="8.81640625" customWidth="1"/>
    <col min="16" max="16" width="15.26953125" bestFit="1" customWidth="1"/>
    <col min="17" max="17" width="15.81640625" customWidth="1"/>
    <col min="18" max="18" width="17.54296875" bestFit="1" customWidth="1"/>
  </cols>
  <sheetData>
    <row r="1" spans="1:14" x14ac:dyDescent="0.35">
      <c r="M1" s="20" t="s">
        <v>7</v>
      </c>
    </row>
    <row r="2" spans="1:14" ht="14.5" customHeight="1" x14ac:dyDescent="0.35">
      <c r="B2" s="17" t="s">
        <v>2</v>
      </c>
      <c r="C2" s="17"/>
      <c r="M2" s="20"/>
    </row>
    <row r="3" spans="1:14" x14ac:dyDescent="0.35">
      <c r="B3" t="s">
        <v>69</v>
      </c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20"/>
      <c r="N3" s="2"/>
    </row>
    <row r="4" spans="1:14" x14ac:dyDescent="0.35">
      <c r="C4">
        <v>0</v>
      </c>
      <c r="D4">
        <v>0</v>
      </c>
      <c r="E4">
        <v>0.5</v>
      </c>
      <c r="F4">
        <v>1</v>
      </c>
      <c r="G4">
        <v>5</v>
      </c>
      <c r="H4">
        <v>10</v>
      </c>
      <c r="I4">
        <v>50</v>
      </c>
      <c r="J4">
        <v>100</v>
      </c>
      <c r="K4">
        <v>500</v>
      </c>
      <c r="L4">
        <v>1000</v>
      </c>
      <c r="M4">
        <v>0</v>
      </c>
      <c r="N4" t="s">
        <v>5</v>
      </c>
    </row>
    <row r="5" spans="1:14" x14ac:dyDescent="0.35">
      <c r="A5" s="17" t="s">
        <v>0</v>
      </c>
      <c r="B5" s="18"/>
      <c r="C5">
        <v>1394.4347387999901</v>
      </c>
      <c r="D5">
        <v>1453.6281898</v>
      </c>
      <c r="E5">
        <v>1539.1855631999999</v>
      </c>
      <c r="F5">
        <v>1491.3634362</v>
      </c>
      <c r="G5">
        <v>1284.0106562000001</v>
      </c>
      <c r="H5">
        <v>1139.8013639999999</v>
      </c>
      <c r="I5">
        <v>1560.1463752</v>
      </c>
      <c r="J5">
        <v>1863.50388059999</v>
      </c>
      <c r="K5">
        <v>1375.3481285999901</v>
      </c>
      <c r="L5">
        <v>1432.91776199999</v>
      </c>
      <c r="M5">
        <v>1351.39480919999</v>
      </c>
      <c r="N5" t="s">
        <v>24</v>
      </c>
    </row>
    <row r="6" spans="1:14" x14ac:dyDescent="0.35">
      <c r="A6" s="17" t="s">
        <v>0</v>
      </c>
      <c r="B6" s="18"/>
      <c r="C6">
        <v>1498.6990412</v>
      </c>
      <c r="D6">
        <v>2406.2103609999999</v>
      </c>
      <c r="E6">
        <v>1437.3767567999901</v>
      </c>
      <c r="F6">
        <v>1972.1572515999901</v>
      </c>
      <c r="G6">
        <v>2350.01418379999</v>
      </c>
      <c r="H6">
        <v>1596.9794496</v>
      </c>
      <c r="I6">
        <v>2488.3634047999899</v>
      </c>
      <c r="J6">
        <v>2768.2531066000001</v>
      </c>
      <c r="K6">
        <v>2040.1485628</v>
      </c>
      <c r="L6">
        <v>1689.6472428</v>
      </c>
      <c r="M6">
        <v>1343.4197991999999</v>
      </c>
      <c r="N6" t="s">
        <v>24</v>
      </c>
    </row>
    <row r="7" spans="1:14" x14ac:dyDescent="0.35">
      <c r="A7" s="2" t="s">
        <v>4</v>
      </c>
      <c r="B7" s="2" t="s">
        <v>6</v>
      </c>
      <c r="C7">
        <v>3797.2280183999901</v>
      </c>
      <c r="D7">
        <v>3735.24497839999</v>
      </c>
      <c r="E7">
        <v>4360.8084496000001</v>
      </c>
      <c r="F7">
        <v>3975.8644614</v>
      </c>
      <c r="G7">
        <v>4430.7874898</v>
      </c>
      <c r="H7" t="s">
        <v>24</v>
      </c>
      <c r="I7">
        <v>7927.3900409999997</v>
      </c>
      <c r="J7">
        <v>16057.106810200001</v>
      </c>
      <c r="K7">
        <v>34059.445191400002</v>
      </c>
      <c r="L7">
        <v>11655.2080245999</v>
      </c>
      <c r="M7">
        <v>2926.2837061999999</v>
      </c>
      <c r="N7" t="s">
        <v>24</v>
      </c>
    </row>
    <row r="8" spans="1:14" x14ac:dyDescent="0.35">
      <c r="A8" s="2" t="s">
        <v>4</v>
      </c>
      <c r="B8" s="2" t="s">
        <v>6</v>
      </c>
      <c r="C8">
        <v>5280.9439113999997</v>
      </c>
      <c r="D8">
        <v>3902.0763711999998</v>
      </c>
      <c r="E8">
        <v>4670.31607359999</v>
      </c>
      <c r="F8">
        <v>4064.19088279999</v>
      </c>
      <c r="G8">
        <v>4420.8042259999902</v>
      </c>
      <c r="H8">
        <v>3690.4213027999899</v>
      </c>
      <c r="I8">
        <v>4948.2357077999905</v>
      </c>
      <c r="J8">
        <v>13182.676187999999</v>
      </c>
      <c r="K8">
        <v>15209.5150425999</v>
      </c>
      <c r="L8">
        <v>17592.370845000001</v>
      </c>
      <c r="M8">
        <v>3397.1861913999901</v>
      </c>
      <c r="N8" t="s">
        <v>24</v>
      </c>
    </row>
    <row r="9" spans="1:14" x14ac:dyDescent="0.35">
      <c r="A9" s="2" t="s">
        <v>4</v>
      </c>
      <c r="B9" s="2" t="s">
        <v>17</v>
      </c>
      <c r="C9">
        <v>9407.0143248000004</v>
      </c>
      <c r="D9">
        <v>6866.7051551999903</v>
      </c>
      <c r="E9">
        <v>4527.6959159999997</v>
      </c>
      <c r="F9">
        <v>4696.8505014000002</v>
      </c>
      <c r="G9">
        <v>3769.5886261999999</v>
      </c>
      <c r="H9" t="s">
        <v>24</v>
      </c>
      <c r="I9">
        <v>7340.2504846000002</v>
      </c>
      <c r="J9">
        <v>15359.8581795999</v>
      </c>
      <c r="K9">
        <v>21482.4002224</v>
      </c>
      <c r="L9">
        <v>9448.6377217999998</v>
      </c>
      <c r="M9">
        <v>3317.5184301999998</v>
      </c>
      <c r="N9" t="s">
        <v>24</v>
      </c>
    </row>
    <row r="10" spans="1:14" x14ac:dyDescent="0.35">
      <c r="A10" s="2" t="s">
        <v>4</v>
      </c>
      <c r="B10" s="2" t="s">
        <v>17</v>
      </c>
      <c r="C10">
        <v>9495.4440218</v>
      </c>
      <c r="D10">
        <v>5294.6050065999998</v>
      </c>
      <c r="E10">
        <v>4736.8459699999903</v>
      </c>
      <c r="F10">
        <v>3592.2377234</v>
      </c>
      <c r="G10">
        <v>5519.7027209999997</v>
      </c>
      <c r="H10" t="s">
        <v>24</v>
      </c>
      <c r="I10">
        <v>5754.0455608000002</v>
      </c>
      <c r="J10">
        <v>5866.55816279999</v>
      </c>
      <c r="K10">
        <v>15544.1333978</v>
      </c>
      <c r="L10">
        <v>12249.882754799901</v>
      </c>
      <c r="M10">
        <v>3230.5599886</v>
      </c>
      <c r="N10" t="s">
        <v>24</v>
      </c>
    </row>
    <row r="11" spans="1:14" x14ac:dyDescent="0.35">
      <c r="A11" s="2" t="s">
        <v>4</v>
      </c>
      <c r="B11" s="2" t="s">
        <v>18</v>
      </c>
      <c r="C11">
        <v>8276.2718175999998</v>
      </c>
      <c r="D11">
        <v>3131.1371439999998</v>
      </c>
      <c r="E11">
        <v>5900.9536217999903</v>
      </c>
      <c r="F11">
        <v>4440.5959691999997</v>
      </c>
      <c r="G11">
        <v>17263.391570200001</v>
      </c>
      <c r="H11">
        <v>13272.3203968</v>
      </c>
      <c r="I11">
        <v>25773.034147800001</v>
      </c>
      <c r="J11">
        <v>15380.445664000001</v>
      </c>
      <c r="K11">
        <v>46438.631187799998</v>
      </c>
      <c r="L11">
        <v>24381.272212200001</v>
      </c>
      <c r="M11">
        <v>2644.6553742000001</v>
      </c>
      <c r="N11" t="s">
        <v>24</v>
      </c>
    </row>
    <row r="12" spans="1:14" x14ac:dyDescent="0.35">
      <c r="A12" s="2" t="s">
        <v>4</v>
      </c>
      <c r="B12" s="2" t="s">
        <v>18</v>
      </c>
      <c r="C12">
        <v>3045.0836131999999</v>
      </c>
      <c r="D12">
        <v>2698.3242934</v>
      </c>
      <c r="E12">
        <v>3655.8470022000001</v>
      </c>
      <c r="F12">
        <v>3831.5130693999899</v>
      </c>
      <c r="G12">
        <v>665.80734139999902</v>
      </c>
      <c r="H12">
        <v>8971.0806816000004</v>
      </c>
      <c r="I12" t="s">
        <v>24</v>
      </c>
      <c r="J12">
        <v>34461.604274600002</v>
      </c>
      <c r="K12">
        <v>46679.982175800003</v>
      </c>
      <c r="L12">
        <v>28306.764996599999</v>
      </c>
      <c r="M12">
        <v>2708.4316945999999</v>
      </c>
      <c r="N12" t="s">
        <v>24</v>
      </c>
    </row>
    <row r="13" spans="1:14" x14ac:dyDescent="0.35">
      <c r="E13" s="19"/>
      <c r="F13" s="19"/>
      <c r="G13" s="19"/>
      <c r="H13" s="19"/>
      <c r="I13" s="19"/>
      <c r="J13" s="19"/>
      <c r="K13" s="19"/>
      <c r="L13" s="19"/>
    </row>
    <row r="14" spans="1:14" x14ac:dyDescent="0.35">
      <c r="A14" s="2"/>
      <c r="B14" s="2"/>
    </row>
    <row r="15" spans="1:1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14" x14ac:dyDescent="0.35">
      <c r="B16">
        <v>60</v>
      </c>
      <c r="D16">
        <v>1440</v>
      </c>
      <c r="G16">
        <f>D16/500</f>
        <v>2.88</v>
      </c>
    </row>
    <row r="18" spans="1:14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4" x14ac:dyDescent="0.35">
      <c r="B19">
        <f>10*24</f>
        <v>240</v>
      </c>
      <c r="E19">
        <f>0.35*24</f>
        <v>8.3999999999999986</v>
      </c>
      <c r="H19">
        <f>(G16*2)+B19+E19</f>
        <v>254.16</v>
      </c>
      <c r="J19">
        <f>(100*25)-H19</f>
        <v>2245.84</v>
      </c>
      <c r="K19" s="2">
        <v>2300</v>
      </c>
    </row>
    <row r="20" spans="1:14" x14ac:dyDescent="0.35">
      <c r="N20" t="s">
        <v>34</v>
      </c>
    </row>
    <row r="21" spans="1:14" x14ac:dyDescent="0.35">
      <c r="B21" t="s">
        <v>26</v>
      </c>
      <c r="D21">
        <v>0</v>
      </c>
      <c r="E21">
        <v>0.5</v>
      </c>
      <c r="F21">
        <v>1</v>
      </c>
      <c r="G21">
        <v>5</v>
      </c>
      <c r="H21">
        <v>10</v>
      </c>
      <c r="I21">
        <v>50</v>
      </c>
      <c r="J21">
        <v>100</v>
      </c>
      <c r="N21" s="4"/>
    </row>
    <row r="22" spans="1:14" x14ac:dyDescent="0.35">
      <c r="A22" s="17" t="s">
        <v>0</v>
      </c>
      <c r="B22" s="18"/>
      <c r="E22">
        <f>E5-E5</f>
        <v>0</v>
      </c>
      <c r="F22">
        <f t="shared" ref="F22:J22" si="0">F5-F5</f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</row>
    <row r="23" spans="1:14" x14ac:dyDescent="0.35">
      <c r="A23" s="17" t="s">
        <v>0</v>
      </c>
      <c r="B23" s="18"/>
      <c r="E23">
        <f>E6-E6</f>
        <v>0</v>
      </c>
      <c r="F23">
        <f t="shared" ref="F23:J23" si="1">F6-F6</f>
        <v>0</v>
      </c>
      <c r="G23">
        <f t="shared" si="1"/>
        <v>0</v>
      </c>
      <c r="H23">
        <f t="shared" si="1"/>
        <v>0</v>
      </c>
      <c r="I23">
        <f t="shared" si="1"/>
        <v>0</v>
      </c>
      <c r="J23">
        <f t="shared" si="1"/>
        <v>0</v>
      </c>
      <c r="N23" s="4"/>
    </row>
    <row r="24" spans="1:14" x14ac:dyDescent="0.35">
      <c r="A24" s="2" t="s">
        <v>4</v>
      </c>
      <c r="B24" s="2" t="s">
        <v>6</v>
      </c>
      <c r="D24">
        <f>D7-D5</f>
        <v>2281.6167885999903</v>
      </c>
      <c r="E24">
        <f>E7-E5</f>
        <v>2821.6228864000004</v>
      </c>
      <c r="F24">
        <f t="shared" ref="F24:J24" si="2">F7-F5</f>
        <v>2484.5010252000002</v>
      </c>
      <c r="G24">
        <f t="shared" si="2"/>
        <v>3146.7768335999999</v>
      </c>
      <c r="I24">
        <f t="shared" si="2"/>
        <v>6367.2436657999997</v>
      </c>
      <c r="J24">
        <f t="shared" si="2"/>
        <v>14193.602929600011</v>
      </c>
      <c r="N24">
        <f>MEDIAN(I24:I27)</f>
        <v>4522.8931327000055</v>
      </c>
    </row>
    <row r="25" spans="1:14" x14ac:dyDescent="0.35">
      <c r="A25" s="2" t="s">
        <v>4</v>
      </c>
      <c r="B25" s="2" t="s">
        <v>6</v>
      </c>
      <c r="D25">
        <f t="shared" ref="D25" si="3">D8-D6</f>
        <v>1495.8660101999999</v>
      </c>
      <c r="E25">
        <f>E8-E6</f>
        <v>3232.9393167999997</v>
      </c>
      <c r="F25">
        <f t="shared" ref="F25:J25" si="4">F8-F6</f>
        <v>2092.0336311999999</v>
      </c>
      <c r="G25">
        <f t="shared" si="4"/>
        <v>2070.7900422000002</v>
      </c>
      <c r="H25">
        <f t="shared" si="4"/>
        <v>2093.44185319999</v>
      </c>
      <c r="I25">
        <f t="shared" si="4"/>
        <v>2459.8723030000006</v>
      </c>
      <c r="J25">
        <f t="shared" si="4"/>
        <v>10414.4230814</v>
      </c>
    </row>
    <row r="26" spans="1:14" x14ac:dyDescent="0.35">
      <c r="A26" s="2" t="s">
        <v>4</v>
      </c>
      <c r="B26" s="2" t="s">
        <v>17</v>
      </c>
      <c r="D26">
        <f>D9-D5</f>
        <v>5413.0769653999905</v>
      </c>
      <c r="E26">
        <f>E9-E5</f>
        <v>2988.5103528</v>
      </c>
      <c r="F26">
        <f t="shared" ref="F26:L26" si="5">F9-F5</f>
        <v>3205.4870652</v>
      </c>
      <c r="G26">
        <f t="shared" si="5"/>
        <v>2485.5779699999998</v>
      </c>
      <c r="I26">
        <f t="shared" si="5"/>
        <v>5780.1041094000002</v>
      </c>
      <c r="J26">
        <f t="shared" si="5"/>
        <v>13496.35429899991</v>
      </c>
      <c r="K26">
        <f t="shared" si="5"/>
        <v>20107.052093800008</v>
      </c>
      <c r="L26">
        <f t="shared" si="5"/>
        <v>8015.7199598000097</v>
      </c>
    </row>
    <row r="27" spans="1:14" x14ac:dyDescent="0.35">
      <c r="A27" s="2" t="s">
        <v>4</v>
      </c>
      <c r="B27" s="2" t="s">
        <v>17</v>
      </c>
      <c r="D27">
        <f t="shared" ref="D27" si="6">D10-D6</f>
        <v>2888.3946455999999</v>
      </c>
      <c r="E27">
        <f>E10-E6</f>
        <v>3299.4692132</v>
      </c>
      <c r="F27">
        <f t="shared" ref="F27:L27" si="7">F10-F6</f>
        <v>1620.0804718000099</v>
      </c>
      <c r="G27">
        <f t="shared" si="7"/>
        <v>3169.6885372000097</v>
      </c>
      <c r="I27">
        <f t="shared" si="7"/>
        <v>3265.6821560000103</v>
      </c>
      <c r="J27">
        <f t="shared" si="7"/>
        <v>3098.3050561999898</v>
      </c>
      <c r="K27">
        <f t="shared" si="7"/>
        <v>13503.984834999999</v>
      </c>
      <c r="L27">
        <f t="shared" si="7"/>
        <v>10560.235511999901</v>
      </c>
    </row>
    <row r="28" spans="1:14" x14ac:dyDescent="0.35">
      <c r="A28" s="2" t="s">
        <v>4</v>
      </c>
      <c r="B28" s="2" t="s">
        <v>18</v>
      </c>
      <c r="D28">
        <f>D11-D5</f>
        <v>1677.5089541999998</v>
      </c>
      <c r="E28">
        <f>E11-E5</f>
        <v>4361.7680585999906</v>
      </c>
      <c r="F28">
        <f t="shared" ref="F28:J29" si="8">F11-F5</f>
        <v>2949.2325329999994</v>
      </c>
      <c r="G28">
        <f t="shared" si="8"/>
        <v>15979.380914000001</v>
      </c>
      <c r="H28">
        <f t="shared" si="8"/>
        <v>12132.519032799999</v>
      </c>
      <c r="I28">
        <f t="shared" si="8"/>
        <v>24212.887772599999</v>
      </c>
      <c r="J28">
        <f t="shared" si="8"/>
        <v>13516.941783400011</v>
      </c>
    </row>
    <row r="29" spans="1:14" x14ac:dyDescent="0.35">
      <c r="A29" s="2" t="s">
        <v>4</v>
      </c>
      <c r="B29" s="2" t="s">
        <v>18</v>
      </c>
      <c r="D29">
        <f>D12-D6</f>
        <v>292.11393240000007</v>
      </c>
      <c r="E29">
        <f>E12-E6</f>
        <v>2218.4702454000098</v>
      </c>
      <c r="F29">
        <f t="shared" si="8"/>
        <v>1859.3558177999998</v>
      </c>
      <c r="G29">
        <f t="shared" si="8"/>
        <v>-1684.2068423999908</v>
      </c>
      <c r="H29">
        <f t="shared" si="8"/>
        <v>7374.1012320000009</v>
      </c>
      <c r="J29">
        <f t="shared" si="8"/>
        <v>31693.351168000001</v>
      </c>
    </row>
    <row r="32" spans="1:14" x14ac:dyDescent="0.35">
      <c r="A32" s="2" t="s">
        <v>4</v>
      </c>
      <c r="B32" s="2" t="s">
        <v>6</v>
      </c>
      <c r="D32">
        <f>D24/MAX(D24:J24)</f>
        <v>0.16074965601875468</v>
      </c>
      <c r="E32">
        <f>E24/MAX(D24:J24)</f>
        <v>0.19879539398102047</v>
      </c>
      <c r="F32">
        <f>F24/MAX(D24:J24)</f>
        <v>0.17504371775954816</v>
      </c>
      <c r="G32">
        <f>G24/MAX(D24:J24)</f>
        <v>0.22170387950176926</v>
      </c>
      <c r="I32">
        <f>I24/MAX(D24:J24)</f>
        <v>0.44859953440866296</v>
      </c>
      <c r="J32">
        <f>J24/MAX(D24:J24)</f>
        <v>1</v>
      </c>
    </row>
    <row r="33" spans="1:10" x14ac:dyDescent="0.35">
      <c r="A33" s="2" t="s">
        <v>4</v>
      </c>
      <c r="B33" s="2" t="s">
        <v>6</v>
      </c>
      <c r="D33">
        <f t="shared" ref="D33" si="9">D25/MAX(D25:J25)</f>
        <v>0.14363407348714244</v>
      </c>
      <c r="E33">
        <f t="shared" ref="E33" si="10">E25/MAX(D25:J25)</f>
        <v>0.31042903591788773</v>
      </c>
      <c r="F33">
        <f t="shared" ref="F33" si="11">F25/MAX(D25:J25)</f>
        <v>0.20087849464617391</v>
      </c>
      <c r="G33">
        <f t="shared" ref="G33" si="12">G25/MAX(D25:J25)</f>
        <v>0.19883867075636666</v>
      </c>
      <c r="H33">
        <f>H25/MAX(E25:K25)</f>
        <v>0.20101371308208565</v>
      </c>
      <c r="I33">
        <f t="shared" ref="I33" si="13">I25/MAX(D25:J25)</f>
        <v>0.23619861453423135</v>
      </c>
      <c r="J33">
        <f t="shared" ref="J33" si="14">J25/MAX(D25:J25)</f>
        <v>1</v>
      </c>
    </row>
    <row r="34" spans="1:10" x14ac:dyDescent="0.35">
      <c r="A34" s="2"/>
      <c r="B34" s="2"/>
    </row>
    <row r="35" spans="1:10" x14ac:dyDescent="0.35">
      <c r="A35" s="2"/>
      <c r="B35" s="2"/>
    </row>
  </sheetData>
  <mergeCells count="15">
    <mergeCell ref="A22:B22"/>
    <mergeCell ref="A23:B23"/>
    <mergeCell ref="E13:L13"/>
    <mergeCell ref="M1:M3"/>
    <mergeCell ref="B2:C2"/>
    <mergeCell ref="C3:L3"/>
    <mergeCell ref="A5:B5"/>
    <mergeCell ref="A6:B6"/>
    <mergeCell ref="B15:C15"/>
    <mergeCell ref="D15:F15"/>
    <mergeCell ref="G15:J15"/>
    <mergeCell ref="B18:D18"/>
    <mergeCell ref="E18:G18"/>
    <mergeCell ref="H18:I18"/>
    <mergeCell ref="J18:N18"/>
  </mergeCells>
  <pageMargins left="0.7" right="0.7" top="0.75" bottom="0.75" header="0.3" footer="0.3"/>
  <pageSetup scale="8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304C-CBF1-4552-A93B-AD3653CBB2F4}">
  <sheetPr>
    <tabColor theme="9" tint="-0.499984740745262"/>
    <pageSetUpPr fitToPage="1"/>
  </sheetPr>
  <dimension ref="A1:X60"/>
  <sheetViews>
    <sheetView zoomScaleNormal="100" workbookViewId="0">
      <selection activeCell="R6" sqref="R6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51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C4">
        <v>0</v>
      </c>
      <c r="D4">
        <v>0</v>
      </c>
      <c r="E4">
        <v>0</v>
      </c>
      <c r="F4">
        <v>0.1</v>
      </c>
      <c r="G4">
        <v>0.5</v>
      </c>
      <c r="H4">
        <v>1</v>
      </c>
      <c r="I4">
        <v>5</v>
      </c>
      <c r="J4">
        <v>10</v>
      </c>
      <c r="K4">
        <v>50</v>
      </c>
      <c r="L4">
        <v>100</v>
      </c>
      <c r="M4" t="s">
        <v>46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1201.8904812999999</v>
      </c>
      <c r="D5">
        <v>1255.4962370000001</v>
      </c>
      <c r="E5" s="9">
        <v>1270.8906741999999</v>
      </c>
      <c r="F5">
        <v>1263.7768882</v>
      </c>
      <c r="G5">
        <v>1230.4030984000001</v>
      </c>
      <c r="H5">
        <v>1455.11213749999</v>
      </c>
      <c r="I5">
        <v>1168.5740627</v>
      </c>
      <c r="J5">
        <v>1532.9699681</v>
      </c>
      <c r="K5">
        <v>1039.7085365999999</v>
      </c>
      <c r="L5">
        <v>969.59442419999903</v>
      </c>
      <c r="M5">
        <v>1245.1940867999999</v>
      </c>
      <c r="N5" t="s">
        <v>24</v>
      </c>
      <c r="O5" t="s">
        <v>74</v>
      </c>
      <c r="P5" s="12"/>
      <c r="Q5" s="12"/>
      <c r="R5" s="12"/>
      <c r="S5" s="12"/>
    </row>
    <row r="6" spans="1:24" x14ac:dyDescent="0.35">
      <c r="A6" s="2" t="s">
        <v>20</v>
      </c>
      <c r="B6" s="2" t="s">
        <v>32</v>
      </c>
      <c r="C6">
        <v>2456.5487312</v>
      </c>
      <c r="D6">
        <v>2913.3666487999999</v>
      </c>
      <c r="E6" s="10">
        <v>3223.0713563999998</v>
      </c>
      <c r="F6">
        <v>3466.6126795</v>
      </c>
      <c r="G6">
        <v>4877.9002950000004</v>
      </c>
      <c r="H6">
        <v>5948.4727979999998</v>
      </c>
      <c r="I6">
        <v>5422.7635787999998</v>
      </c>
      <c r="J6">
        <v>6493.8948774999999</v>
      </c>
      <c r="K6">
        <v>7848.0015940000003</v>
      </c>
      <c r="L6">
        <v>10294.779617799901</v>
      </c>
      <c r="M6">
        <v>2227.0668215999899</v>
      </c>
      <c r="N6" t="s">
        <v>24</v>
      </c>
      <c r="O6" t="s">
        <v>75</v>
      </c>
      <c r="P6" s="12"/>
      <c r="Q6" s="12"/>
      <c r="R6" s="12"/>
      <c r="S6" s="12"/>
    </row>
    <row r="7" spans="1:24" x14ac:dyDescent="0.35">
      <c r="A7" s="2" t="s">
        <v>20</v>
      </c>
      <c r="B7" s="2" t="s">
        <v>35</v>
      </c>
      <c r="C7">
        <v>13858.714521399899</v>
      </c>
      <c r="D7">
        <v>13017.429014699999</v>
      </c>
      <c r="E7" s="10">
        <v>15354.083315599901</v>
      </c>
      <c r="F7">
        <v>13851.026747899899</v>
      </c>
      <c r="G7">
        <v>14108.637490999899</v>
      </c>
      <c r="H7">
        <v>16862.262154299999</v>
      </c>
      <c r="I7">
        <v>16781.875312799999</v>
      </c>
      <c r="J7">
        <v>17569.462406699899</v>
      </c>
      <c r="K7">
        <v>9920.2968206000005</v>
      </c>
      <c r="L7">
        <v>10379.672924</v>
      </c>
      <c r="M7">
        <v>3252.2898289999998</v>
      </c>
      <c r="N7" t="s">
        <v>24</v>
      </c>
      <c r="O7" t="s">
        <v>76</v>
      </c>
      <c r="P7" s="12"/>
      <c r="Q7" s="12"/>
      <c r="R7" s="12"/>
      <c r="S7" s="12"/>
    </row>
    <row r="8" spans="1:24" x14ac:dyDescent="0.35">
      <c r="A8" s="2" t="s">
        <v>20</v>
      </c>
      <c r="B8" s="2" t="s">
        <v>35</v>
      </c>
      <c r="C8">
        <v>9991.5365856000008</v>
      </c>
      <c r="D8">
        <v>7015.8686563000001</v>
      </c>
      <c r="E8" s="10">
        <v>12006.279340699901</v>
      </c>
      <c r="F8">
        <v>9407.0231889999905</v>
      </c>
      <c r="G8">
        <v>11296.131748</v>
      </c>
      <c r="H8">
        <v>12428.709883199899</v>
      </c>
      <c r="I8">
        <v>19438.422117099999</v>
      </c>
      <c r="J8">
        <v>15245.134592099999</v>
      </c>
      <c r="K8">
        <v>14534.522680799901</v>
      </c>
      <c r="L8">
        <v>10003.518722799899</v>
      </c>
      <c r="M8">
        <v>2857.80048419999</v>
      </c>
      <c r="N8" t="s">
        <v>24</v>
      </c>
      <c r="O8" t="s">
        <v>77</v>
      </c>
      <c r="P8" s="12"/>
      <c r="Q8" s="12"/>
      <c r="R8" s="12"/>
      <c r="S8" s="12"/>
    </row>
    <row r="9" spans="1:24" x14ac:dyDescent="0.35">
      <c r="A9" s="2" t="s">
        <v>20</v>
      </c>
      <c r="B9" s="2" t="s">
        <v>33</v>
      </c>
      <c r="C9">
        <v>3073.9568505000002</v>
      </c>
      <c r="D9">
        <v>2898.6484417000001</v>
      </c>
      <c r="E9" s="10">
        <v>2820.6818546999998</v>
      </c>
      <c r="F9">
        <v>3679.9673585999999</v>
      </c>
      <c r="G9">
        <v>3098.522383</v>
      </c>
      <c r="H9">
        <v>5873.0364878999999</v>
      </c>
      <c r="I9">
        <v>5688.9051537999903</v>
      </c>
      <c r="J9">
        <v>10478.872655900001</v>
      </c>
      <c r="K9">
        <v>7856.9748589999999</v>
      </c>
      <c r="L9">
        <v>5530.4022313999903</v>
      </c>
      <c r="M9">
        <v>1972.7205779999999</v>
      </c>
      <c r="N9" t="s">
        <v>24</v>
      </c>
      <c r="O9" t="s">
        <v>78</v>
      </c>
    </row>
    <row r="10" spans="1:24" x14ac:dyDescent="0.35">
      <c r="A10" s="2" t="s">
        <v>20</v>
      </c>
      <c r="B10" s="2" t="s">
        <v>33</v>
      </c>
      <c r="C10">
        <v>2962.4913625999902</v>
      </c>
      <c r="D10">
        <v>2425.4991940999898</v>
      </c>
      <c r="E10" s="10">
        <v>3749.5024210000001</v>
      </c>
      <c r="F10">
        <v>3623.45479229999</v>
      </c>
      <c r="G10">
        <v>3806.7527642999999</v>
      </c>
      <c r="H10">
        <v>4441.8611031999899</v>
      </c>
      <c r="I10">
        <v>3985.51564249999</v>
      </c>
      <c r="J10">
        <v>6646.6067338000003</v>
      </c>
      <c r="K10">
        <v>3557.0697215999999</v>
      </c>
      <c r="L10">
        <v>2654.6922663999999</v>
      </c>
      <c r="M10">
        <v>1428.9904675999901</v>
      </c>
      <c r="N10" t="s">
        <v>24</v>
      </c>
      <c r="O10" t="s">
        <v>79</v>
      </c>
    </row>
    <row r="11" spans="1:24" x14ac:dyDescent="0.35">
      <c r="A11" s="2" t="s">
        <v>20</v>
      </c>
      <c r="B11" s="2" t="s">
        <v>36</v>
      </c>
      <c r="C11">
        <v>4450.4359207999996</v>
      </c>
      <c r="D11">
        <v>7834.0566992000004</v>
      </c>
      <c r="E11" s="10">
        <v>8271.0074858000007</v>
      </c>
      <c r="F11">
        <v>10079.178158500001</v>
      </c>
      <c r="G11">
        <v>9187.8976722000007</v>
      </c>
      <c r="H11">
        <v>11888.309198499999</v>
      </c>
      <c r="I11">
        <v>9025.566761</v>
      </c>
      <c r="J11">
        <v>11053.728682299999</v>
      </c>
      <c r="K11">
        <v>7548.2133602000004</v>
      </c>
      <c r="L11">
        <v>7561.9609246</v>
      </c>
      <c r="M11">
        <v>2014.4727183999901</v>
      </c>
      <c r="N11" t="s">
        <v>24</v>
      </c>
      <c r="O11" t="s">
        <v>80</v>
      </c>
    </row>
    <row r="12" spans="1:24" ht="15" thickBot="1" x14ac:dyDescent="0.4">
      <c r="A12" s="2" t="s">
        <v>20</v>
      </c>
      <c r="B12" s="2" t="s">
        <v>36</v>
      </c>
      <c r="C12">
        <v>2326.2096522000002</v>
      </c>
      <c r="D12">
        <v>4517.6870349000001</v>
      </c>
      <c r="E12" s="11">
        <v>5032.8857589999898</v>
      </c>
      <c r="F12">
        <v>5986.6225653000001</v>
      </c>
      <c r="G12">
        <v>4446.5622735999996</v>
      </c>
      <c r="H12">
        <v>6171.6468391999897</v>
      </c>
      <c r="I12">
        <v>4077.4792525999901</v>
      </c>
      <c r="J12">
        <v>4907.3050003999997</v>
      </c>
      <c r="K12">
        <v>2977.5597217999998</v>
      </c>
      <c r="L12">
        <v>4113.3318608</v>
      </c>
      <c r="M12">
        <v>1900.2752316000001</v>
      </c>
      <c r="N12" t="s">
        <v>24</v>
      </c>
      <c r="O12" t="s">
        <v>81</v>
      </c>
    </row>
    <row r="13" spans="1:24" x14ac:dyDescent="0.35">
      <c r="A13" s="2"/>
      <c r="B13" s="2"/>
      <c r="C13">
        <v>1</v>
      </c>
      <c r="D13">
        <v>2</v>
      </c>
      <c r="E13" s="10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N20" s="4"/>
    </row>
    <row r="21" spans="1:16" x14ac:dyDescent="0.35">
      <c r="A21" t="s">
        <v>71</v>
      </c>
      <c r="B21" s="3"/>
      <c r="C21">
        <v>0</v>
      </c>
      <c r="D21">
        <v>0</v>
      </c>
      <c r="E21">
        <v>0</v>
      </c>
      <c r="F21">
        <v>0.1</v>
      </c>
      <c r="G21">
        <v>0.5</v>
      </c>
      <c r="H21">
        <v>1</v>
      </c>
      <c r="I21">
        <v>5</v>
      </c>
      <c r="J21">
        <v>10</v>
      </c>
      <c r="K21">
        <v>50</v>
      </c>
      <c r="L21">
        <v>100</v>
      </c>
      <c r="M21" t="s">
        <v>46</v>
      </c>
    </row>
    <row r="22" spans="1:16" x14ac:dyDescent="0.35">
      <c r="A22" s="17" t="s">
        <v>0</v>
      </c>
      <c r="B22" s="17"/>
      <c r="F22">
        <f>F5-F5</f>
        <v>0</v>
      </c>
      <c r="G22">
        <f t="shared" ref="G22:M22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6" x14ac:dyDescent="0.35">
      <c r="A23" s="2" t="s">
        <v>20</v>
      </c>
      <c r="B23" s="2" t="s">
        <v>32</v>
      </c>
      <c r="C23">
        <f>C6-C5</f>
        <v>1254.6582499000001</v>
      </c>
      <c r="D23">
        <f>D6-D5</f>
        <v>1657.8704117999998</v>
      </c>
      <c r="E23">
        <f t="shared" ref="E23:M23" si="1">E6-E5</f>
        <v>1952.1806821999999</v>
      </c>
      <c r="F23">
        <f t="shared" si="1"/>
        <v>2202.8357913</v>
      </c>
      <c r="G23">
        <f t="shared" si="1"/>
        <v>3647.4971966000003</v>
      </c>
      <c r="H23">
        <f t="shared" si="1"/>
        <v>4493.3606605000095</v>
      </c>
      <c r="I23">
        <f t="shared" si="1"/>
        <v>4254.1895160999993</v>
      </c>
      <c r="J23">
        <f t="shared" si="1"/>
        <v>4960.9249093999997</v>
      </c>
      <c r="K23">
        <f t="shared" si="1"/>
        <v>6808.2930574000002</v>
      </c>
      <c r="L23">
        <f t="shared" si="1"/>
        <v>9325.185193599902</v>
      </c>
      <c r="M23">
        <f t="shared" si="1"/>
        <v>981.87273479998998</v>
      </c>
      <c r="O23" t="s">
        <v>34</v>
      </c>
      <c r="P23" t="s">
        <v>41</v>
      </c>
    </row>
    <row r="24" spans="1:16" x14ac:dyDescent="0.35">
      <c r="A24" s="2" t="s">
        <v>20</v>
      </c>
      <c r="B24" s="2" t="s">
        <v>35</v>
      </c>
      <c r="C24">
        <f>C7-C5</f>
        <v>12656.824040099898</v>
      </c>
      <c r="D24">
        <f t="shared" ref="D24:M24" si="2">D7-D5</f>
        <v>11761.9327777</v>
      </c>
      <c r="E24">
        <f t="shared" si="2"/>
        <v>14083.192641399901</v>
      </c>
      <c r="F24">
        <f t="shared" si="2"/>
        <v>12587.249859699899</v>
      </c>
      <c r="G24">
        <f t="shared" si="2"/>
        <v>12878.234392599899</v>
      </c>
      <c r="H24">
        <f t="shared" si="2"/>
        <v>15407.150016800009</v>
      </c>
      <c r="I24">
        <f t="shared" si="2"/>
        <v>15613.301250099999</v>
      </c>
      <c r="J24">
        <f t="shared" si="2"/>
        <v>16036.492438599898</v>
      </c>
      <c r="K24">
        <f t="shared" si="2"/>
        <v>8880.5882840000013</v>
      </c>
      <c r="L24">
        <f t="shared" si="2"/>
        <v>9410.0784998000017</v>
      </c>
      <c r="M24">
        <f t="shared" si="2"/>
        <v>2007.0957421999999</v>
      </c>
      <c r="N24" s="4"/>
      <c r="O24">
        <f t="shared" ref="O24:O29" si="3">MEDIAN(F24:M24)</f>
        <v>12732.7421261499</v>
      </c>
      <c r="P24">
        <f>MAX(C24:M24)</f>
        <v>16036.492438599898</v>
      </c>
    </row>
    <row r="25" spans="1:16" x14ac:dyDescent="0.35">
      <c r="A25" s="2" t="s">
        <v>20</v>
      </c>
      <c r="B25" s="2" t="s">
        <v>35</v>
      </c>
      <c r="C25">
        <f>C8-C5</f>
        <v>8789.6461043000018</v>
      </c>
      <c r="D25">
        <f>D8-D5</f>
        <v>5760.3724192999998</v>
      </c>
      <c r="E25">
        <f t="shared" ref="E25:M25" si="4">E8-E5</f>
        <v>10735.388666499901</v>
      </c>
      <c r="F25">
        <f t="shared" si="4"/>
        <v>8143.2463007999904</v>
      </c>
      <c r="G25">
        <f t="shared" si="4"/>
        <v>10065.7286496</v>
      </c>
      <c r="H25">
        <f t="shared" si="4"/>
        <v>10973.59774569991</v>
      </c>
      <c r="I25">
        <f t="shared" si="4"/>
        <v>18269.848054399998</v>
      </c>
      <c r="J25">
        <f t="shared" si="4"/>
        <v>13712.164623999999</v>
      </c>
      <c r="K25">
        <f t="shared" si="4"/>
        <v>13494.814144199901</v>
      </c>
      <c r="L25">
        <f t="shared" si="4"/>
        <v>9033.9242985999008</v>
      </c>
      <c r="M25">
        <f t="shared" si="4"/>
        <v>1612.6063973999901</v>
      </c>
      <c r="O25">
        <f t="shared" si="3"/>
        <v>10519.663197649956</v>
      </c>
      <c r="P25">
        <f t="shared" ref="P25:P29" si="5">MAX(C25:M25)</f>
        <v>18269.848054399998</v>
      </c>
    </row>
    <row r="26" spans="1:16" x14ac:dyDescent="0.35">
      <c r="A26" s="2" t="s">
        <v>20</v>
      </c>
      <c r="B26" s="2" t="s">
        <v>33</v>
      </c>
      <c r="C26">
        <f>C9-C5</f>
        <v>1872.0663692000003</v>
      </c>
      <c r="D26">
        <f t="shared" ref="D26:M26" si="6">D9-D5</f>
        <v>1643.1522047000001</v>
      </c>
      <c r="E26">
        <f t="shared" si="6"/>
        <v>1549.7911804999999</v>
      </c>
      <c r="F26">
        <f t="shared" si="6"/>
        <v>2416.1904703999999</v>
      </c>
      <c r="G26">
        <f t="shared" si="6"/>
        <v>1868.1192845999999</v>
      </c>
      <c r="H26">
        <f t="shared" si="6"/>
        <v>4417.9243504000096</v>
      </c>
      <c r="I26">
        <f t="shared" si="6"/>
        <v>4520.3310910999899</v>
      </c>
      <c r="J26">
        <f t="shared" si="6"/>
        <v>8945.9026878000004</v>
      </c>
      <c r="K26">
        <f t="shared" si="6"/>
        <v>6817.2663223999998</v>
      </c>
      <c r="L26">
        <f t="shared" si="6"/>
        <v>4560.8078071999917</v>
      </c>
      <c r="M26">
        <f t="shared" si="6"/>
        <v>727.52649120000001</v>
      </c>
      <c r="O26">
        <f t="shared" si="3"/>
        <v>4469.1277207499998</v>
      </c>
      <c r="P26">
        <f t="shared" si="5"/>
        <v>8945.9026878000004</v>
      </c>
    </row>
    <row r="27" spans="1:16" x14ac:dyDescent="0.35">
      <c r="A27" s="2" t="s">
        <v>20</v>
      </c>
      <c r="B27" s="2" t="s">
        <v>33</v>
      </c>
      <c r="C27">
        <f>C10-C5</f>
        <v>1760.6008812999903</v>
      </c>
      <c r="D27">
        <f t="shared" ref="D27:M27" si="7">D10-D5</f>
        <v>1170.0029570999898</v>
      </c>
      <c r="E27">
        <f t="shared" si="7"/>
        <v>2478.6117468000002</v>
      </c>
      <c r="F27">
        <f t="shared" si="7"/>
        <v>2359.67790409999</v>
      </c>
      <c r="G27">
        <f t="shared" si="7"/>
        <v>2576.3496658999998</v>
      </c>
      <c r="H27">
        <f t="shared" si="7"/>
        <v>2986.7489656999996</v>
      </c>
      <c r="I27">
        <f t="shared" si="7"/>
        <v>2816.94157979999</v>
      </c>
      <c r="J27">
        <f t="shared" si="7"/>
        <v>5113.6367657000001</v>
      </c>
      <c r="K27">
        <f t="shared" si="7"/>
        <v>2517.3611849999998</v>
      </c>
      <c r="L27">
        <f t="shared" si="7"/>
        <v>1685.0978422000007</v>
      </c>
      <c r="M27">
        <f t="shared" si="7"/>
        <v>183.79638079999017</v>
      </c>
      <c r="O27">
        <f t="shared" si="3"/>
        <v>2546.8554254499995</v>
      </c>
      <c r="P27">
        <f t="shared" si="5"/>
        <v>5113.6367657000001</v>
      </c>
    </row>
    <row r="28" spans="1:16" x14ac:dyDescent="0.35">
      <c r="A28" s="2" t="s">
        <v>20</v>
      </c>
      <c r="B28" s="2" t="s">
        <v>36</v>
      </c>
      <c r="C28">
        <f>C11-C5</f>
        <v>3248.5454394999997</v>
      </c>
      <c r="D28">
        <f t="shared" ref="D28:M28" si="8">D11-D5</f>
        <v>6578.5604622000001</v>
      </c>
      <c r="E28">
        <f t="shared" si="8"/>
        <v>7000.1168116000008</v>
      </c>
      <c r="F28">
        <f t="shared" si="8"/>
        <v>8815.4012703000008</v>
      </c>
      <c r="G28">
        <f t="shared" si="8"/>
        <v>7957.4945738000006</v>
      </c>
      <c r="H28">
        <f t="shared" si="8"/>
        <v>10433.19706100001</v>
      </c>
      <c r="I28">
        <f t="shared" si="8"/>
        <v>7856.9926983000005</v>
      </c>
      <c r="J28">
        <f t="shared" si="8"/>
        <v>9520.7587141999993</v>
      </c>
      <c r="K28">
        <f t="shared" si="8"/>
        <v>6508.5048236000002</v>
      </c>
      <c r="L28">
        <f t="shared" si="8"/>
        <v>6592.3665004000013</v>
      </c>
      <c r="M28">
        <f t="shared" si="8"/>
        <v>769.27863159999015</v>
      </c>
      <c r="O28">
        <f t="shared" si="3"/>
        <v>7907.2436360500005</v>
      </c>
      <c r="P28">
        <f t="shared" si="5"/>
        <v>10433.19706100001</v>
      </c>
    </row>
    <row r="29" spans="1:16" x14ac:dyDescent="0.35">
      <c r="A29" s="2" t="s">
        <v>20</v>
      </c>
      <c r="B29" s="2" t="s">
        <v>36</v>
      </c>
      <c r="C29">
        <f>C12-C5</f>
        <v>1124.3191709000002</v>
      </c>
      <c r="D29">
        <f t="shared" ref="D29:M29" si="9">D12-D5</f>
        <v>3262.1907978999998</v>
      </c>
      <c r="E29">
        <f t="shared" si="9"/>
        <v>3761.9950847999899</v>
      </c>
      <c r="F29">
        <f>F12-F5</f>
        <v>4722.8456771000001</v>
      </c>
      <c r="G29">
        <f t="shared" si="9"/>
        <v>3216.1591751999995</v>
      </c>
      <c r="H29">
        <f t="shared" si="9"/>
        <v>4716.5347016999995</v>
      </c>
      <c r="I29">
        <f t="shared" si="9"/>
        <v>2908.9051898999901</v>
      </c>
      <c r="J29">
        <f t="shared" si="9"/>
        <v>3374.3350322999995</v>
      </c>
      <c r="K29">
        <f t="shared" si="9"/>
        <v>1937.8511851999999</v>
      </c>
      <c r="L29">
        <f t="shared" si="9"/>
        <v>3143.7374366000008</v>
      </c>
      <c r="M29">
        <f t="shared" si="9"/>
        <v>655.08114480000017</v>
      </c>
      <c r="O29">
        <f t="shared" si="3"/>
        <v>3179.9483059000004</v>
      </c>
      <c r="P29">
        <f t="shared" si="5"/>
        <v>4722.8456771000001</v>
      </c>
    </row>
    <row r="30" spans="1:16" x14ac:dyDescent="0.35">
      <c r="A30" s="2"/>
      <c r="B30" s="2"/>
    </row>
    <row r="31" spans="1:16" x14ac:dyDescent="0.35">
      <c r="C31">
        <v>0</v>
      </c>
      <c r="D31">
        <v>0</v>
      </c>
      <c r="E31">
        <v>0</v>
      </c>
      <c r="F31">
        <v>0.1</v>
      </c>
      <c r="G31">
        <v>0.5</v>
      </c>
      <c r="H31">
        <v>1</v>
      </c>
      <c r="I31">
        <v>5</v>
      </c>
      <c r="J31">
        <v>10</v>
      </c>
      <c r="K31">
        <v>50</v>
      </c>
      <c r="L31">
        <v>100</v>
      </c>
      <c r="M31" t="s">
        <v>46</v>
      </c>
    </row>
    <row r="32" spans="1:16" x14ac:dyDescent="0.35">
      <c r="A32" s="17" t="s">
        <v>0</v>
      </c>
      <c r="B32" s="17"/>
    </row>
    <row r="33" spans="1:13" x14ac:dyDescent="0.35">
      <c r="A33" s="2" t="s">
        <v>20</v>
      </c>
      <c r="B33" s="2" t="s">
        <v>32</v>
      </c>
      <c r="C33">
        <f>C23/MAX(C23:M23)</f>
        <v>0.13454512954456949</v>
      </c>
      <c r="D33">
        <f>D23/MAX(C23:M23)</f>
        <v>0.17778418094450671</v>
      </c>
      <c r="E33">
        <f>E23/MAX(C23:M23)</f>
        <v>0.20934497724933424</v>
      </c>
      <c r="F33">
        <f>F23/MAX(C23:M23)</f>
        <v>0.23622434788875388</v>
      </c>
      <c r="G33">
        <f t="shared" ref="G33:G39" si="10">G23/MAX(F23:M23)</f>
        <v>0.39114474628379126</v>
      </c>
      <c r="H33">
        <f t="shared" ref="H33:H39" si="11">H23/MAX(F23:M23)</f>
        <v>0.48185216349203558</v>
      </c>
      <c r="I33">
        <f t="shared" ref="I33:I39" si="12">I23/MAX(F23:M23)</f>
        <v>0.45620429275975682</v>
      </c>
      <c r="J33">
        <f>J23/MAX(F23:M23)</f>
        <v>0.53199210593745649</v>
      </c>
      <c r="K33">
        <f t="shared" ref="K33:K39" si="13">K23/MAX(F23:M23)</f>
        <v>0.73009735635842332</v>
      </c>
      <c r="L33">
        <f t="shared" ref="L33:L39" si="14">L23/MAX(F23:M23)</f>
        <v>1</v>
      </c>
      <c r="M33">
        <f t="shared" ref="M33:M39" si="15">M23/MAX(C23:M23)</f>
        <v>0.10529257214900919</v>
      </c>
    </row>
    <row r="34" spans="1:13" x14ac:dyDescent="0.35">
      <c r="A34" s="2" t="s">
        <v>20</v>
      </c>
      <c r="B34" s="2" t="s">
        <v>35</v>
      </c>
      <c r="C34">
        <f t="shared" ref="C34:C39" si="16">C24/MAX(C24:M24)</f>
        <v>0.78925139575003789</v>
      </c>
      <c r="D34">
        <f t="shared" ref="D34:D39" si="17">D24/MAX(C24:M24)</f>
        <v>0.73344796704976345</v>
      </c>
      <c r="E34">
        <f>E24/MAX(C24:M24)</f>
        <v>0.87819656918875866</v>
      </c>
      <c r="F34">
        <f>F24/MAX(C24:M24)</f>
        <v>0.78491290460763985</v>
      </c>
      <c r="G34">
        <f t="shared" si="10"/>
        <v>0.80305805286958765</v>
      </c>
      <c r="H34">
        <f t="shared" si="11"/>
        <v>0.96075560636407875</v>
      </c>
      <c r="I34">
        <f t="shared" si="12"/>
        <v>0.97361073874974824</v>
      </c>
      <c r="J34">
        <f>J24/MAX(F24:M24)</f>
        <v>1</v>
      </c>
      <c r="K34">
        <f t="shared" si="13"/>
        <v>0.55377373312784983</v>
      </c>
      <c r="L34">
        <f t="shared" si="14"/>
        <v>0.5867915652895459</v>
      </c>
      <c r="M34">
        <f t="shared" si="15"/>
        <v>0.1251580262881497</v>
      </c>
    </row>
    <row r="35" spans="1:13" x14ac:dyDescent="0.35">
      <c r="A35" s="2" t="s">
        <v>20</v>
      </c>
      <c r="B35" s="2" t="s">
        <v>35</v>
      </c>
      <c r="C35">
        <f t="shared" si="16"/>
        <v>0.48110121540847506</v>
      </c>
      <c r="D35">
        <f t="shared" si="17"/>
        <v>0.31529394235507652</v>
      </c>
      <c r="E35">
        <f>E25/MAX(C25:M25)</f>
        <v>0.58760142035852647</v>
      </c>
      <c r="F35">
        <f t="shared" ref="F35:F38" si="18">F25/MAX(C25:M25)</f>
        <v>0.44572052687864699</v>
      </c>
      <c r="G35">
        <f t="shared" si="10"/>
        <v>0.55094758421791212</v>
      </c>
      <c r="H35">
        <f t="shared" si="11"/>
        <v>0.60063979257107702</v>
      </c>
      <c r="I35">
        <f t="shared" si="12"/>
        <v>1</v>
      </c>
      <c r="J35">
        <f t="shared" ref="J35:J39" si="19">J25/MAX(F25:M25)</f>
        <v>0.75053523068012851</v>
      </c>
      <c r="K35">
        <f t="shared" si="13"/>
        <v>0.73863855375359255</v>
      </c>
      <c r="L35">
        <f t="shared" si="14"/>
        <v>0.49447178059175079</v>
      </c>
      <c r="M35">
        <f t="shared" si="15"/>
        <v>8.8265999399574635E-2</v>
      </c>
    </row>
    <row r="36" spans="1:13" x14ac:dyDescent="0.35">
      <c r="A36" s="2" t="s">
        <v>20</v>
      </c>
      <c r="B36" s="2" t="s">
        <v>33</v>
      </c>
      <c r="C36">
        <f t="shared" si="16"/>
        <v>0.20926522839925768</v>
      </c>
      <c r="D36">
        <f t="shared" si="17"/>
        <v>0.18367651225860679</v>
      </c>
      <c r="E36">
        <f t="shared" ref="E36:E39" si="20">E26/MAX(C26:M26)</f>
        <v>0.17324033522223889</v>
      </c>
      <c r="F36">
        <f t="shared" si="18"/>
        <v>0.270089062526366</v>
      </c>
      <c r="G36">
        <f t="shared" si="10"/>
        <v>0.20882401137088746</v>
      </c>
      <c r="H36">
        <f t="shared" si="11"/>
        <v>0.49384891660234204</v>
      </c>
      <c r="I36">
        <f t="shared" si="12"/>
        <v>0.50529625112786036</v>
      </c>
      <c r="J36">
        <f t="shared" si="19"/>
        <v>1</v>
      </c>
      <c r="K36">
        <f t="shared" si="13"/>
        <v>0.76205460313100271</v>
      </c>
      <c r="L36">
        <f t="shared" si="14"/>
        <v>0.50982086060692411</v>
      </c>
      <c r="M36">
        <f t="shared" si="15"/>
        <v>8.1325106765599661E-2</v>
      </c>
    </row>
    <row r="37" spans="1:13" x14ac:dyDescent="0.35">
      <c r="A37" s="2" t="s">
        <v>20</v>
      </c>
      <c r="B37" s="2" t="s">
        <v>33</v>
      </c>
      <c r="C37">
        <f t="shared" si="16"/>
        <v>0.34429525638373798</v>
      </c>
      <c r="D37">
        <f t="shared" si="17"/>
        <v>0.22880056028770931</v>
      </c>
      <c r="E37">
        <f t="shared" si="20"/>
        <v>0.48470625904159342</v>
      </c>
      <c r="F37">
        <f t="shared" si="18"/>
        <v>0.4614480871867277</v>
      </c>
      <c r="G37">
        <f t="shared" si="10"/>
        <v>0.5038194506072482</v>
      </c>
      <c r="H37">
        <f t="shared" si="11"/>
        <v>0.5840753073690691</v>
      </c>
      <c r="I37">
        <f>I27/MAX(F27:M27)</f>
        <v>0.55086853229286459</v>
      </c>
      <c r="J37">
        <f t="shared" si="19"/>
        <v>1</v>
      </c>
      <c r="K37">
        <f t="shared" si="13"/>
        <v>0.49228392636046003</v>
      </c>
      <c r="L37">
        <f t="shared" si="14"/>
        <v>0.32953021878731925</v>
      </c>
      <c r="M37">
        <f t="shared" si="15"/>
        <v>3.5942400530443327E-2</v>
      </c>
    </row>
    <row r="38" spans="1:13" x14ac:dyDescent="0.35">
      <c r="A38" s="2" t="s">
        <v>20</v>
      </c>
      <c r="B38" s="2" t="s">
        <v>36</v>
      </c>
      <c r="C38">
        <f t="shared" si="16"/>
        <v>0.31136624953086339</v>
      </c>
      <c r="D38">
        <f t="shared" si="17"/>
        <v>0.63054118730212627</v>
      </c>
      <c r="E38">
        <f t="shared" si="20"/>
        <v>0.67094647696887721</v>
      </c>
      <c r="F38">
        <f t="shared" si="18"/>
        <v>0.84493767526471453</v>
      </c>
      <c r="G38">
        <f t="shared" si="10"/>
        <v>0.76270912235959276</v>
      </c>
      <c r="H38">
        <f t="shared" si="11"/>
        <v>1</v>
      </c>
      <c r="I38">
        <f t="shared" si="12"/>
        <v>0.75307622892219361</v>
      </c>
      <c r="J38">
        <f t="shared" si="19"/>
        <v>0.91254470307948399</v>
      </c>
      <c r="K38">
        <f t="shared" si="13"/>
        <v>0.62382650165108333</v>
      </c>
      <c r="L38">
        <f>L28/MAX(F28:M28)</f>
        <v>0.63186446703309274</v>
      </c>
      <c r="M38">
        <f>M28/MAX(C28:M28)</f>
        <v>7.3733739246199539E-2</v>
      </c>
    </row>
    <row r="39" spans="1:13" x14ac:dyDescent="0.35">
      <c r="A39" s="2" t="s">
        <v>20</v>
      </c>
      <c r="B39" s="2" t="s">
        <v>36</v>
      </c>
      <c r="C39">
        <f t="shared" si="16"/>
        <v>0.23805968853726622</v>
      </c>
      <c r="D39">
        <f t="shared" si="17"/>
        <v>0.69072568128101619</v>
      </c>
      <c r="E39">
        <f t="shared" si="20"/>
        <v>0.79655261721572757</v>
      </c>
      <c r="F39">
        <f>F29/MAX(C29:M29)</f>
        <v>1</v>
      </c>
      <c r="G39">
        <f t="shared" si="10"/>
        <v>0.68097909503891285</v>
      </c>
      <c r="H39">
        <f t="shared" si="11"/>
        <v>0.99866373457201851</v>
      </c>
      <c r="I39">
        <f t="shared" si="12"/>
        <v>0.61592213440396892</v>
      </c>
      <c r="J39">
        <f t="shared" si="19"/>
        <v>0.71447073713659104</v>
      </c>
      <c r="K39">
        <f t="shared" si="13"/>
        <v>0.4103143142271613</v>
      </c>
      <c r="L39">
        <f t="shared" si="14"/>
        <v>0.66564475139284474</v>
      </c>
      <c r="M39">
        <f t="shared" si="15"/>
        <v>0.1387047533601064</v>
      </c>
    </row>
    <row r="40" spans="1:13" ht="15" thickBot="1" x14ac:dyDescent="0.4"/>
    <row r="41" spans="1:13" ht="15" thickBot="1" x14ac:dyDescent="0.4">
      <c r="A41" s="14" t="s">
        <v>72</v>
      </c>
    </row>
    <row r="43" spans="1:13" x14ac:dyDescent="0.35">
      <c r="A43" s="17" t="s">
        <v>0</v>
      </c>
      <c r="B43" s="17"/>
      <c r="E43">
        <f>E5-E5</f>
        <v>0</v>
      </c>
      <c r="F43">
        <f>F5-E5</f>
        <v>-7.1137859999998909</v>
      </c>
      <c r="G43">
        <f>G5-E5</f>
        <v>-40.487575799999831</v>
      </c>
      <c r="H43">
        <f>H5-E5</f>
        <v>184.22146329999009</v>
      </c>
      <c r="I43">
        <f>I5-E5</f>
        <v>-102.31661149999991</v>
      </c>
      <c r="J43">
        <f>J5-E5</f>
        <v>262.07929390000004</v>
      </c>
      <c r="K43">
        <f>K5-E5</f>
        <v>-231.18213760000003</v>
      </c>
      <c r="L43">
        <f>L5-E5</f>
        <v>-301.2962500000009</v>
      </c>
    </row>
    <row r="44" spans="1:13" x14ac:dyDescent="0.35">
      <c r="A44" s="2" t="s">
        <v>20</v>
      </c>
      <c r="B44" s="2" t="s">
        <v>32</v>
      </c>
      <c r="E44">
        <f t="shared" ref="E44:E50" si="21">E6-E6</f>
        <v>0</v>
      </c>
      <c r="F44">
        <f t="shared" ref="F44:F49" si="22">F6-E6</f>
        <v>243.54132310000023</v>
      </c>
      <c r="G44">
        <f t="shared" ref="G44:G50" si="23">G6-E6</f>
        <v>1654.8289386000006</v>
      </c>
      <c r="H44">
        <f t="shared" ref="H44:H50" si="24">H6-E6</f>
        <v>2725.4014416</v>
      </c>
      <c r="I44">
        <f t="shared" ref="I44:I50" si="25">I6-E6</f>
        <v>2199.6922224</v>
      </c>
      <c r="J44">
        <f t="shared" ref="J44:J50" si="26">J6-E6</f>
        <v>3270.8235211000001</v>
      </c>
      <c r="K44">
        <f t="shared" ref="K44:K50" si="27">K6-E6</f>
        <v>4624.9302376000005</v>
      </c>
      <c r="L44">
        <f t="shared" ref="L44:L50" si="28">L6-E6</f>
        <v>7071.7082613999009</v>
      </c>
    </row>
    <row r="45" spans="1:13" x14ac:dyDescent="0.35">
      <c r="A45" s="2" t="s">
        <v>20</v>
      </c>
      <c r="B45" s="2" t="s">
        <v>35</v>
      </c>
      <c r="E45">
        <f t="shared" si="21"/>
        <v>0</v>
      </c>
      <c r="F45">
        <f t="shared" si="22"/>
        <v>-1503.0565677000013</v>
      </c>
      <c r="G45">
        <f t="shared" si="23"/>
        <v>-1245.4458246000013</v>
      </c>
      <c r="H45">
        <f t="shared" si="24"/>
        <v>1508.1788387000979</v>
      </c>
      <c r="I45">
        <f t="shared" si="25"/>
        <v>1427.7919972000982</v>
      </c>
      <c r="J45">
        <f t="shared" si="26"/>
        <v>2215.3790910999978</v>
      </c>
      <c r="K45">
        <f t="shared" si="27"/>
        <v>-5433.7864949999002</v>
      </c>
      <c r="L45">
        <f t="shared" si="28"/>
        <v>-4974.4103915999003</v>
      </c>
    </row>
    <row r="46" spans="1:13" x14ac:dyDescent="0.35">
      <c r="A46" s="2" t="s">
        <v>20</v>
      </c>
      <c r="B46" s="2" t="s">
        <v>35</v>
      </c>
      <c r="E46">
        <f t="shared" si="21"/>
        <v>0</v>
      </c>
      <c r="F46">
        <f t="shared" si="22"/>
        <v>-2599.2561516999103</v>
      </c>
      <c r="G46">
        <f t="shared" si="23"/>
        <v>-710.147592699901</v>
      </c>
      <c r="H46">
        <f t="shared" si="24"/>
        <v>422.43054249999841</v>
      </c>
      <c r="I46">
        <f t="shared" si="25"/>
        <v>7432.1427764000982</v>
      </c>
      <c r="J46">
        <f t="shared" si="26"/>
        <v>3238.8552514000985</v>
      </c>
      <c r="K46">
        <f t="shared" si="27"/>
        <v>2528.2433400999998</v>
      </c>
      <c r="L46">
        <f t="shared" si="28"/>
        <v>-2002.7606179000013</v>
      </c>
    </row>
    <row r="47" spans="1:13" x14ac:dyDescent="0.35">
      <c r="A47" s="2" t="s">
        <v>20</v>
      </c>
      <c r="B47" s="2" t="s">
        <v>33</v>
      </c>
      <c r="E47">
        <f t="shared" si="21"/>
        <v>0</v>
      </c>
      <c r="F47">
        <f t="shared" si="22"/>
        <v>859.28550390000009</v>
      </c>
      <c r="G47">
        <f t="shared" si="23"/>
        <v>277.84052830000019</v>
      </c>
      <c r="H47">
        <f t="shared" si="24"/>
        <v>3052.3546332000001</v>
      </c>
      <c r="I47">
        <f t="shared" si="25"/>
        <v>2868.2232990999905</v>
      </c>
      <c r="J47">
        <f t="shared" si="26"/>
        <v>7658.1908012000004</v>
      </c>
      <c r="K47">
        <f t="shared" si="27"/>
        <v>5036.2930042999997</v>
      </c>
      <c r="L47">
        <f t="shared" si="28"/>
        <v>2709.7203766999905</v>
      </c>
    </row>
    <row r="48" spans="1:13" x14ac:dyDescent="0.35">
      <c r="A48" s="2" t="s">
        <v>20</v>
      </c>
      <c r="B48" s="2" t="s">
        <v>33</v>
      </c>
      <c r="E48">
        <f t="shared" si="21"/>
        <v>0</v>
      </c>
      <c r="F48">
        <f t="shared" si="22"/>
        <v>-126.04762870001014</v>
      </c>
      <c r="G48">
        <f t="shared" si="23"/>
        <v>57.250343299999713</v>
      </c>
      <c r="H48">
        <f t="shared" si="24"/>
        <v>692.35868219998974</v>
      </c>
      <c r="I48">
        <f t="shared" si="25"/>
        <v>236.01322149998987</v>
      </c>
      <c r="J48">
        <f t="shared" si="26"/>
        <v>2897.1043128000001</v>
      </c>
      <c r="K48">
        <f t="shared" si="27"/>
        <v>-192.43269940000027</v>
      </c>
      <c r="L48">
        <f t="shared" si="28"/>
        <v>-1094.8101546000003</v>
      </c>
    </row>
    <row r="49" spans="1:12" x14ac:dyDescent="0.35">
      <c r="A49" s="2" t="s">
        <v>20</v>
      </c>
      <c r="B49" s="2" t="s">
        <v>36</v>
      </c>
      <c r="E49">
        <f t="shared" si="21"/>
        <v>0</v>
      </c>
      <c r="F49">
        <f t="shared" si="22"/>
        <v>1808.1706727000001</v>
      </c>
      <c r="G49">
        <f t="shared" si="23"/>
        <v>916.89018639999995</v>
      </c>
      <c r="H49">
        <f t="shared" si="24"/>
        <v>3617.3017126999985</v>
      </c>
      <c r="I49">
        <f t="shared" si="25"/>
        <v>754.55927519999932</v>
      </c>
      <c r="J49">
        <f t="shared" si="26"/>
        <v>2782.7211964999988</v>
      </c>
      <c r="K49">
        <f t="shared" si="27"/>
        <v>-722.79412560000037</v>
      </c>
      <c r="L49">
        <f t="shared" si="28"/>
        <v>-709.04656120000072</v>
      </c>
    </row>
    <row r="50" spans="1:12" x14ac:dyDescent="0.35">
      <c r="A50" s="2" t="s">
        <v>20</v>
      </c>
      <c r="B50" s="2" t="s">
        <v>36</v>
      </c>
      <c r="E50">
        <f t="shared" si="21"/>
        <v>0</v>
      </c>
      <c r="F50">
        <f>F12-E12</f>
        <v>953.73680630001036</v>
      </c>
      <c r="G50">
        <f t="shared" si="23"/>
        <v>-586.3234853999902</v>
      </c>
      <c r="H50">
        <f t="shared" si="24"/>
        <v>1138.7610801999999</v>
      </c>
      <c r="I50">
        <f t="shared" si="25"/>
        <v>-955.40650639999967</v>
      </c>
      <c r="J50">
        <f t="shared" si="26"/>
        <v>-125.58075859999008</v>
      </c>
      <c r="K50">
        <f t="shared" si="27"/>
        <v>-2055.32603719999</v>
      </c>
      <c r="L50">
        <f t="shared" si="28"/>
        <v>-919.55389819998982</v>
      </c>
    </row>
    <row r="53" spans="1:12" x14ac:dyDescent="0.35">
      <c r="A53" s="17" t="s">
        <v>0</v>
      </c>
      <c r="B53" s="17"/>
      <c r="E53">
        <f>E43/MAX(E43:L43)</f>
        <v>0</v>
      </c>
      <c r="F53">
        <f>F43/MAX(E43:L43)</f>
        <v>-2.7143639980632173E-2</v>
      </c>
      <c r="G53">
        <f>G43/MAX(E43:L43)</f>
        <v>-0.15448597711595036</v>
      </c>
      <c r="H53">
        <f>H43/MAX(E43:L43)</f>
        <v>0.70292261764976494</v>
      </c>
      <c r="I53">
        <f>I43/MAX(E43:L43)</f>
        <v>-0.39040326298742328</v>
      </c>
      <c r="J53">
        <f>J43/MAX(E43:L43)</f>
        <v>1</v>
      </c>
      <c r="K53">
        <f>K43/MAX(E43:L43)</f>
        <v>-0.88210760247320708</v>
      </c>
      <c r="L53">
        <f>L43/MAX(E43:L43)</f>
        <v>-1.1496377509127624</v>
      </c>
    </row>
    <row r="54" spans="1:12" x14ac:dyDescent="0.35">
      <c r="A54" s="2" t="s">
        <v>20</v>
      </c>
      <c r="B54" s="2" t="s">
        <v>32</v>
      </c>
      <c r="E54">
        <f t="shared" ref="E54:E60" si="29">E44/MAX(E44:L44)</f>
        <v>0</v>
      </c>
      <c r="F54">
        <f t="shared" ref="F54:F60" si="30">F44/MAX(E44:L44)</f>
        <v>3.4438824976610286E-2</v>
      </c>
      <c r="G54">
        <f t="shared" ref="G54:G60" si="31">G44/MAX(E44:L44)</f>
        <v>0.23400695806877278</v>
      </c>
      <c r="H54">
        <f t="shared" ref="H54:H60" si="32">H44/MAX(E44:L44)</f>
        <v>0.38539506168209564</v>
      </c>
      <c r="I54">
        <f t="shared" ref="I54:I60" si="33">I44/MAX(E44:L44)</f>
        <v>0.3110552841110209</v>
      </c>
      <c r="J54">
        <f t="shared" ref="J54:J60" si="34">J44/MAX(E44:L44)</f>
        <v>0.46252240621313678</v>
      </c>
      <c r="K54">
        <f t="shared" ref="K54:K60" si="35">K44/MAX(E44:L44)</f>
        <v>0.65400467138112095</v>
      </c>
      <c r="L54">
        <f t="shared" ref="L54:L60" si="36">L44/MAX(E44:L44)</f>
        <v>1</v>
      </c>
    </row>
    <row r="55" spans="1:12" x14ac:dyDescent="0.35">
      <c r="A55" s="2" t="s">
        <v>20</v>
      </c>
      <c r="B55" s="2" t="s">
        <v>35</v>
      </c>
      <c r="E55">
        <f t="shared" si="29"/>
        <v>0</v>
      </c>
      <c r="F55">
        <f t="shared" si="30"/>
        <v>-0.67846472585136275</v>
      </c>
      <c r="G55">
        <f t="shared" si="31"/>
        <v>-0.5621818087944499</v>
      </c>
      <c r="H55">
        <f t="shared" si="32"/>
        <v>0.680776867832243</v>
      </c>
      <c r="I55">
        <f t="shared" si="33"/>
        <v>0.64449105028393106</v>
      </c>
      <c r="J55">
        <f t="shared" si="34"/>
        <v>1</v>
      </c>
      <c r="K55">
        <f t="shared" si="35"/>
        <v>-2.4527569646339278</v>
      </c>
      <c r="L55">
        <f t="shared" si="36"/>
        <v>-2.2453991786705751</v>
      </c>
    </row>
    <row r="56" spans="1:12" x14ac:dyDescent="0.35">
      <c r="A56" s="2" t="s">
        <v>20</v>
      </c>
      <c r="B56" s="2" t="s">
        <v>35</v>
      </c>
      <c r="E56">
        <f t="shared" si="29"/>
        <v>0</v>
      </c>
      <c r="F56">
        <f t="shared" si="30"/>
        <v>-0.34973173012143211</v>
      </c>
      <c r="G56">
        <f t="shared" si="31"/>
        <v>-9.5550854452755102E-2</v>
      </c>
      <c r="H56">
        <f t="shared" si="32"/>
        <v>5.6838324452185889E-2</v>
      </c>
      <c r="I56">
        <f t="shared" si="33"/>
        <v>1</v>
      </c>
      <c r="J56">
        <f t="shared" si="34"/>
        <v>0.43579023558114427</v>
      </c>
      <c r="K56">
        <f t="shared" si="35"/>
        <v>0.34017690673652579</v>
      </c>
      <c r="L56">
        <f t="shared" si="36"/>
        <v>-0.26947283955032914</v>
      </c>
    </row>
    <row r="57" spans="1:12" x14ac:dyDescent="0.35">
      <c r="A57" s="2" t="s">
        <v>20</v>
      </c>
      <c r="B57" s="2" t="s">
        <v>33</v>
      </c>
      <c r="E57">
        <f t="shared" si="29"/>
        <v>0</v>
      </c>
      <c r="F57">
        <f t="shared" si="30"/>
        <v>0.11220476561714215</v>
      </c>
      <c r="G57">
        <f t="shared" si="31"/>
        <v>3.6280178375349956E-2</v>
      </c>
      <c r="H57">
        <f t="shared" si="32"/>
        <v>0.39857385542309959</v>
      </c>
      <c r="I57">
        <f t="shared" si="33"/>
        <v>0.37453014341854141</v>
      </c>
      <c r="J57">
        <f t="shared" si="34"/>
        <v>1</v>
      </c>
      <c r="K57">
        <f t="shared" si="35"/>
        <v>0.65763482982310095</v>
      </c>
      <c r="L57">
        <f t="shared" si="36"/>
        <v>0.35383296747782661</v>
      </c>
    </row>
    <row r="58" spans="1:12" x14ac:dyDescent="0.35">
      <c r="A58" s="2" t="s">
        <v>20</v>
      </c>
      <c r="B58" s="2" t="s">
        <v>33</v>
      </c>
      <c r="E58">
        <f t="shared" si="29"/>
        <v>0</v>
      </c>
      <c r="F58">
        <f t="shared" si="30"/>
        <v>-4.3508142990608206E-2</v>
      </c>
      <c r="G58">
        <f t="shared" si="31"/>
        <v>1.9761229530830482E-2</v>
      </c>
      <c r="H58">
        <f t="shared" si="32"/>
        <v>0.23898300076424839</v>
      </c>
      <c r="I58">
        <f t="shared" si="33"/>
        <v>8.1465213543480339E-2</v>
      </c>
      <c r="J58">
        <f t="shared" si="34"/>
        <v>1</v>
      </c>
      <c r="K58">
        <f t="shared" si="35"/>
        <v>-6.6422426886665151E-2</v>
      </c>
      <c r="L58">
        <f t="shared" si="36"/>
        <v>-0.37789807904496392</v>
      </c>
    </row>
    <row r="59" spans="1:12" x14ac:dyDescent="0.35">
      <c r="A59" s="2" t="s">
        <v>20</v>
      </c>
      <c r="B59" s="2" t="s">
        <v>36</v>
      </c>
      <c r="E59">
        <f t="shared" si="29"/>
        <v>0</v>
      </c>
      <c r="F59">
        <f t="shared" si="30"/>
        <v>0.4998672536359593</v>
      </c>
      <c r="G59">
        <f t="shared" si="31"/>
        <v>0.25347351678763391</v>
      </c>
      <c r="H59">
        <f t="shared" si="32"/>
        <v>1</v>
      </c>
      <c r="I59">
        <f t="shared" si="33"/>
        <v>0.20859727363930253</v>
      </c>
      <c r="J59">
        <f t="shared" si="34"/>
        <v>0.76928092194525333</v>
      </c>
      <c r="K59">
        <f t="shared" si="35"/>
        <v>-0.19981582489023234</v>
      </c>
      <c r="L59">
        <f t="shared" si="36"/>
        <v>-0.19601532233559796</v>
      </c>
    </row>
    <row r="60" spans="1:12" x14ac:dyDescent="0.35">
      <c r="A60" s="2" t="s">
        <v>20</v>
      </c>
      <c r="B60" s="2" t="s">
        <v>36</v>
      </c>
      <c r="E60">
        <f t="shared" si="29"/>
        <v>0</v>
      </c>
      <c r="F60">
        <f t="shared" si="30"/>
        <v>0.83752142822839193</v>
      </c>
      <c r="G60">
        <f t="shared" si="31"/>
        <v>-0.51487840214649294</v>
      </c>
      <c r="H60">
        <f t="shared" si="32"/>
        <v>1</v>
      </c>
      <c r="I60">
        <f t="shared" si="33"/>
        <v>-0.83898767091004045</v>
      </c>
      <c r="J60">
        <f t="shared" si="34"/>
        <v>-0.11027840763396515</v>
      </c>
      <c r="K60">
        <f t="shared" si="35"/>
        <v>-1.804879068082494</v>
      </c>
      <c r="L60">
        <f t="shared" si="36"/>
        <v>-0.80750379881132672</v>
      </c>
    </row>
  </sheetData>
  <mergeCells count="13">
    <mergeCell ref="A43:B43"/>
    <mergeCell ref="A53:B53"/>
    <mergeCell ref="A22:B22"/>
    <mergeCell ref="A32:B32"/>
    <mergeCell ref="C3:L3"/>
    <mergeCell ref="A5:B5"/>
    <mergeCell ref="B15:C15"/>
    <mergeCell ref="D15:F15"/>
    <mergeCell ref="G15:J15"/>
    <mergeCell ref="B18:D18"/>
    <mergeCell ref="E18:G18"/>
    <mergeCell ref="H18:I18"/>
    <mergeCell ref="J18:N18"/>
  </mergeCells>
  <pageMargins left="0.7" right="0.7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DF43-AA6C-4906-ACFE-AD7B5EE543E9}">
  <sheetPr>
    <tabColor theme="9" tint="-0.499984740745262"/>
    <pageSetUpPr fitToPage="1"/>
  </sheetPr>
  <dimension ref="A1:P41"/>
  <sheetViews>
    <sheetView zoomScaleNormal="100" workbookViewId="0">
      <selection activeCell="G12" sqref="G12:P12"/>
    </sheetView>
  </sheetViews>
  <sheetFormatPr defaultRowHeight="14.5" x14ac:dyDescent="0.35"/>
  <cols>
    <col min="1" max="1" width="11.1796875" bestFit="1" customWidth="1"/>
    <col min="2" max="2" width="25.906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5" customHeight="1" x14ac:dyDescent="0.35">
      <c r="B2" s="2"/>
      <c r="C2" s="2"/>
    </row>
    <row r="3" spans="1:16" x14ac:dyDescent="0.35">
      <c r="B3" t="s">
        <v>58</v>
      </c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8"/>
      <c r="C5" s="5"/>
      <c r="D5">
        <v>1459.9816086000001</v>
      </c>
      <c r="E5">
        <v>1380.1886046</v>
      </c>
      <c r="F5" s="9">
        <v>1465.1950263000001</v>
      </c>
      <c r="G5">
        <v>1843.7431733999899</v>
      </c>
      <c r="H5">
        <v>1743.0251572</v>
      </c>
      <c r="I5">
        <v>1571.399703</v>
      </c>
      <c r="J5">
        <v>1744.1942114999999</v>
      </c>
      <c r="K5">
        <v>1453.3314481</v>
      </c>
      <c r="L5">
        <v>1557.6303762999901</v>
      </c>
      <c r="M5">
        <v>1332.38617199999</v>
      </c>
      <c r="N5">
        <v>1074.1930474000001</v>
      </c>
      <c r="O5" t="s">
        <v>24</v>
      </c>
      <c r="P5" t="s">
        <v>74</v>
      </c>
    </row>
    <row r="6" spans="1:16" x14ac:dyDescent="0.35">
      <c r="A6" s="2" t="s">
        <v>4</v>
      </c>
      <c r="B6" s="2" t="s">
        <v>37</v>
      </c>
      <c r="C6" s="2" t="s">
        <v>0</v>
      </c>
      <c r="D6">
        <v>2120.6686353999899</v>
      </c>
      <c r="E6">
        <v>2650.1141659</v>
      </c>
      <c r="F6" s="10">
        <v>2508.4134257999999</v>
      </c>
      <c r="G6">
        <v>4970.2639804999999</v>
      </c>
      <c r="H6">
        <v>3717.19245949999</v>
      </c>
      <c r="I6">
        <v>4287.9807675000002</v>
      </c>
      <c r="J6">
        <v>5253.1625784999997</v>
      </c>
      <c r="K6">
        <v>4072.2315366999901</v>
      </c>
      <c r="L6">
        <v>2667.0740768999999</v>
      </c>
      <c r="M6">
        <v>3888.5843879999902</v>
      </c>
      <c r="N6">
        <v>2494.5700865999902</v>
      </c>
      <c r="O6" t="s">
        <v>24</v>
      </c>
      <c r="P6" t="s">
        <v>75</v>
      </c>
    </row>
    <row r="7" spans="1:16" x14ac:dyDescent="0.35">
      <c r="A7" s="2" t="s">
        <v>4</v>
      </c>
      <c r="B7" s="2" t="s">
        <v>38</v>
      </c>
      <c r="C7" s="2" t="s">
        <v>0</v>
      </c>
      <c r="D7">
        <v>2026.3038667999999</v>
      </c>
      <c r="E7">
        <v>2628.2838490999902</v>
      </c>
      <c r="F7" s="10">
        <v>2313.1539160000002</v>
      </c>
      <c r="G7">
        <v>2584.3004606999998</v>
      </c>
      <c r="H7">
        <v>2359.0200682</v>
      </c>
      <c r="I7">
        <v>2467.6163999999999</v>
      </c>
      <c r="J7">
        <v>2699.3182023999998</v>
      </c>
      <c r="K7">
        <v>2798.0052874999901</v>
      </c>
      <c r="L7">
        <v>2888.0655449999999</v>
      </c>
      <c r="M7">
        <v>2450.6209260000001</v>
      </c>
      <c r="N7">
        <v>2588.9317416999902</v>
      </c>
      <c r="O7" t="s">
        <v>24</v>
      </c>
      <c r="P7" t="s">
        <v>76</v>
      </c>
    </row>
    <row r="8" spans="1:16" x14ac:dyDescent="0.35">
      <c r="A8" s="2" t="s">
        <v>4</v>
      </c>
      <c r="B8" s="2" t="s">
        <v>27</v>
      </c>
      <c r="C8" s="2" t="s">
        <v>3</v>
      </c>
      <c r="D8">
        <v>6153.7604926999902</v>
      </c>
      <c r="E8">
        <v>8839.7462221999904</v>
      </c>
      <c r="F8" s="10">
        <v>7644.4163061999898</v>
      </c>
      <c r="G8">
        <v>11072.2909358</v>
      </c>
      <c r="H8">
        <v>10114.743016799999</v>
      </c>
      <c r="I8">
        <v>10673.055544500001</v>
      </c>
      <c r="J8">
        <v>11693.4380432</v>
      </c>
      <c r="K8">
        <v>10404.0447129</v>
      </c>
      <c r="L8">
        <v>10270.687769300001</v>
      </c>
      <c r="M8">
        <v>9639.7643159999898</v>
      </c>
      <c r="N8">
        <v>8748.4646001999899</v>
      </c>
      <c r="O8" t="s">
        <v>24</v>
      </c>
      <c r="P8" t="s">
        <v>77</v>
      </c>
    </row>
    <row r="9" spans="1:16" x14ac:dyDescent="0.35">
      <c r="A9" s="2" t="s">
        <v>4</v>
      </c>
      <c r="B9" s="2" t="s">
        <v>39</v>
      </c>
      <c r="C9" s="2" t="s">
        <v>0</v>
      </c>
      <c r="D9">
        <v>7767.4257578999996</v>
      </c>
      <c r="E9">
        <v>4958.3783139999996</v>
      </c>
      <c r="F9" s="10">
        <v>4016.7941260999901</v>
      </c>
      <c r="G9">
        <v>15176.319294299999</v>
      </c>
      <c r="H9">
        <v>14474.7087333</v>
      </c>
      <c r="I9">
        <v>12767.7504825</v>
      </c>
      <c r="J9">
        <v>15954.0761109999</v>
      </c>
      <c r="K9">
        <v>12281.1615595</v>
      </c>
      <c r="L9">
        <v>14180.8687304999</v>
      </c>
      <c r="M9">
        <v>13389.110514</v>
      </c>
      <c r="N9">
        <v>9574.7750510999995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39</v>
      </c>
      <c r="C10" s="2" t="s">
        <v>40</v>
      </c>
      <c r="D10">
        <v>8426.2802570999993</v>
      </c>
      <c r="E10">
        <v>8357.5964177999995</v>
      </c>
      <c r="F10" s="10">
        <v>7422.3672196999996</v>
      </c>
      <c r="G10">
        <v>19318.7202746</v>
      </c>
      <c r="H10">
        <v>15861.9999513</v>
      </c>
      <c r="I10">
        <v>13058.264231999899</v>
      </c>
      <c r="J10">
        <v>15993.537708399999</v>
      </c>
      <c r="K10">
        <v>11456.5701825999</v>
      </c>
      <c r="L10">
        <v>10447.749103</v>
      </c>
      <c r="M10">
        <v>9439.8522659999999</v>
      </c>
      <c r="N10">
        <v>7510.5103050999996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31</v>
      </c>
      <c r="D11">
        <v>5920.6661378999997</v>
      </c>
      <c r="E11">
        <v>5191.1890923000001</v>
      </c>
      <c r="F11" s="10">
        <v>6543.7543360999998</v>
      </c>
      <c r="G11">
        <v>27339.542684200002</v>
      </c>
      <c r="H11">
        <v>28220.208596599899</v>
      </c>
      <c r="I11">
        <v>24482.940047100001</v>
      </c>
      <c r="J11">
        <v>25759.216032799999</v>
      </c>
      <c r="K11">
        <v>19527.520540099998</v>
      </c>
      <c r="L11">
        <v>20297.391670199999</v>
      </c>
      <c r="M11">
        <v>20205.8260559999</v>
      </c>
      <c r="N11">
        <v>17677.494325699899</v>
      </c>
      <c r="O11" t="s">
        <v>24</v>
      </c>
      <c r="P11" t="s">
        <v>80</v>
      </c>
    </row>
    <row r="12" spans="1:16" ht="15" thickBot="1" x14ac:dyDescent="0.4">
      <c r="A12" s="2" t="s">
        <v>20</v>
      </c>
      <c r="B12" s="2" t="s">
        <v>31</v>
      </c>
      <c r="C12" s="2"/>
      <c r="D12">
        <v>4451.8800864000004</v>
      </c>
      <c r="E12">
        <v>4285.4915750999999</v>
      </c>
      <c r="F12" s="11">
        <v>4052.08240539999</v>
      </c>
      <c r="G12">
        <v>25465.885524199999</v>
      </c>
      <c r="H12">
        <v>21737.412801499999</v>
      </c>
      <c r="I12">
        <v>18926.933263099902</v>
      </c>
      <c r="J12">
        <v>34617.376744399997</v>
      </c>
      <c r="K12">
        <v>19144.912934100001</v>
      </c>
      <c r="L12">
        <v>14302.8030452</v>
      </c>
      <c r="M12">
        <v>14719.306446000001</v>
      </c>
      <c r="N12">
        <v>9609.0499144999903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16" x14ac:dyDescent="0.35">
      <c r="B16">
        <v>60</v>
      </c>
      <c r="E16">
        <v>720</v>
      </c>
      <c r="H16">
        <f>E16/500</f>
        <v>1.44</v>
      </c>
    </row>
    <row r="18" spans="1:15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5" x14ac:dyDescent="0.35">
      <c r="B19">
        <v>120</v>
      </c>
      <c r="F19">
        <v>4.2</v>
      </c>
      <c r="I19">
        <f>(H16*2)+B19+F19</f>
        <v>127.08</v>
      </c>
      <c r="K19">
        <f>(100*24)-I19</f>
        <v>2272.92</v>
      </c>
      <c r="L19" s="2">
        <v>1200</v>
      </c>
    </row>
    <row r="20" spans="1:15" x14ac:dyDescent="0.35">
      <c r="A20" t="s">
        <v>71</v>
      </c>
      <c r="O20" s="4"/>
    </row>
    <row r="21" spans="1:15" x14ac:dyDescent="0.35">
      <c r="A21" s="17" t="s">
        <v>0</v>
      </c>
      <c r="B21" s="18"/>
      <c r="C21" s="5"/>
      <c r="G21">
        <f>G5-G5</f>
        <v>0</v>
      </c>
      <c r="H21">
        <f t="shared" ref="H21:N21" si="0">H5-H5</f>
        <v>0</v>
      </c>
      <c r="I21">
        <f t="shared" si="0"/>
        <v>0</v>
      </c>
      <c r="J21">
        <f t="shared" si="0"/>
        <v>0</v>
      </c>
      <c r="K21">
        <f t="shared" si="0"/>
        <v>0</v>
      </c>
      <c r="L21">
        <f t="shared" si="0"/>
        <v>0</v>
      </c>
      <c r="M21">
        <f t="shared" si="0"/>
        <v>0</v>
      </c>
      <c r="N21">
        <f t="shared" si="0"/>
        <v>0</v>
      </c>
    </row>
    <row r="22" spans="1:15" x14ac:dyDescent="0.35">
      <c r="A22" s="2" t="s">
        <v>4</v>
      </c>
      <c r="B22" s="2" t="s">
        <v>37</v>
      </c>
      <c r="C22" s="2" t="s">
        <v>0</v>
      </c>
      <c r="G22">
        <f>G6-G5</f>
        <v>3126.5208071000097</v>
      </c>
      <c r="H22">
        <f>H6-H5</f>
        <v>1974.1673022999901</v>
      </c>
      <c r="I22">
        <f t="shared" ref="I22:N22" si="1">I6-I5</f>
        <v>2716.5810645000001</v>
      </c>
      <c r="J22">
        <f t="shared" si="1"/>
        <v>3508.9683669999995</v>
      </c>
      <c r="K22">
        <f t="shared" si="1"/>
        <v>2618.9000885999903</v>
      </c>
      <c r="L22">
        <f t="shared" si="1"/>
        <v>1109.4437006000098</v>
      </c>
      <c r="M22">
        <f t="shared" si="1"/>
        <v>2556.1982160000002</v>
      </c>
      <c r="N22">
        <f t="shared" si="1"/>
        <v>1420.3770391999901</v>
      </c>
      <c r="O22" s="4"/>
    </row>
    <row r="23" spans="1:15" x14ac:dyDescent="0.35">
      <c r="A23" s="2" t="s">
        <v>4</v>
      </c>
      <c r="B23" s="2" t="s">
        <v>38</v>
      </c>
      <c r="C23" s="2" t="s">
        <v>0</v>
      </c>
      <c r="G23">
        <f>G7-G5</f>
        <v>740.55728730000988</v>
      </c>
      <c r="H23">
        <f t="shared" ref="H23:N23" si="2">H7-H5</f>
        <v>615.994911</v>
      </c>
      <c r="I23">
        <f t="shared" si="2"/>
        <v>896.21669699999984</v>
      </c>
      <c r="J23">
        <f t="shared" si="2"/>
        <v>955.12399089999985</v>
      </c>
      <c r="K23">
        <f t="shared" si="2"/>
        <v>1344.6738393999901</v>
      </c>
      <c r="L23">
        <f t="shared" si="2"/>
        <v>1330.4351687000099</v>
      </c>
      <c r="M23">
        <f t="shared" si="2"/>
        <v>1118.2347540000101</v>
      </c>
      <c r="N23">
        <f t="shared" si="2"/>
        <v>1514.7386942999901</v>
      </c>
    </row>
    <row r="24" spans="1:15" x14ac:dyDescent="0.35">
      <c r="A24" s="2" t="s">
        <v>4</v>
      </c>
      <c r="B24" s="2" t="s">
        <v>27</v>
      </c>
      <c r="C24" s="2" t="s">
        <v>3</v>
      </c>
      <c r="G24">
        <f>G8-G5</f>
        <v>9228.5477624000105</v>
      </c>
      <c r="H24">
        <f t="shared" ref="H24:N24" si="3">H8-H5</f>
        <v>8371.7178595999994</v>
      </c>
      <c r="I24">
        <f t="shared" si="3"/>
        <v>9101.6558415</v>
      </c>
      <c r="J24">
        <f t="shared" si="3"/>
        <v>9949.2438316999996</v>
      </c>
      <c r="K24">
        <f t="shared" si="3"/>
        <v>8950.7132648000006</v>
      </c>
      <c r="L24">
        <f t="shared" si="3"/>
        <v>8713.0573930000101</v>
      </c>
      <c r="M24">
        <f t="shared" si="3"/>
        <v>8307.3781440000002</v>
      </c>
      <c r="N24">
        <f t="shared" si="3"/>
        <v>7674.2715527999899</v>
      </c>
      <c r="O24" s="4"/>
    </row>
    <row r="25" spans="1:15" x14ac:dyDescent="0.35">
      <c r="A25" s="2" t="s">
        <v>4</v>
      </c>
      <c r="B25" s="2" t="s">
        <v>39</v>
      </c>
      <c r="C25" s="2" t="s">
        <v>0</v>
      </c>
      <c r="G25">
        <f>G9-G5</f>
        <v>13332.57612090001</v>
      </c>
      <c r="H25">
        <f t="shared" ref="H25:N25" si="4">H9-H5</f>
        <v>12731.6835761</v>
      </c>
      <c r="I25">
        <f t="shared" si="4"/>
        <v>11196.3507795</v>
      </c>
      <c r="J25">
        <f t="shared" si="4"/>
        <v>14209.8818994999</v>
      </c>
      <c r="K25">
        <f t="shared" si="4"/>
        <v>10827.830111400001</v>
      </c>
      <c r="L25">
        <f t="shared" si="4"/>
        <v>12623.23835419991</v>
      </c>
      <c r="M25">
        <f t="shared" si="4"/>
        <v>12056.72434200001</v>
      </c>
      <c r="N25">
        <f t="shared" si="4"/>
        <v>8500.5820036999994</v>
      </c>
    </row>
    <row r="26" spans="1:15" x14ac:dyDescent="0.35">
      <c r="A26" s="2" t="s">
        <v>4</v>
      </c>
      <c r="B26" s="2" t="s">
        <v>39</v>
      </c>
      <c r="C26" s="2" t="s">
        <v>40</v>
      </c>
      <c r="G26">
        <f>G10-G5</f>
        <v>17474.977101200009</v>
      </c>
      <c r="H26">
        <f t="shared" ref="H26:N26" si="5">H10-H5</f>
        <v>14118.974794100001</v>
      </c>
      <c r="I26">
        <f t="shared" si="5"/>
        <v>11486.8645289999</v>
      </c>
      <c r="J26">
        <f t="shared" si="5"/>
        <v>14249.343496899999</v>
      </c>
      <c r="K26">
        <f t="shared" si="5"/>
        <v>10003.238734499901</v>
      </c>
      <c r="L26">
        <f t="shared" si="5"/>
        <v>8890.1187267000096</v>
      </c>
      <c r="M26">
        <f t="shared" si="5"/>
        <v>8107.4660940000103</v>
      </c>
      <c r="N26">
        <f t="shared" si="5"/>
        <v>6436.3172576999996</v>
      </c>
    </row>
    <row r="27" spans="1:15" x14ac:dyDescent="0.35">
      <c r="A27" s="2" t="s">
        <v>4</v>
      </c>
      <c r="B27" s="2" t="s">
        <v>31</v>
      </c>
      <c r="G27">
        <f>G11-G5</f>
        <v>25495.79951080001</v>
      </c>
      <c r="H27">
        <f t="shared" ref="H27:N27" si="6">H11-H5</f>
        <v>26477.183439399898</v>
      </c>
      <c r="I27">
        <f t="shared" si="6"/>
        <v>22911.540344100002</v>
      </c>
      <c r="J27">
        <f t="shared" si="6"/>
        <v>24015.021821300001</v>
      </c>
      <c r="K27">
        <f t="shared" si="6"/>
        <v>18074.189091999997</v>
      </c>
      <c r="L27">
        <f t="shared" si="6"/>
        <v>18739.76129390001</v>
      </c>
      <c r="M27">
        <f t="shared" si="6"/>
        <v>18873.439883999908</v>
      </c>
      <c r="N27">
        <f t="shared" si="6"/>
        <v>16603.301278299899</v>
      </c>
    </row>
    <row r="28" spans="1:15" x14ac:dyDescent="0.35">
      <c r="A28" s="2" t="s">
        <v>20</v>
      </c>
      <c r="B28" s="2" t="s">
        <v>31</v>
      </c>
      <c r="C28" s="2"/>
      <c r="G28">
        <f>G12-G5</f>
        <v>23622.142350800008</v>
      </c>
      <c r="H28">
        <f t="shared" ref="H28:N28" si="7">H12-H5</f>
        <v>19994.387644299997</v>
      </c>
      <c r="I28">
        <f t="shared" si="7"/>
        <v>17355.533560099902</v>
      </c>
      <c r="J28">
        <f t="shared" si="7"/>
        <v>32873.182532899998</v>
      </c>
      <c r="K28">
        <f t="shared" si="7"/>
        <v>17691.581485999999</v>
      </c>
      <c r="L28">
        <f t="shared" si="7"/>
        <v>12745.17266890001</v>
      </c>
      <c r="M28">
        <f t="shared" si="7"/>
        <v>13386.920274000011</v>
      </c>
      <c r="N28">
        <f t="shared" si="7"/>
        <v>8534.8568670999903</v>
      </c>
    </row>
    <row r="29" spans="1:15" x14ac:dyDescent="0.35">
      <c r="A29" s="2"/>
      <c r="B29" s="2"/>
      <c r="C29" s="2"/>
    </row>
    <row r="30" spans="1:15" x14ac:dyDescent="0.35">
      <c r="B30" s="2"/>
      <c r="C30" s="2"/>
    </row>
    <row r="31" spans="1:15" ht="15" thickBot="1" x14ac:dyDescent="0.4"/>
    <row r="32" spans="1:15" ht="15" thickBot="1" x14ac:dyDescent="0.4">
      <c r="A32" s="14" t="s">
        <v>72</v>
      </c>
    </row>
    <row r="34" spans="1:14" x14ac:dyDescent="0.35">
      <c r="A34" s="17" t="s">
        <v>0</v>
      </c>
      <c r="B34" s="18"/>
      <c r="C34" s="5"/>
      <c r="F34">
        <f>F5-F5</f>
        <v>0</v>
      </c>
      <c r="G34">
        <f>G5-F5</f>
        <v>378.54814709998982</v>
      </c>
      <c r="H34">
        <f>H5-G5</f>
        <v>-100.71801619998996</v>
      </c>
      <c r="I34">
        <f>I5-G5</f>
        <v>-272.34347039998988</v>
      </c>
      <c r="J34">
        <f>J5-G5</f>
        <v>-99.54896189998999</v>
      </c>
      <c r="K34">
        <f>K5-G5</f>
        <v>-390.41172529998994</v>
      </c>
      <c r="L34">
        <f>L5-G5</f>
        <v>-286.11279709999985</v>
      </c>
      <c r="M34">
        <f>M5-G5</f>
        <v>-511.35700139999994</v>
      </c>
      <c r="N34">
        <f>N5-G5</f>
        <v>-769.55012599998986</v>
      </c>
    </row>
    <row r="35" spans="1:14" x14ac:dyDescent="0.35">
      <c r="A35" s="2" t="s">
        <v>4</v>
      </c>
      <c r="B35" s="2" t="s">
        <v>37</v>
      </c>
      <c r="C35" s="2" t="s">
        <v>0</v>
      </c>
      <c r="F35">
        <f t="shared" ref="F35:F41" si="8">F6-F6</f>
        <v>0</v>
      </c>
      <c r="G35">
        <f t="shared" ref="G35:G41" si="9">G6-F6</f>
        <v>2461.8505547</v>
      </c>
      <c r="H35">
        <f>H6-G6</f>
        <v>-1253.0715210000099</v>
      </c>
      <c r="I35">
        <f t="shared" ref="I35:I41" si="10">I6-G6</f>
        <v>-682.28321299999971</v>
      </c>
      <c r="J35">
        <f t="shared" ref="J35:J41" si="11">J6-G6</f>
        <v>282.89859799999977</v>
      </c>
      <c r="K35">
        <f t="shared" ref="K35:K41" si="12">K6-G6</f>
        <v>-898.03244380000979</v>
      </c>
      <c r="L35">
        <f t="shared" ref="L35:L41" si="13">L6-G6</f>
        <v>-2303.1899036</v>
      </c>
      <c r="M35">
        <f t="shared" ref="M35:M41" si="14">M6-G6</f>
        <v>-1081.6795925000097</v>
      </c>
      <c r="N35">
        <f t="shared" ref="N35:N41" si="15">N6-G6</f>
        <v>-2475.6938939000097</v>
      </c>
    </row>
    <row r="36" spans="1:14" x14ac:dyDescent="0.35">
      <c r="A36" s="2" t="s">
        <v>4</v>
      </c>
      <c r="B36" s="2" t="s">
        <v>38</v>
      </c>
      <c r="C36" s="2" t="s">
        <v>0</v>
      </c>
      <c r="F36">
        <f t="shared" si="8"/>
        <v>0</v>
      </c>
      <c r="G36">
        <f t="shared" si="9"/>
        <v>271.14654469999959</v>
      </c>
      <c r="H36">
        <f>H7-G7</f>
        <v>-225.28039249999983</v>
      </c>
      <c r="I36">
        <f t="shared" si="10"/>
        <v>-116.68406069999992</v>
      </c>
      <c r="J36">
        <f t="shared" si="11"/>
        <v>115.01774169999999</v>
      </c>
      <c r="K36">
        <f t="shared" si="12"/>
        <v>213.70482679999031</v>
      </c>
      <c r="L36">
        <f t="shared" si="13"/>
        <v>303.76508430000013</v>
      </c>
      <c r="M36">
        <f t="shared" si="14"/>
        <v>-133.67953469999975</v>
      </c>
      <c r="N36">
        <f t="shared" si="15"/>
        <v>4.6312809999903948</v>
      </c>
    </row>
    <row r="37" spans="1:14" x14ac:dyDescent="0.35">
      <c r="A37" s="2" t="s">
        <v>4</v>
      </c>
      <c r="B37" s="2" t="s">
        <v>27</v>
      </c>
      <c r="C37" s="2" t="s">
        <v>3</v>
      </c>
      <c r="F37">
        <f t="shared" si="8"/>
        <v>0</v>
      </c>
      <c r="G37">
        <f t="shared" si="9"/>
        <v>3427.8746296000099</v>
      </c>
      <c r="H37">
        <f>H8-G8</f>
        <v>-957.54791900000055</v>
      </c>
      <c r="I37">
        <f t="shared" si="10"/>
        <v>-399.23539129999881</v>
      </c>
      <c r="J37">
        <f t="shared" si="11"/>
        <v>621.1471074000001</v>
      </c>
      <c r="K37">
        <f t="shared" si="12"/>
        <v>-668.24622289999934</v>
      </c>
      <c r="L37">
        <f t="shared" si="13"/>
        <v>-801.60316649999913</v>
      </c>
      <c r="M37">
        <f t="shared" si="14"/>
        <v>-1432.5266198000099</v>
      </c>
      <c r="N37">
        <f t="shared" si="15"/>
        <v>-2323.8263356000098</v>
      </c>
    </row>
    <row r="38" spans="1:14" x14ac:dyDescent="0.35">
      <c r="A38" s="2" t="s">
        <v>4</v>
      </c>
      <c r="B38" s="2" t="s">
        <v>39</v>
      </c>
      <c r="C38" s="2" t="s">
        <v>0</v>
      </c>
      <c r="F38">
        <f t="shared" si="8"/>
        <v>0</v>
      </c>
      <c r="G38">
        <f t="shared" si="9"/>
        <v>11159.525168200009</v>
      </c>
      <c r="H38">
        <f>H9-G9</f>
        <v>-701.61056099999951</v>
      </c>
      <c r="I38">
        <f t="shared" si="10"/>
        <v>-2408.5688117999998</v>
      </c>
      <c r="J38">
        <f t="shared" si="11"/>
        <v>777.75681669990081</v>
      </c>
      <c r="K38">
        <f t="shared" si="12"/>
        <v>-2895.1577347999992</v>
      </c>
      <c r="L38">
        <f t="shared" si="13"/>
        <v>-995.45056380009919</v>
      </c>
      <c r="M38">
        <f t="shared" si="14"/>
        <v>-1787.2087802999995</v>
      </c>
      <c r="N38">
        <f t="shared" si="15"/>
        <v>-5601.5442432</v>
      </c>
    </row>
    <row r="39" spans="1:14" x14ac:dyDescent="0.35">
      <c r="A39" s="2" t="s">
        <v>4</v>
      </c>
      <c r="B39" s="2" t="s">
        <v>39</v>
      </c>
      <c r="C39" s="2" t="s">
        <v>40</v>
      </c>
      <c r="F39">
        <f t="shared" si="8"/>
        <v>0</v>
      </c>
      <c r="G39">
        <f t="shared" si="9"/>
        <v>11896.353054900001</v>
      </c>
      <c r="H39">
        <f t="shared" ref="H39" si="16">H10-G10</f>
        <v>-3456.7203233</v>
      </c>
      <c r="I39">
        <f t="shared" si="10"/>
        <v>-6260.4560426001008</v>
      </c>
      <c r="J39">
        <f t="shared" si="11"/>
        <v>-3325.182566200001</v>
      </c>
      <c r="K39">
        <f t="shared" si="12"/>
        <v>-7862.1500920000999</v>
      </c>
      <c r="L39">
        <f t="shared" si="13"/>
        <v>-8870.9711716000002</v>
      </c>
      <c r="M39">
        <f t="shared" si="14"/>
        <v>-9878.8680086000004</v>
      </c>
      <c r="N39">
        <f t="shared" si="15"/>
        <v>-11808.2099695</v>
      </c>
    </row>
    <row r="40" spans="1:14" x14ac:dyDescent="0.35">
      <c r="A40" s="2" t="s">
        <v>4</v>
      </c>
      <c r="B40" s="2" t="s">
        <v>31</v>
      </c>
      <c r="F40">
        <f t="shared" si="8"/>
        <v>0</v>
      </c>
      <c r="G40">
        <f t="shared" si="9"/>
        <v>20795.788348100003</v>
      </c>
      <c r="H40">
        <f>H11-G11</f>
        <v>880.66591239989793</v>
      </c>
      <c r="I40">
        <f t="shared" si="10"/>
        <v>-2856.6026371000007</v>
      </c>
      <c r="J40">
        <f t="shared" si="11"/>
        <v>-1580.3266514000024</v>
      </c>
      <c r="K40">
        <f t="shared" si="12"/>
        <v>-7812.0221441000031</v>
      </c>
      <c r="L40">
        <f t="shared" si="13"/>
        <v>-7042.1510140000028</v>
      </c>
      <c r="M40">
        <f t="shared" si="14"/>
        <v>-7133.7166282001017</v>
      </c>
      <c r="N40">
        <f t="shared" si="15"/>
        <v>-9662.048358500102</v>
      </c>
    </row>
    <row r="41" spans="1:14" x14ac:dyDescent="0.35">
      <c r="A41" s="2" t="s">
        <v>20</v>
      </c>
      <c r="B41" s="2" t="s">
        <v>31</v>
      </c>
      <c r="C41" s="2"/>
      <c r="F41">
        <f t="shared" si="8"/>
        <v>0</v>
      </c>
      <c r="G41">
        <f t="shared" si="9"/>
        <v>21413.80311880001</v>
      </c>
      <c r="H41">
        <f>H12-G12</f>
        <v>-3728.4727227000003</v>
      </c>
      <c r="I41">
        <f t="shared" si="10"/>
        <v>-6538.9522611000975</v>
      </c>
      <c r="J41">
        <f t="shared" si="11"/>
        <v>9151.4912201999978</v>
      </c>
      <c r="K41">
        <f t="shared" si="12"/>
        <v>-6320.9725900999983</v>
      </c>
      <c r="L41">
        <f t="shared" si="13"/>
        <v>-11163.082478999999</v>
      </c>
      <c r="M41">
        <f t="shared" si="14"/>
        <v>-10746.579078199999</v>
      </c>
      <c r="N41">
        <f t="shared" si="15"/>
        <v>-15856.835609700009</v>
      </c>
    </row>
  </sheetData>
  <mergeCells count="11">
    <mergeCell ref="D3:M3"/>
    <mergeCell ref="A5:B5"/>
    <mergeCell ref="B15:D15"/>
    <mergeCell ref="E15:G15"/>
    <mergeCell ref="H15:K15"/>
    <mergeCell ref="A34:B34"/>
    <mergeCell ref="B18:E18"/>
    <mergeCell ref="F18:H18"/>
    <mergeCell ref="I18:J18"/>
    <mergeCell ref="K18:O18"/>
    <mergeCell ref="A21:B21"/>
  </mergeCells>
  <pageMargins left="0.7" right="0.7" top="0.75" bottom="0.75" header="0.3" footer="0.3"/>
  <pageSetup scale="7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2CBF-D8E6-491A-BA2B-512CB513F679}">
  <sheetPr>
    <tabColor theme="9" tint="-0.499984740745262"/>
    <pageSetUpPr fitToPage="1"/>
  </sheetPr>
  <dimension ref="A1:P41"/>
  <sheetViews>
    <sheetView zoomScaleNormal="100" workbookViewId="0">
      <selection activeCell="R6" sqref="R6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5" customHeight="1" x14ac:dyDescent="0.35">
      <c r="B2" t="s">
        <v>83</v>
      </c>
      <c r="C2" s="2"/>
    </row>
    <row r="3" spans="1:16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4463.5002764000001</v>
      </c>
      <c r="E5">
        <v>3322.3865800999902</v>
      </c>
      <c r="F5" s="9">
        <v>2926.1987287000002</v>
      </c>
      <c r="G5">
        <v>2733.7242445000002</v>
      </c>
      <c r="H5">
        <v>2796.9913693999902</v>
      </c>
      <c r="I5">
        <v>2279.4387763999998</v>
      </c>
      <c r="J5">
        <v>2322.4529944999999</v>
      </c>
      <c r="K5">
        <v>2546.9205383999902</v>
      </c>
      <c r="L5">
        <v>2391.7124051000001</v>
      </c>
      <c r="M5">
        <v>2157.5685752999998</v>
      </c>
      <c r="N5">
        <v>2922.9527413999999</v>
      </c>
      <c r="O5" t="s">
        <v>24</v>
      </c>
      <c r="P5" t="s">
        <v>74</v>
      </c>
    </row>
    <row r="6" spans="1:16" x14ac:dyDescent="0.35">
      <c r="A6" s="2" t="s">
        <v>4</v>
      </c>
      <c r="B6" s="2" t="s">
        <v>42</v>
      </c>
      <c r="C6" s="2" t="s">
        <v>0</v>
      </c>
      <c r="D6">
        <v>19548.422595700002</v>
      </c>
      <c r="E6">
        <v>8699.2919043999991</v>
      </c>
      <c r="F6" s="10">
        <v>8270.7540711000001</v>
      </c>
      <c r="G6">
        <v>20711.185162400001</v>
      </c>
      <c r="H6">
        <v>17126.922191899899</v>
      </c>
      <c r="I6">
        <v>13879.9319485</v>
      </c>
      <c r="J6">
        <v>16574.3384755999</v>
      </c>
      <c r="K6">
        <v>15415.9962882</v>
      </c>
      <c r="L6">
        <v>16797.306777900001</v>
      </c>
      <c r="M6">
        <v>11923.079078999999</v>
      </c>
      <c r="N6">
        <v>9442.4570123999893</v>
      </c>
      <c r="O6" t="s">
        <v>24</v>
      </c>
      <c r="P6" t="s">
        <v>75</v>
      </c>
    </row>
    <row r="7" spans="1:16" x14ac:dyDescent="0.35">
      <c r="A7" s="2" t="s">
        <v>4</v>
      </c>
      <c r="B7" s="2" t="s">
        <v>44</v>
      </c>
      <c r="C7" s="2" t="s">
        <v>0</v>
      </c>
      <c r="D7">
        <v>6100.2166800999903</v>
      </c>
      <c r="E7">
        <v>5953.0100088999998</v>
      </c>
      <c r="F7" s="10">
        <v>5425.5750134</v>
      </c>
      <c r="G7">
        <v>12155.9232579</v>
      </c>
      <c r="H7">
        <v>11099.9581626</v>
      </c>
      <c r="I7">
        <v>10569.1096832</v>
      </c>
      <c r="J7">
        <v>7074.8643363000001</v>
      </c>
      <c r="K7">
        <v>7362.4229308000004</v>
      </c>
      <c r="L7">
        <v>8560.2327888</v>
      </c>
      <c r="M7">
        <v>6083.2352005000002</v>
      </c>
      <c r="N7">
        <v>7720.5356591999898</v>
      </c>
      <c r="O7" t="s">
        <v>24</v>
      </c>
      <c r="P7" t="s">
        <v>76</v>
      </c>
    </row>
    <row r="8" spans="1:16" x14ac:dyDescent="0.35">
      <c r="A8" s="2" t="s">
        <v>4</v>
      </c>
      <c r="B8" s="2" t="s">
        <v>42</v>
      </c>
      <c r="C8" s="2" t="s">
        <v>44</v>
      </c>
      <c r="D8">
        <v>9442.4083188999994</v>
      </c>
      <c r="E8">
        <v>6869.3098332999898</v>
      </c>
      <c r="F8" s="10">
        <v>5992.6460480999904</v>
      </c>
      <c r="G8">
        <v>24928.400121499901</v>
      </c>
      <c r="H8">
        <v>22875.089024000001</v>
      </c>
      <c r="I8">
        <v>19945.573363099898</v>
      </c>
      <c r="J8">
        <v>20529.3713054</v>
      </c>
      <c r="K8">
        <v>18424.354925099899</v>
      </c>
      <c r="L8">
        <v>18693.254746099999</v>
      </c>
      <c r="M8">
        <v>14682.485034400001</v>
      </c>
      <c r="N8">
        <v>14177.345570899901</v>
      </c>
      <c r="O8" t="s">
        <v>24</v>
      </c>
      <c r="P8" t="s">
        <v>77</v>
      </c>
    </row>
    <row r="9" spans="1:16" x14ac:dyDescent="0.35">
      <c r="A9" s="2" t="s">
        <v>4</v>
      </c>
      <c r="B9" s="2" t="s">
        <v>32</v>
      </c>
      <c r="C9" s="2" t="s">
        <v>0</v>
      </c>
      <c r="D9">
        <v>23262.510086799899</v>
      </c>
      <c r="E9">
        <v>11312.0040591</v>
      </c>
      <c r="F9" s="10">
        <v>11378.7695599</v>
      </c>
      <c r="G9">
        <v>17914.573599599898</v>
      </c>
      <c r="H9">
        <v>11997.892664499899</v>
      </c>
      <c r="I9">
        <v>10311.1956988</v>
      </c>
      <c r="J9">
        <v>20540.588969299999</v>
      </c>
      <c r="K9">
        <v>14195.6682386999</v>
      </c>
      <c r="L9">
        <v>12332.6203662999</v>
      </c>
      <c r="M9">
        <v>10946.602346199999</v>
      </c>
      <c r="N9">
        <v>9830.04337879999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45</v>
      </c>
      <c r="C10" s="2" t="s">
        <v>0</v>
      </c>
      <c r="D10">
        <v>4836.0638238000001</v>
      </c>
      <c r="E10">
        <v>6139.0933498000004</v>
      </c>
      <c r="F10" s="10">
        <v>5629.5241817999904</v>
      </c>
      <c r="G10">
        <v>16593.703148799999</v>
      </c>
      <c r="H10">
        <v>15962.706564399999</v>
      </c>
      <c r="I10">
        <v>14141.0423464</v>
      </c>
      <c r="J10">
        <v>8875.9730786</v>
      </c>
      <c r="K10">
        <v>8096.7218744000002</v>
      </c>
      <c r="L10">
        <v>9097.9201543999898</v>
      </c>
      <c r="M10">
        <v>9050.1104997999992</v>
      </c>
      <c r="N10">
        <v>10571.2469893999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32</v>
      </c>
      <c r="C11" s="2" t="s">
        <v>45</v>
      </c>
      <c r="D11">
        <v>8073.0310096000003</v>
      </c>
      <c r="E11">
        <v>6431.6835907000004</v>
      </c>
      <c r="F11" s="10">
        <v>5956.1604405999997</v>
      </c>
      <c r="G11">
        <v>17506.634596899999</v>
      </c>
      <c r="H11">
        <v>15700.283194699899</v>
      </c>
      <c r="I11">
        <v>15365.5994210999</v>
      </c>
      <c r="J11">
        <v>4833.8820569</v>
      </c>
      <c r="K11">
        <v>9615.6757092000007</v>
      </c>
      <c r="L11">
        <v>16366.110956999901</v>
      </c>
      <c r="M11">
        <v>19244.5172021</v>
      </c>
      <c r="N11">
        <v>18845.2917448999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43</v>
      </c>
      <c r="C12" s="2" t="s">
        <v>0</v>
      </c>
      <c r="D12">
        <v>6945.5412799999904</v>
      </c>
      <c r="E12">
        <v>5229.8300363999897</v>
      </c>
      <c r="F12" s="11">
        <v>6121.0959942999998</v>
      </c>
      <c r="G12">
        <v>32337.315654900001</v>
      </c>
      <c r="H12">
        <v>29717.249206299999</v>
      </c>
      <c r="I12">
        <v>20479.537167799899</v>
      </c>
      <c r="J12">
        <v>16703.698448499999</v>
      </c>
      <c r="K12">
        <v>20327.744229</v>
      </c>
      <c r="L12">
        <v>22268.412931099901</v>
      </c>
      <c r="M12">
        <v>25457.413462600001</v>
      </c>
      <c r="N12">
        <v>26727.9180686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A15" s="2"/>
      <c r="B15" s="2"/>
      <c r="C15" s="2"/>
    </row>
    <row r="16" spans="1:16" x14ac:dyDescent="0.35">
      <c r="B16" s="19" t="s">
        <v>10</v>
      </c>
      <c r="C16" s="19"/>
      <c r="D16" s="19"/>
      <c r="E16" s="19" t="s">
        <v>11</v>
      </c>
      <c r="F16" s="19"/>
      <c r="G16" s="19"/>
      <c r="H16" s="19" t="s">
        <v>12</v>
      </c>
      <c r="I16" s="19"/>
      <c r="J16" s="19"/>
      <c r="K16" s="19"/>
    </row>
    <row r="17" spans="1:15" x14ac:dyDescent="0.35">
      <c r="B17">
        <v>60</v>
      </c>
      <c r="E17">
        <v>720</v>
      </c>
      <c r="H17">
        <f>E17/500</f>
        <v>1.44</v>
      </c>
    </row>
    <row r="19" spans="1:15" x14ac:dyDescent="0.35">
      <c r="B19" s="19" t="s">
        <v>13</v>
      </c>
      <c r="C19" s="19"/>
      <c r="D19" s="19"/>
      <c r="E19" s="19"/>
      <c r="F19" s="19" t="s">
        <v>14</v>
      </c>
      <c r="G19" s="19"/>
      <c r="H19" s="19"/>
      <c r="I19" s="19" t="s">
        <v>15</v>
      </c>
      <c r="J19" s="19"/>
      <c r="K19" s="19" t="s">
        <v>16</v>
      </c>
      <c r="L19" s="19"/>
      <c r="M19" s="19"/>
      <c r="N19" s="19"/>
      <c r="O19" s="19"/>
    </row>
    <row r="20" spans="1:15" x14ac:dyDescent="0.35">
      <c r="B20">
        <v>120</v>
      </c>
      <c r="F20">
        <v>4.2</v>
      </c>
      <c r="I20">
        <f>(H17*2)+B20+F20</f>
        <v>127.08</v>
      </c>
      <c r="K20">
        <f>(100*24)-I20</f>
        <v>2272.92</v>
      </c>
      <c r="L20" s="2">
        <v>1200</v>
      </c>
    </row>
    <row r="21" spans="1:15" x14ac:dyDescent="0.35">
      <c r="A21" s="2" t="s">
        <v>71</v>
      </c>
      <c r="O21" s="4"/>
    </row>
    <row r="22" spans="1:15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</row>
    <row r="23" spans="1:15" x14ac:dyDescent="0.35">
      <c r="A23" s="2" t="s">
        <v>4</v>
      </c>
      <c r="B23" s="2" t="s">
        <v>42</v>
      </c>
      <c r="C23" s="2" t="s">
        <v>0</v>
      </c>
      <c r="G23">
        <f>G6-G5</f>
        <v>17977.4609179</v>
      </c>
      <c r="H23">
        <f>H6-H5</f>
        <v>14329.930822499909</v>
      </c>
      <c r="I23">
        <f t="shared" ref="I23:N23" si="1">I6-I5</f>
        <v>11600.493172099999</v>
      </c>
      <c r="J23">
        <f t="shared" si="1"/>
        <v>14251.8854810999</v>
      </c>
      <c r="K23">
        <f t="shared" si="1"/>
        <v>12869.075749800009</v>
      </c>
      <c r="L23">
        <f t="shared" si="1"/>
        <v>14405.594372800002</v>
      </c>
      <c r="M23">
        <f t="shared" si="1"/>
        <v>9765.5105036999994</v>
      </c>
      <c r="N23">
        <f t="shared" si="1"/>
        <v>6519.5042709999889</v>
      </c>
      <c r="O23" s="4"/>
    </row>
    <row r="24" spans="1:15" x14ac:dyDescent="0.35">
      <c r="A24" s="2" t="s">
        <v>4</v>
      </c>
      <c r="B24" s="2" t="s">
        <v>44</v>
      </c>
      <c r="C24" s="2" t="s">
        <v>0</v>
      </c>
      <c r="G24">
        <f>G7-G5</f>
        <v>9422.1990134000007</v>
      </c>
      <c r="H24">
        <f t="shared" ref="H24:N24" si="2">H7-H5</f>
        <v>8302.9667932000102</v>
      </c>
      <c r="I24">
        <f t="shared" si="2"/>
        <v>8289.6709068</v>
      </c>
      <c r="J24">
        <f t="shared" si="2"/>
        <v>4752.4113417999997</v>
      </c>
      <c r="K24">
        <f t="shared" si="2"/>
        <v>4815.5023924000106</v>
      </c>
      <c r="L24">
        <f t="shared" si="2"/>
        <v>6168.5203836999999</v>
      </c>
      <c r="M24">
        <f t="shared" si="2"/>
        <v>3925.6666252000005</v>
      </c>
      <c r="N24">
        <f t="shared" si="2"/>
        <v>4797.5829177999894</v>
      </c>
    </row>
    <row r="25" spans="1:15" x14ac:dyDescent="0.35">
      <c r="A25" s="2" t="s">
        <v>4</v>
      </c>
      <c r="B25" s="2" t="s">
        <v>42</v>
      </c>
      <c r="C25" s="2" t="s">
        <v>44</v>
      </c>
      <c r="G25">
        <f>G8-G5</f>
        <v>22194.6758769999</v>
      </c>
      <c r="H25">
        <f t="shared" ref="H25:N25" si="3">H8-H5</f>
        <v>20078.097654600009</v>
      </c>
      <c r="I25">
        <f t="shared" si="3"/>
        <v>17666.1345866999</v>
      </c>
      <c r="J25">
        <f t="shared" si="3"/>
        <v>18206.918310900001</v>
      </c>
      <c r="K25">
        <f t="shared" si="3"/>
        <v>15877.434386699908</v>
      </c>
      <c r="L25">
        <f t="shared" si="3"/>
        <v>16301.542341</v>
      </c>
      <c r="M25">
        <f t="shared" si="3"/>
        <v>12524.916459100001</v>
      </c>
      <c r="N25">
        <f t="shared" si="3"/>
        <v>11254.3928294999</v>
      </c>
      <c r="O25" s="4"/>
    </row>
    <row r="26" spans="1:15" x14ac:dyDescent="0.35">
      <c r="A26" s="2" t="s">
        <v>4</v>
      </c>
      <c r="B26" s="2" t="s">
        <v>32</v>
      </c>
      <c r="C26" s="2" t="s">
        <v>0</v>
      </c>
      <c r="G26">
        <f>G9-G5</f>
        <v>15180.849355099897</v>
      </c>
      <c r="H26">
        <f t="shared" ref="H26:N26" si="4">H9-H5</f>
        <v>9200.9012950999095</v>
      </c>
      <c r="I26">
        <f t="shared" si="4"/>
        <v>8031.7569223999999</v>
      </c>
      <c r="J26">
        <f t="shared" si="4"/>
        <v>18218.1359748</v>
      </c>
      <c r="K26">
        <f t="shared" si="4"/>
        <v>11648.747700299909</v>
      </c>
      <c r="L26">
        <f t="shared" si="4"/>
        <v>9940.9079611999005</v>
      </c>
      <c r="M26">
        <f t="shared" si="4"/>
        <v>8789.0337708999996</v>
      </c>
      <c r="N26">
        <f t="shared" si="4"/>
        <v>6907.0906373999896</v>
      </c>
    </row>
    <row r="27" spans="1:15" x14ac:dyDescent="0.35">
      <c r="A27" s="2" t="s">
        <v>4</v>
      </c>
      <c r="B27" s="2" t="s">
        <v>45</v>
      </c>
      <c r="C27" s="2" t="s">
        <v>0</v>
      </c>
      <c r="G27">
        <f>G10-G5</f>
        <v>13859.978904299998</v>
      </c>
      <c r="H27">
        <f t="shared" ref="H27:N27" si="5">H10-H5</f>
        <v>13165.71519500001</v>
      </c>
      <c r="I27">
        <f t="shared" si="5"/>
        <v>11861.603569999999</v>
      </c>
      <c r="J27">
        <f t="shared" si="5"/>
        <v>6553.5200841000005</v>
      </c>
      <c r="K27">
        <f t="shared" si="5"/>
        <v>5549.8013360000095</v>
      </c>
      <c r="L27">
        <f t="shared" si="5"/>
        <v>6706.2077492999897</v>
      </c>
      <c r="M27">
        <f t="shared" si="5"/>
        <v>6892.5419244999994</v>
      </c>
      <c r="N27">
        <f t="shared" si="5"/>
        <v>7648.2942479999001</v>
      </c>
    </row>
    <row r="28" spans="1:15" x14ac:dyDescent="0.35">
      <c r="A28" s="2" t="s">
        <v>4</v>
      </c>
      <c r="B28" s="2" t="s">
        <v>32</v>
      </c>
      <c r="C28" s="2" t="s">
        <v>45</v>
      </c>
      <c r="G28">
        <f>G11-G5</f>
        <v>14772.910352399998</v>
      </c>
      <c r="H28">
        <f t="shared" ref="H28:N28" si="6">H11-H5</f>
        <v>12903.29182529991</v>
      </c>
      <c r="I28">
        <f t="shared" si="6"/>
        <v>13086.160644699899</v>
      </c>
      <c r="J28">
        <f t="shared" si="6"/>
        <v>2511.4290624</v>
      </c>
      <c r="K28">
        <f t="shared" si="6"/>
        <v>7068.7551708000101</v>
      </c>
      <c r="L28">
        <f t="shared" si="6"/>
        <v>13974.3985518999</v>
      </c>
      <c r="M28">
        <f t="shared" si="6"/>
        <v>17086.9486268</v>
      </c>
      <c r="N28">
        <f t="shared" si="6"/>
        <v>15922.339003499899</v>
      </c>
    </row>
    <row r="29" spans="1:15" x14ac:dyDescent="0.35">
      <c r="A29" s="2" t="s">
        <v>4</v>
      </c>
      <c r="B29" s="2" t="s">
        <v>43</v>
      </c>
      <c r="C29" s="2" t="s">
        <v>0</v>
      </c>
      <c r="G29">
        <f>G12-G5</f>
        <v>29603.5914104</v>
      </c>
      <c r="H29">
        <f t="shared" ref="H29:N29" si="7">H12-H5</f>
        <v>26920.257836900008</v>
      </c>
      <c r="I29">
        <f t="shared" si="7"/>
        <v>18200.098391399901</v>
      </c>
      <c r="J29">
        <f t="shared" si="7"/>
        <v>14381.245454</v>
      </c>
      <c r="K29">
        <f t="shared" si="7"/>
        <v>17780.823690600009</v>
      </c>
      <c r="L29">
        <f t="shared" si="7"/>
        <v>19876.700525999902</v>
      </c>
      <c r="M29">
        <f t="shared" si="7"/>
        <v>23299.844887300002</v>
      </c>
      <c r="N29">
        <f t="shared" si="7"/>
        <v>23804.9653272</v>
      </c>
    </row>
    <row r="30" spans="1:15" x14ac:dyDescent="0.35">
      <c r="A30" s="2"/>
      <c r="B30" s="2"/>
      <c r="C30" s="2"/>
    </row>
    <row r="31" spans="1:15" ht="15" thickBot="1" x14ac:dyDescent="0.4">
      <c r="A31" s="2"/>
      <c r="B31" s="2"/>
      <c r="C31" s="2"/>
    </row>
    <row r="32" spans="1:15" ht="15" thickBot="1" x14ac:dyDescent="0.4">
      <c r="A32" s="14" t="s">
        <v>72</v>
      </c>
    </row>
    <row r="34" spans="1:14" x14ac:dyDescent="0.35">
      <c r="A34" s="17" t="s">
        <v>0</v>
      </c>
      <c r="B34" s="17"/>
      <c r="C34" s="17"/>
      <c r="F34">
        <f>F5-F5</f>
        <v>0</v>
      </c>
      <c r="G34">
        <f>G5-F5</f>
        <v>-192.47448420000001</v>
      </c>
      <c r="H34">
        <f>H5-G5</f>
        <v>63.267124899989994</v>
      </c>
      <c r="I34">
        <f>I5-G5</f>
        <v>-454.28546810000034</v>
      </c>
      <c r="J34">
        <f>J5-G5</f>
        <v>-411.27125000000024</v>
      </c>
      <c r="K34">
        <f>K5-G5</f>
        <v>-186.80370610001</v>
      </c>
      <c r="L34">
        <f>L5-G5</f>
        <v>-342.0118394000001</v>
      </c>
      <c r="M34">
        <f>M5-G5</f>
        <v>-576.15566920000037</v>
      </c>
      <c r="N34">
        <f>N5-G5</f>
        <v>189.22849689999975</v>
      </c>
    </row>
    <row r="35" spans="1:14" x14ac:dyDescent="0.35">
      <c r="A35" s="2" t="s">
        <v>4</v>
      </c>
      <c r="B35" s="2" t="s">
        <v>42</v>
      </c>
      <c r="C35" s="2" t="s">
        <v>0</v>
      </c>
      <c r="F35">
        <f t="shared" ref="F35:F41" si="8">F6-F6</f>
        <v>0</v>
      </c>
      <c r="G35">
        <f t="shared" ref="G35:H41" si="9">G6-F6</f>
        <v>12440.431091300001</v>
      </c>
      <c r="H35">
        <f>H6-G6</f>
        <v>-3584.2629705001018</v>
      </c>
      <c r="I35">
        <f t="shared" ref="I35:I41" si="10">I6-G6</f>
        <v>-6831.2532139000014</v>
      </c>
      <c r="J35">
        <f t="shared" ref="J35:J41" si="11">J6-G6</f>
        <v>-4136.8466868001015</v>
      </c>
      <c r="K35">
        <f t="shared" ref="K35:K41" si="12">K6-G6</f>
        <v>-5295.188874200001</v>
      </c>
      <c r="L35">
        <f t="shared" ref="L35:L41" si="13">L6-G6</f>
        <v>-3913.8783844999998</v>
      </c>
      <c r="M35">
        <f t="shared" ref="M35:M41" si="14">M6-G6</f>
        <v>-8788.1060834000018</v>
      </c>
      <c r="N35">
        <f t="shared" ref="N35:N41" si="15">N6-G6</f>
        <v>-11268.728150000012</v>
      </c>
    </row>
    <row r="36" spans="1:14" x14ac:dyDescent="0.35">
      <c r="A36" s="2" t="s">
        <v>4</v>
      </c>
      <c r="B36" s="2" t="s">
        <v>44</v>
      </c>
      <c r="C36" s="2" t="s">
        <v>0</v>
      </c>
      <c r="F36">
        <f t="shared" si="8"/>
        <v>0</v>
      </c>
      <c r="G36">
        <f t="shared" si="9"/>
        <v>6730.3482445</v>
      </c>
      <c r="H36">
        <f>H7-G7</f>
        <v>-1055.9650953</v>
      </c>
      <c r="I36">
        <f t="shared" si="10"/>
        <v>-1586.8135746999997</v>
      </c>
      <c r="J36">
        <f t="shared" si="11"/>
        <v>-5081.0589215999998</v>
      </c>
      <c r="K36">
        <f t="shared" si="12"/>
        <v>-4793.5003270999996</v>
      </c>
      <c r="L36">
        <f t="shared" si="13"/>
        <v>-3595.6904691</v>
      </c>
      <c r="M36">
        <f t="shared" si="14"/>
        <v>-6072.6880573999997</v>
      </c>
      <c r="N36">
        <f t="shared" si="15"/>
        <v>-4435.3875987000101</v>
      </c>
    </row>
    <row r="37" spans="1:14" x14ac:dyDescent="0.35">
      <c r="A37" s="2" t="s">
        <v>4</v>
      </c>
      <c r="B37" s="2" t="s">
        <v>42</v>
      </c>
      <c r="C37" s="2" t="s">
        <v>44</v>
      </c>
      <c r="F37">
        <f t="shared" si="8"/>
        <v>0</v>
      </c>
      <c r="G37">
        <f t="shared" si="9"/>
        <v>18935.754073399912</v>
      </c>
      <c r="H37">
        <f>H8-G8</f>
        <v>-2053.3110974998999</v>
      </c>
      <c r="I37">
        <f t="shared" si="10"/>
        <v>-4982.8267584000023</v>
      </c>
      <c r="J37">
        <f t="shared" si="11"/>
        <v>-4399.0288160999007</v>
      </c>
      <c r="K37">
        <f t="shared" si="12"/>
        <v>-6504.0451964000022</v>
      </c>
      <c r="L37">
        <f t="shared" si="13"/>
        <v>-6235.1453753999012</v>
      </c>
      <c r="M37">
        <f t="shared" si="14"/>
        <v>-10245.9150870999</v>
      </c>
      <c r="N37">
        <f t="shared" si="15"/>
        <v>-10751.0545506</v>
      </c>
    </row>
    <row r="38" spans="1:14" x14ac:dyDescent="0.35">
      <c r="A38" s="2" t="s">
        <v>4</v>
      </c>
      <c r="B38" s="2" t="s">
        <v>32</v>
      </c>
      <c r="C38" s="2" t="s">
        <v>0</v>
      </c>
      <c r="F38">
        <f t="shared" si="8"/>
        <v>0</v>
      </c>
      <c r="G38">
        <f t="shared" si="9"/>
        <v>6535.8040396998986</v>
      </c>
      <c r="H38">
        <f>H9-G9</f>
        <v>-5916.6809350999993</v>
      </c>
      <c r="I38">
        <f t="shared" si="10"/>
        <v>-7603.3779007998983</v>
      </c>
      <c r="J38">
        <f t="shared" si="11"/>
        <v>2626.0153697001006</v>
      </c>
      <c r="K38">
        <f t="shared" si="12"/>
        <v>-3718.9053608999984</v>
      </c>
      <c r="L38">
        <f t="shared" si="13"/>
        <v>-5581.9532332999988</v>
      </c>
      <c r="M38">
        <f t="shared" si="14"/>
        <v>-6967.9712533998991</v>
      </c>
      <c r="N38">
        <f t="shared" si="15"/>
        <v>-8084.5302207999084</v>
      </c>
    </row>
    <row r="39" spans="1:14" x14ac:dyDescent="0.35">
      <c r="A39" s="2" t="s">
        <v>4</v>
      </c>
      <c r="B39" s="2" t="s">
        <v>45</v>
      </c>
      <c r="C39" s="2" t="s">
        <v>0</v>
      </c>
      <c r="F39">
        <f t="shared" si="8"/>
        <v>0</v>
      </c>
      <c r="G39">
        <f t="shared" si="9"/>
        <v>10964.178967000009</v>
      </c>
      <c r="H39">
        <f t="shared" si="9"/>
        <v>-630.99658439999985</v>
      </c>
      <c r="I39">
        <f t="shared" si="10"/>
        <v>-2452.6608023999997</v>
      </c>
      <c r="J39">
        <f t="shared" si="11"/>
        <v>-7717.7300701999993</v>
      </c>
      <c r="K39">
        <f t="shared" si="12"/>
        <v>-8496.9812743999992</v>
      </c>
      <c r="L39">
        <f t="shared" si="13"/>
        <v>-7495.7829944000096</v>
      </c>
      <c r="M39">
        <f t="shared" si="14"/>
        <v>-7543.5926490000002</v>
      </c>
      <c r="N39">
        <f t="shared" si="15"/>
        <v>-6022.4561594000988</v>
      </c>
    </row>
    <row r="40" spans="1:14" x14ac:dyDescent="0.35">
      <c r="A40" s="2" t="s">
        <v>4</v>
      </c>
      <c r="B40" s="2" t="s">
        <v>32</v>
      </c>
      <c r="C40" s="2" t="s">
        <v>45</v>
      </c>
      <c r="F40">
        <f t="shared" si="8"/>
        <v>0</v>
      </c>
      <c r="G40">
        <f t="shared" si="9"/>
        <v>11550.474156299999</v>
      </c>
      <c r="H40">
        <f>H11-G11</f>
        <v>-1806.3514022001</v>
      </c>
      <c r="I40">
        <f t="shared" si="10"/>
        <v>-2141.0351758000998</v>
      </c>
      <c r="J40">
        <f t="shared" si="11"/>
        <v>-12672.752539999999</v>
      </c>
      <c r="K40">
        <f t="shared" si="12"/>
        <v>-7890.9588876999987</v>
      </c>
      <c r="L40">
        <f t="shared" si="13"/>
        <v>-1140.5236399000987</v>
      </c>
      <c r="M40">
        <f t="shared" si="14"/>
        <v>1737.8826052000004</v>
      </c>
      <c r="N40">
        <f t="shared" si="15"/>
        <v>1338.6571479999002</v>
      </c>
    </row>
    <row r="41" spans="1:14" x14ac:dyDescent="0.35">
      <c r="A41" s="2" t="s">
        <v>4</v>
      </c>
      <c r="B41" s="2" t="s">
        <v>43</v>
      </c>
      <c r="C41" s="2" t="s">
        <v>0</v>
      </c>
      <c r="F41">
        <f t="shared" si="8"/>
        <v>0</v>
      </c>
      <c r="G41">
        <f t="shared" si="9"/>
        <v>26216.2196606</v>
      </c>
      <c r="H41">
        <f>H12-G12</f>
        <v>-2620.0664486000023</v>
      </c>
      <c r="I41">
        <f t="shared" si="10"/>
        <v>-11857.778487100102</v>
      </c>
      <c r="J41">
        <f t="shared" si="11"/>
        <v>-15633.617206400002</v>
      </c>
      <c r="K41">
        <f t="shared" si="12"/>
        <v>-12009.571425900001</v>
      </c>
      <c r="L41">
        <f t="shared" si="13"/>
        <v>-10068.9027238001</v>
      </c>
      <c r="M41">
        <f t="shared" si="14"/>
        <v>-6879.9021923</v>
      </c>
      <c r="N41">
        <f t="shared" si="15"/>
        <v>-5609.3975863000014</v>
      </c>
    </row>
  </sheetData>
  <mergeCells count="11">
    <mergeCell ref="A34:C34"/>
    <mergeCell ref="A22:C22"/>
    <mergeCell ref="D3:M3"/>
    <mergeCell ref="B16:D16"/>
    <mergeCell ref="E16:G16"/>
    <mergeCell ref="H16:K16"/>
    <mergeCell ref="B19:E19"/>
    <mergeCell ref="F19:H19"/>
    <mergeCell ref="I19:J19"/>
    <mergeCell ref="K19:O19"/>
    <mergeCell ref="A5:C5"/>
  </mergeCells>
  <pageMargins left="0.7" right="0.7" top="0.75" bottom="0.75" header="0.3" footer="0.3"/>
  <pageSetup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3026-FAD7-4C82-BD76-18D54DEC32F1}">
  <sheetPr>
    <tabColor theme="9" tint="-0.499984740745262"/>
    <pageSetUpPr fitToPage="1"/>
  </sheetPr>
  <dimension ref="A1:P41"/>
  <sheetViews>
    <sheetView zoomScaleNormal="100" workbookViewId="0">
      <selection activeCell="R7" sqref="R7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5" customHeight="1" x14ac:dyDescent="0.35">
      <c r="B2" t="s">
        <v>84</v>
      </c>
      <c r="C2" s="2"/>
    </row>
    <row r="3" spans="1:16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3153.5114583999998</v>
      </c>
      <c r="E5">
        <v>4323.7645144999997</v>
      </c>
      <c r="F5" s="9">
        <v>3829.5836964999899</v>
      </c>
      <c r="G5">
        <v>3093.1273135000001</v>
      </c>
      <c r="H5">
        <v>2474.4116097999899</v>
      </c>
      <c r="I5">
        <v>2050.2934771</v>
      </c>
      <c r="J5">
        <v>2004.370596</v>
      </c>
      <c r="K5">
        <v>2408.1700649999998</v>
      </c>
      <c r="L5">
        <v>2522.4569013</v>
      </c>
      <c r="M5">
        <v>2303.8676175999999</v>
      </c>
      <c r="N5">
        <v>2918.57019699999</v>
      </c>
      <c r="O5" t="s">
        <v>24</v>
      </c>
      <c r="P5" t="s">
        <v>74</v>
      </c>
    </row>
    <row r="6" spans="1:16" x14ac:dyDescent="0.35">
      <c r="A6" s="2" t="s">
        <v>4</v>
      </c>
      <c r="B6" s="2" t="s">
        <v>42</v>
      </c>
      <c r="C6" s="2" t="s">
        <v>0</v>
      </c>
      <c r="D6">
        <v>8188.4451690999904</v>
      </c>
      <c r="E6">
        <v>9002.3493541999997</v>
      </c>
      <c r="F6" s="10">
        <v>8743.1369305999997</v>
      </c>
      <c r="G6">
        <v>15488.618264999999</v>
      </c>
      <c r="H6">
        <v>16307.885167999901</v>
      </c>
      <c r="I6">
        <v>16349.570713499999</v>
      </c>
      <c r="J6">
        <v>16522.953269899899</v>
      </c>
      <c r="K6">
        <v>17248.6896853</v>
      </c>
      <c r="L6">
        <v>14231.204032600001</v>
      </c>
      <c r="M6">
        <v>14392.0278050999</v>
      </c>
      <c r="N6">
        <v>13008.520915900001</v>
      </c>
      <c r="O6" t="s">
        <v>24</v>
      </c>
      <c r="P6" t="s">
        <v>75</v>
      </c>
    </row>
    <row r="7" spans="1:16" x14ac:dyDescent="0.35">
      <c r="A7" s="2" t="s">
        <v>4</v>
      </c>
      <c r="B7" s="2" t="s">
        <v>44</v>
      </c>
      <c r="C7" s="2" t="s">
        <v>0</v>
      </c>
      <c r="D7">
        <v>4055.7075116000001</v>
      </c>
      <c r="E7">
        <v>4344.6646450999997</v>
      </c>
      <c r="F7" s="10">
        <v>4514.1459046999898</v>
      </c>
      <c r="G7">
        <v>9730.4032506999993</v>
      </c>
      <c r="H7">
        <v>10656.2806346999</v>
      </c>
      <c r="I7">
        <v>11144.749210599901</v>
      </c>
      <c r="J7">
        <v>9639.7931174999903</v>
      </c>
      <c r="K7">
        <v>8193.2602050000005</v>
      </c>
      <c r="L7">
        <v>8001.6228750999899</v>
      </c>
      <c r="M7">
        <v>8863.1311234000004</v>
      </c>
      <c r="N7">
        <v>10385.9570348</v>
      </c>
      <c r="O7" t="s">
        <v>24</v>
      </c>
      <c r="P7" t="s">
        <v>76</v>
      </c>
    </row>
    <row r="8" spans="1:16" x14ac:dyDescent="0.35">
      <c r="A8" s="2" t="s">
        <v>4</v>
      </c>
      <c r="B8" s="2" t="s">
        <v>42</v>
      </c>
      <c r="C8" s="2" t="s">
        <v>44</v>
      </c>
      <c r="D8">
        <v>7864.0063786999899</v>
      </c>
      <c r="E8">
        <v>6052.9544269999897</v>
      </c>
      <c r="F8" s="10">
        <v>5496.3658667999998</v>
      </c>
      <c r="G8">
        <v>21535.698622799999</v>
      </c>
      <c r="H8">
        <v>25001.4735473</v>
      </c>
      <c r="I8">
        <v>24840.6437831</v>
      </c>
      <c r="J8">
        <v>21513.7530816</v>
      </c>
      <c r="K8">
        <v>23043.693250999899</v>
      </c>
      <c r="L8">
        <v>22518.0368228999</v>
      </c>
      <c r="M8">
        <v>20170.778521099899</v>
      </c>
      <c r="N8">
        <v>20218.519700399898</v>
      </c>
      <c r="O8" t="s">
        <v>24</v>
      </c>
      <c r="P8" t="s">
        <v>77</v>
      </c>
    </row>
    <row r="9" spans="1:16" x14ac:dyDescent="0.35">
      <c r="A9" s="2" t="s">
        <v>4</v>
      </c>
      <c r="B9" s="2" t="s">
        <v>32</v>
      </c>
      <c r="C9" s="2" t="s">
        <v>0</v>
      </c>
      <c r="D9">
        <v>2494.56910439999</v>
      </c>
      <c r="E9">
        <v>12255.9894958</v>
      </c>
      <c r="F9" s="10">
        <v>8268.3601639000008</v>
      </c>
      <c r="G9">
        <v>16082.655363399999</v>
      </c>
      <c r="H9">
        <v>16580.319549100001</v>
      </c>
      <c r="I9">
        <v>14270.0588529999</v>
      </c>
      <c r="J9">
        <v>18619.4962762</v>
      </c>
      <c r="K9">
        <v>14784.5444181</v>
      </c>
      <c r="L9">
        <v>15006.844608699999</v>
      </c>
      <c r="M9">
        <v>15352.5433686999</v>
      </c>
      <c r="N9">
        <v>14279.9265369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45</v>
      </c>
      <c r="C10" s="2" t="s">
        <v>0</v>
      </c>
      <c r="D10">
        <v>4302.5477596000001</v>
      </c>
      <c r="E10">
        <v>4922.0629179999996</v>
      </c>
      <c r="F10" s="10">
        <v>5118.3958356999901</v>
      </c>
      <c r="G10">
        <v>10265.698719099901</v>
      </c>
      <c r="H10">
        <v>10760.050795899901</v>
      </c>
      <c r="I10">
        <v>12767.4276696</v>
      </c>
      <c r="J10">
        <v>6627.0884276999996</v>
      </c>
      <c r="K10">
        <v>6771.1622699999898</v>
      </c>
      <c r="L10">
        <v>8409.2583959999993</v>
      </c>
      <c r="M10">
        <v>11037.9392099</v>
      </c>
      <c r="N10">
        <v>12511.982570800001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32</v>
      </c>
      <c r="C11" s="2" t="s">
        <v>45</v>
      </c>
      <c r="D11">
        <v>5244.6767835000001</v>
      </c>
      <c r="E11">
        <v>5916.1678948999997</v>
      </c>
      <c r="F11" s="10">
        <v>6136.8501735999998</v>
      </c>
      <c r="G11">
        <v>24349.441078100001</v>
      </c>
      <c r="H11">
        <v>25090.844609399901</v>
      </c>
      <c r="I11">
        <v>20937.384511799999</v>
      </c>
      <c r="J11">
        <v>7509.4618004000004</v>
      </c>
      <c r="K11">
        <v>12901.6420327</v>
      </c>
      <c r="L11">
        <v>16643.281545099999</v>
      </c>
      <c r="M11">
        <v>17645.5455215</v>
      </c>
      <c r="N11">
        <v>17780.885249999999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43</v>
      </c>
      <c r="C12" s="2" t="s">
        <v>0</v>
      </c>
      <c r="D12">
        <v>3501.2845572000001</v>
      </c>
      <c r="E12">
        <v>4150.6422309</v>
      </c>
      <c r="F12" s="11">
        <v>5400.5727053999899</v>
      </c>
      <c r="G12">
        <v>31599.011055299899</v>
      </c>
      <c r="H12">
        <v>35869.889585699901</v>
      </c>
      <c r="I12">
        <v>34999.548933999999</v>
      </c>
      <c r="J12">
        <v>20213.656598699999</v>
      </c>
      <c r="K12">
        <v>23328.452477599902</v>
      </c>
      <c r="L12">
        <v>31973.729602200001</v>
      </c>
      <c r="M12">
        <v>38416.140395599999</v>
      </c>
      <c r="N12">
        <v>43835.563099799903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A15" s="2"/>
      <c r="B15" s="2"/>
      <c r="C15" s="2"/>
    </row>
    <row r="16" spans="1:16" x14ac:dyDescent="0.35">
      <c r="B16" s="19" t="s">
        <v>10</v>
      </c>
      <c r="C16" s="19"/>
      <c r="D16" s="19"/>
      <c r="E16" s="19" t="s">
        <v>11</v>
      </c>
      <c r="F16" s="19"/>
      <c r="G16" s="19"/>
      <c r="H16" s="19" t="s">
        <v>12</v>
      </c>
      <c r="I16" s="19"/>
      <c r="J16" s="19"/>
      <c r="K16" s="19"/>
    </row>
    <row r="17" spans="1:15" x14ac:dyDescent="0.35">
      <c r="B17">
        <v>60</v>
      </c>
      <c r="E17">
        <v>720</v>
      </c>
      <c r="H17">
        <f>E17/500</f>
        <v>1.44</v>
      </c>
    </row>
    <row r="19" spans="1:15" x14ac:dyDescent="0.35">
      <c r="B19" s="19" t="s">
        <v>13</v>
      </c>
      <c r="C19" s="19"/>
      <c r="D19" s="19"/>
      <c r="E19" s="19"/>
      <c r="F19" s="19" t="s">
        <v>14</v>
      </c>
      <c r="G19" s="19"/>
      <c r="H19" s="19"/>
      <c r="I19" s="19" t="s">
        <v>15</v>
      </c>
      <c r="J19" s="19"/>
      <c r="K19" s="19" t="s">
        <v>16</v>
      </c>
      <c r="L19" s="19"/>
      <c r="M19" s="19"/>
      <c r="N19" s="19"/>
      <c r="O19" s="19"/>
    </row>
    <row r="20" spans="1:15" x14ac:dyDescent="0.35">
      <c r="B20">
        <v>120</v>
      </c>
      <c r="F20">
        <v>4.2</v>
      </c>
      <c r="I20">
        <f>(H17*2)+B20+F20</f>
        <v>127.08</v>
      </c>
      <c r="K20">
        <f>(100*24)-I20</f>
        <v>2272.92</v>
      </c>
      <c r="L20" s="2">
        <v>1200</v>
      </c>
    </row>
    <row r="21" spans="1:15" x14ac:dyDescent="0.35">
      <c r="A21" s="2" t="s">
        <v>71</v>
      </c>
      <c r="O21" s="4"/>
    </row>
    <row r="22" spans="1:15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</row>
    <row r="23" spans="1:15" x14ac:dyDescent="0.35">
      <c r="A23" s="2" t="s">
        <v>4</v>
      </c>
      <c r="B23" s="2" t="s">
        <v>42</v>
      </c>
      <c r="C23" s="2" t="s">
        <v>0</v>
      </c>
      <c r="G23">
        <f>G6-G5</f>
        <v>12395.4909515</v>
      </c>
      <c r="H23">
        <f t="shared" ref="H23:N23" si="1">H6-H5</f>
        <v>13833.47355819991</v>
      </c>
      <c r="I23">
        <f t="shared" si="1"/>
        <v>14299.277236399999</v>
      </c>
      <c r="J23">
        <f t="shared" si="1"/>
        <v>14518.582673899899</v>
      </c>
      <c r="K23">
        <f t="shared" si="1"/>
        <v>14840.5196203</v>
      </c>
      <c r="L23">
        <f t="shared" si="1"/>
        <v>11708.747131300001</v>
      </c>
      <c r="M23">
        <f t="shared" si="1"/>
        <v>12088.1601874999</v>
      </c>
      <c r="N23">
        <f t="shared" si="1"/>
        <v>10089.950718900011</v>
      </c>
      <c r="O23" s="4"/>
    </row>
    <row r="24" spans="1:15" x14ac:dyDescent="0.35">
      <c r="A24" s="2" t="s">
        <v>4</v>
      </c>
      <c r="B24" s="2" t="s">
        <v>44</v>
      </c>
      <c r="C24" s="2" t="s">
        <v>0</v>
      </c>
      <c r="G24">
        <f>G7-G5</f>
        <v>6637.2759371999991</v>
      </c>
      <c r="H24">
        <f t="shared" ref="H24:N24" si="2">H7-H5</f>
        <v>8181.8690248999101</v>
      </c>
      <c r="I24">
        <f t="shared" si="2"/>
        <v>9094.4557334999008</v>
      </c>
      <c r="J24">
        <f t="shared" si="2"/>
        <v>7635.4225214999906</v>
      </c>
      <c r="K24">
        <f t="shared" si="2"/>
        <v>5785.0901400000002</v>
      </c>
      <c r="L24">
        <f t="shared" si="2"/>
        <v>5479.1659737999898</v>
      </c>
      <c r="M24">
        <f t="shared" si="2"/>
        <v>6559.2635058000005</v>
      </c>
      <c r="N24">
        <f t="shared" si="2"/>
        <v>7467.3868378000097</v>
      </c>
    </row>
    <row r="25" spans="1:15" x14ac:dyDescent="0.35">
      <c r="A25" s="2" t="s">
        <v>4</v>
      </c>
      <c r="B25" s="2" t="s">
        <v>42</v>
      </c>
      <c r="C25" s="2" t="s">
        <v>44</v>
      </c>
      <c r="G25">
        <f>G8-G5</f>
        <v>18442.571309299998</v>
      </c>
      <c r="H25">
        <f t="shared" ref="H25:N25" si="3">H8-H5</f>
        <v>22527.06193750001</v>
      </c>
      <c r="I25">
        <f t="shared" si="3"/>
        <v>22790.350306</v>
      </c>
      <c r="J25">
        <f t="shared" si="3"/>
        <v>19509.382485599999</v>
      </c>
      <c r="K25">
        <f t="shared" si="3"/>
        <v>20635.5231859999</v>
      </c>
      <c r="L25">
        <f t="shared" si="3"/>
        <v>19995.5799215999</v>
      </c>
      <c r="M25">
        <f t="shared" si="3"/>
        <v>17866.910903499898</v>
      </c>
      <c r="N25">
        <f t="shared" si="3"/>
        <v>17299.949503399908</v>
      </c>
      <c r="O25" s="4"/>
    </row>
    <row r="26" spans="1:15" x14ac:dyDescent="0.35">
      <c r="A26" s="2" t="s">
        <v>4</v>
      </c>
      <c r="B26" s="2" t="s">
        <v>32</v>
      </c>
      <c r="C26" s="2" t="s">
        <v>0</v>
      </c>
      <c r="G26">
        <f>G9-G5</f>
        <v>12989.5280499</v>
      </c>
      <c r="H26">
        <f t="shared" ref="H26:N26" si="4">H9-H5</f>
        <v>14105.90793930001</v>
      </c>
      <c r="I26">
        <f t="shared" si="4"/>
        <v>12219.7653758999</v>
      </c>
      <c r="J26">
        <f t="shared" si="4"/>
        <v>16615.125680199999</v>
      </c>
      <c r="K26">
        <f t="shared" si="4"/>
        <v>12376.3743531</v>
      </c>
      <c r="L26">
        <f t="shared" si="4"/>
        <v>12484.387707399999</v>
      </c>
      <c r="M26">
        <f t="shared" si="4"/>
        <v>13048.675751099901</v>
      </c>
      <c r="N26">
        <f t="shared" si="4"/>
        <v>11361.35633990001</v>
      </c>
    </row>
    <row r="27" spans="1:15" x14ac:dyDescent="0.35">
      <c r="A27" s="2" t="s">
        <v>4</v>
      </c>
      <c r="B27" s="2" t="s">
        <v>45</v>
      </c>
      <c r="C27" s="2" t="s">
        <v>0</v>
      </c>
      <c r="G27">
        <f>G10-G5</f>
        <v>7172.5714055999006</v>
      </c>
      <c r="H27">
        <f t="shared" ref="H27:N27" si="5">H10-H5</f>
        <v>8285.6391860999101</v>
      </c>
      <c r="I27">
        <f t="shared" si="5"/>
        <v>10717.1341925</v>
      </c>
      <c r="J27">
        <f t="shared" si="5"/>
        <v>4622.7178316999998</v>
      </c>
      <c r="K27">
        <f t="shared" si="5"/>
        <v>4362.9922049999896</v>
      </c>
      <c r="L27">
        <f t="shared" si="5"/>
        <v>5886.8014946999992</v>
      </c>
      <c r="M27">
        <f t="shared" si="5"/>
        <v>8734.0715922999989</v>
      </c>
      <c r="N27">
        <f t="shared" si="5"/>
        <v>9593.4123738000108</v>
      </c>
    </row>
    <row r="28" spans="1:15" x14ac:dyDescent="0.35">
      <c r="A28" s="2" t="s">
        <v>4</v>
      </c>
      <c r="B28" s="2" t="s">
        <v>32</v>
      </c>
      <c r="C28" s="2" t="s">
        <v>45</v>
      </c>
      <c r="G28">
        <f>G11-G5</f>
        <v>21256.3137646</v>
      </c>
      <c r="H28">
        <f t="shared" ref="H28:N28" si="6">H11-H5</f>
        <v>22616.432999599911</v>
      </c>
      <c r="I28">
        <f t="shared" si="6"/>
        <v>18887.091034699999</v>
      </c>
      <c r="J28">
        <f t="shared" si="6"/>
        <v>5505.0912044000006</v>
      </c>
      <c r="K28">
        <f t="shared" si="6"/>
        <v>10493.471967699999</v>
      </c>
      <c r="L28">
        <f t="shared" si="6"/>
        <v>14120.824643799999</v>
      </c>
      <c r="M28">
        <f t="shared" si="6"/>
        <v>15341.677903899999</v>
      </c>
      <c r="N28">
        <f t="shared" si="6"/>
        <v>14862.315053000009</v>
      </c>
    </row>
    <row r="29" spans="1:15" x14ac:dyDescent="0.35">
      <c r="A29" s="2" t="s">
        <v>4</v>
      </c>
      <c r="B29" s="2" t="s">
        <v>43</v>
      </c>
      <c r="C29" s="2" t="s">
        <v>0</v>
      </c>
      <c r="G29">
        <f>G12-G5</f>
        <v>28505.883741799898</v>
      </c>
      <c r="H29">
        <f t="shared" ref="H29:N29" si="7">H12-H5</f>
        <v>33395.477975899914</v>
      </c>
      <c r="I29">
        <f t="shared" si="7"/>
        <v>32949.255456899999</v>
      </c>
      <c r="J29">
        <f t="shared" si="7"/>
        <v>18209.286002699999</v>
      </c>
      <c r="K29">
        <f t="shared" si="7"/>
        <v>20920.282412599903</v>
      </c>
      <c r="L29">
        <f t="shared" si="7"/>
        <v>29451.272700900001</v>
      </c>
      <c r="M29">
        <f t="shared" si="7"/>
        <v>36112.272777999999</v>
      </c>
      <c r="N29">
        <f t="shared" si="7"/>
        <v>40916.992902799917</v>
      </c>
    </row>
    <row r="30" spans="1:15" x14ac:dyDescent="0.35">
      <c r="A30" s="2"/>
      <c r="B30" s="2"/>
      <c r="C30" s="2"/>
    </row>
    <row r="31" spans="1:15" ht="15" thickBot="1" x14ac:dyDescent="0.4">
      <c r="A31" s="2"/>
      <c r="B31" s="2"/>
      <c r="C31" s="2"/>
    </row>
    <row r="32" spans="1:15" ht="15" thickBot="1" x14ac:dyDescent="0.4">
      <c r="A32" s="14" t="s">
        <v>72</v>
      </c>
    </row>
    <row r="34" spans="1:14" x14ac:dyDescent="0.35">
      <c r="A34" s="17" t="s">
        <v>0</v>
      </c>
      <c r="B34" s="17"/>
      <c r="C34" s="17"/>
      <c r="F34">
        <f>F5-F5</f>
        <v>0</v>
      </c>
      <c r="G34">
        <f>G5-F5</f>
        <v>-736.45638299998973</v>
      </c>
      <c r="H34">
        <f>H5-G5</f>
        <v>-618.71570370001018</v>
      </c>
      <c r="I34">
        <f>I5-G5</f>
        <v>-1042.8338364000001</v>
      </c>
      <c r="J34">
        <f>J5-G5</f>
        <v>-1088.7567175000001</v>
      </c>
      <c r="K34">
        <f>K5-G5</f>
        <v>-684.95724850000033</v>
      </c>
      <c r="L34">
        <f>L5-G5</f>
        <v>-570.6704122000001</v>
      </c>
      <c r="M34">
        <f>M5-G5</f>
        <v>-789.25969590000022</v>
      </c>
      <c r="N34">
        <f>N5-G5</f>
        <v>-174.55711650001012</v>
      </c>
    </row>
    <row r="35" spans="1:14" x14ac:dyDescent="0.35">
      <c r="A35" s="2" t="s">
        <v>4</v>
      </c>
      <c r="B35" s="2" t="s">
        <v>42</v>
      </c>
      <c r="C35" s="2" t="s">
        <v>0</v>
      </c>
      <c r="F35">
        <f t="shared" ref="F35:F41" si="8">F6-F6</f>
        <v>0</v>
      </c>
      <c r="G35">
        <f t="shared" ref="G35:H41" si="9">G6-F6</f>
        <v>6745.4813343999995</v>
      </c>
      <c r="H35">
        <f>H6-G6</f>
        <v>819.2669029999015</v>
      </c>
      <c r="I35">
        <f t="shared" ref="I35:I41" si="10">I6-G6</f>
        <v>860.95244850000017</v>
      </c>
      <c r="J35">
        <f t="shared" ref="J35:J41" si="11">J6-G6</f>
        <v>1034.3350048999</v>
      </c>
      <c r="K35">
        <f t="shared" ref="K35:K41" si="12">K6-G6</f>
        <v>1760.0714203000007</v>
      </c>
      <c r="L35">
        <f t="shared" ref="L35:L41" si="13">L6-G6</f>
        <v>-1257.4142323999986</v>
      </c>
      <c r="M35">
        <f t="shared" ref="M35:M41" si="14">M6-G6</f>
        <v>-1096.5904599000987</v>
      </c>
      <c r="N35">
        <f t="shared" ref="N35:N41" si="15">N6-G6</f>
        <v>-2480.0973490999986</v>
      </c>
    </row>
    <row r="36" spans="1:14" x14ac:dyDescent="0.35">
      <c r="A36" s="2" t="s">
        <v>4</v>
      </c>
      <c r="B36" s="2" t="s">
        <v>44</v>
      </c>
      <c r="C36" s="2" t="s">
        <v>0</v>
      </c>
      <c r="F36">
        <f t="shared" si="8"/>
        <v>0</v>
      </c>
      <c r="G36">
        <f t="shared" si="9"/>
        <v>5216.2573460000094</v>
      </c>
      <c r="H36">
        <f>H7-G7</f>
        <v>925.87738399990121</v>
      </c>
      <c r="I36">
        <f t="shared" si="10"/>
        <v>1414.3459598999016</v>
      </c>
      <c r="J36">
        <f t="shared" si="11"/>
        <v>-90.610133200008931</v>
      </c>
      <c r="K36">
        <f t="shared" si="12"/>
        <v>-1537.1430456999988</v>
      </c>
      <c r="L36">
        <f t="shared" si="13"/>
        <v>-1728.7803756000094</v>
      </c>
      <c r="M36">
        <f t="shared" si="14"/>
        <v>-867.27212729999883</v>
      </c>
      <c r="N36">
        <f t="shared" si="15"/>
        <v>655.55378410000048</v>
      </c>
    </row>
    <row r="37" spans="1:14" x14ac:dyDescent="0.35">
      <c r="A37" s="2" t="s">
        <v>4</v>
      </c>
      <c r="B37" s="2" t="s">
        <v>42</v>
      </c>
      <c r="C37" s="2" t="s">
        <v>44</v>
      </c>
      <c r="F37">
        <f t="shared" si="8"/>
        <v>0</v>
      </c>
      <c r="G37">
        <f t="shared" si="9"/>
        <v>16039.332756</v>
      </c>
      <c r="H37">
        <f>H8-G8</f>
        <v>3465.7749245000014</v>
      </c>
      <c r="I37">
        <f t="shared" si="10"/>
        <v>3304.9451603000016</v>
      </c>
      <c r="J37">
        <f t="shared" si="11"/>
        <v>-21.945541199998843</v>
      </c>
      <c r="K37">
        <f t="shared" si="12"/>
        <v>1507.9946281999</v>
      </c>
      <c r="L37">
        <f t="shared" si="13"/>
        <v>982.33820009990086</v>
      </c>
      <c r="M37">
        <f t="shared" si="14"/>
        <v>-1364.9201017000996</v>
      </c>
      <c r="N37">
        <f t="shared" si="15"/>
        <v>-1317.1789224001004</v>
      </c>
    </row>
    <row r="38" spans="1:14" x14ac:dyDescent="0.35">
      <c r="A38" s="2" t="s">
        <v>4</v>
      </c>
      <c r="B38" s="2" t="s">
        <v>32</v>
      </c>
      <c r="C38" s="2" t="s">
        <v>0</v>
      </c>
      <c r="F38">
        <f t="shared" si="8"/>
        <v>0</v>
      </c>
      <c r="G38">
        <f t="shared" si="9"/>
        <v>7814.2951994999985</v>
      </c>
      <c r="H38">
        <f>H9-G9</f>
        <v>497.66418570000133</v>
      </c>
      <c r="I38">
        <f t="shared" si="10"/>
        <v>-1812.5965104000989</v>
      </c>
      <c r="J38">
        <f t="shared" si="11"/>
        <v>2536.8409128000003</v>
      </c>
      <c r="K38">
        <f t="shared" si="12"/>
        <v>-1298.110945299999</v>
      </c>
      <c r="L38">
        <f t="shared" si="13"/>
        <v>-1075.8107547</v>
      </c>
      <c r="M38">
        <f t="shared" si="14"/>
        <v>-730.11199470009888</v>
      </c>
      <c r="N38">
        <f t="shared" si="15"/>
        <v>-1802.7288264999988</v>
      </c>
    </row>
    <row r="39" spans="1:14" x14ac:dyDescent="0.35">
      <c r="A39" s="2" t="s">
        <v>4</v>
      </c>
      <c r="B39" s="2" t="s">
        <v>45</v>
      </c>
      <c r="C39" s="2" t="s">
        <v>0</v>
      </c>
      <c r="F39">
        <f t="shared" si="8"/>
        <v>0</v>
      </c>
      <c r="G39">
        <f t="shared" si="9"/>
        <v>5147.3028833999106</v>
      </c>
      <c r="H39">
        <f t="shared" si="9"/>
        <v>494.35207679999985</v>
      </c>
      <c r="I39">
        <f t="shared" si="10"/>
        <v>2501.728950500099</v>
      </c>
      <c r="J39">
        <f t="shared" si="11"/>
        <v>-3638.6102913999011</v>
      </c>
      <c r="K39">
        <f t="shared" si="12"/>
        <v>-3494.5364490999109</v>
      </c>
      <c r="L39">
        <f t="shared" si="13"/>
        <v>-1856.4403230999014</v>
      </c>
      <c r="M39">
        <f t="shared" si="14"/>
        <v>772.240490800099</v>
      </c>
      <c r="N39">
        <f t="shared" si="15"/>
        <v>2246.2838517001001</v>
      </c>
    </row>
    <row r="40" spans="1:14" x14ac:dyDescent="0.35">
      <c r="A40" s="2" t="s">
        <v>4</v>
      </c>
      <c r="B40" s="2" t="s">
        <v>32</v>
      </c>
      <c r="C40" s="2" t="s">
        <v>45</v>
      </c>
      <c r="F40">
        <f t="shared" si="8"/>
        <v>0</v>
      </c>
      <c r="G40">
        <f t="shared" si="9"/>
        <v>18212.590904500001</v>
      </c>
      <c r="H40">
        <f>H11-G11</f>
        <v>741.40353129990035</v>
      </c>
      <c r="I40">
        <f t="shared" si="10"/>
        <v>-3412.0565663000016</v>
      </c>
      <c r="J40">
        <f t="shared" si="11"/>
        <v>-16839.9792777</v>
      </c>
      <c r="K40">
        <f t="shared" si="12"/>
        <v>-11447.799045400001</v>
      </c>
      <c r="L40">
        <f t="shared" si="13"/>
        <v>-7706.1595330000018</v>
      </c>
      <c r="M40">
        <f t="shared" si="14"/>
        <v>-6703.8955566000004</v>
      </c>
      <c r="N40">
        <f t="shared" si="15"/>
        <v>-6568.5558281000012</v>
      </c>
    </row>
    <row r="41" spans="1:14" x14ac:dyDescent="0.35">
      <c r="A41" s="2" t="s">
        <v>4</v>
      </c>
      <c r="B41" s="2" t="s">
        <v>43</v>
      </c>
      <c r="C41" s="2" t="s">
        <v>0</v>
      </c>
      <c r="F41">
        <f t="shared" si="8"/>
        <v>0</v>
      </c>
      <c r="G41">
        <f t="shared" si="9"/>
        <v>26198.438349899909</v>
      </c>
      <c r="H41">
        <f>H12-G12</f>
        <v>4270.8785304000012</v>
      </c>
      <c r="I41">
        <f t="shared" si="10"/>
        <v>3400.5378787000991</v>
      </c>
      <c r="J41">
        <f t="shared" si="11"/>
        <v>-11385.3544565999</v>
      </c>
      <c r="K41">
        <f t="shared" si="12"/>
        <v>-8270.5585776999978</v>
      </c>
      <c r="L41">
        <f t="shared" si="13"/>
        <v>374.7185469001015</v>
      </c>
      <c r="M41">
        <f t="shared" si="14"/>
        <v>6817.1293403001</v>
      </c>
      <c r="N41">
        <f t="shared" si="15"/>
        <v>12236.552044500004</v>
      </c>
    </row>
  </sheetData>
  <mergeCells count="11">
    <mergeCell ref="A34:C34"/>
    <mergeCell ref="A22:C22"/>
    <mergeCell ref="D3:M3"/>
    <mergeCell ref="A5:C5"/>
    <mergeCell ref="B16:D16"/>
    <mergeCell ref="E16:G16"/>
    <mergeCell ref="H16:K16"/>
    <mergeCell ref="B19:E19"/>
    <mergeCell ref="F19:H19"/>
    <mergeCell ref="I19:J19"/>
    <mergeCell ref="K19:O19"/>
  </mergeCells>
  <pageMargins left="0.7" right="0.7" top="0.75" bottom="0.75" header="0.3" footer="0.3"/>
  <pageSetup scale="7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5FD95-1BB1-46BB-BBF3-C36481943FAC}">
  <sheetPr>
    <tabColor theme="9" tint="-0.499984740745262"/>
    <pageSetUpPr fitToPage="1"/>
  </sheetPr>
  <dimension ref="A1:P41"/>
  <sheetViews>
    <sheetView zoomScaleNormal="100" workbookViewId="0">
      <selection activeCell="G10" sqref="B10:G10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4.5" customHeight="1" x14ac:dyDescent="0.35">
      <c r="B2" t="s">
        <v>50</v>
      </c>
      <c r="C2" s="2"/>
    </row>
    <row r="3" spans="1:16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2857.0317803999901</v>
      </c>
      <c r="E5">
        <v>3128.7948384000001</v>
      </c>
      <c r="F5" s="9">
        <v>3317.9374350999901</v>
      </c>
      <c r="G5">
        <v>2901.1786901999999</v>
      </c>
      <c r="H5">
        <v>2707.4917262999902</v>
      </c>
      <c r="I5">
        <v>2469.6162011000001</v>
      </c>
      <c r="J5">
        <v>1951.4534314</v>
      </c>
      <c r="K5">
        <v>2595.3607486999999</v>
      </c>
      <c r="L5">
        <v>1939.821011</v>
      </c>
      <c r="M5">
        <v>2389.5511534000002</v>
      </c>
      <c r="N5">
        <v>1779.4245719999999</v>
      </c>
      <c r="O5" t="s">
        <v>24</v>
      </c>
      <c r="P5" t="s">
        <v>74</v>
      </c>
    </row>
    <row r="6" spans="1:16" x14ac:dyDescent="0.35">
      <c r="A6" s="2" t="s">
        <v>4</v>
      </c>
      <c r="B6" s="2" t="s">
        <v>42</v>
      </c>
      <c r="C6" s="2" t="s">
        <v>0</v>
      </c>
      <c r="D6">
        <v>4393.3988183000001</v>
      </c>
      <c r="E6">
        <v>4572.5658951999903</v>
      </c>
      <c r="F6" s="10">
        <v>5168.7447278999898</v>
      </c>
      <c r="G6">
        <v>10615.9281507999</v>
      </c>
      <c r="H6">
        <v>5427.9914354999901</v>
      </c>
      <c r="I6">
        <v>4050.0157019999901</v>
      </c>
      <c r="J6">
        <v>13946.015852299999</v>
      </c>
      <c r="K6">
        <v>21427.8061973</v>
      </c>
      <c r="L6">
        <v>11429.228739599999</v>
      </c>
      <c r="M6">
        <v>6011.4853663999902</v>
      </c>
      <c r="N6">
        <v>3371.0983127999998</v>
      </c>
      <c r="O6" t="s">
        <v>24</v>
      </c>
      <c r="P6" t="s">
        <v>75</v>
      </c>
    </row>
    <row r="7" spans="1:16" x14ac:dyDescent="0.35">
      <c r="A7" s="2" t="s">
        <v>4</v>
      </c>
      <c r="B7" s="2" t="s">
        <v>44</v>
      </c>
      <c r="C7" s="2" t="s">
        <v>0</v>
      </c>
      <c r="D7">
        <v>3038.2000630000002</v>
      </c>
      <c r="E7">
        <v>3572.9925106000001</v>
      </c>
      <c r="F7" s="10">
        <v>3737.6786620999901</v>
      </c>
      <c r="G7">
        <v>10627.5048162</v>
      </c>
      <c r="H7">
        <v>10209.0843234</v>
      </c>
      <c r="I7">
        <v>7030.4792184999997</v>
      </c>
      <c r="J7">
        <v>11906.768425300001</v>
      </c>
      <c r="K7">
        <v>11993.353769499899</v>
      </c>
      <c r="L7">
        <v>11548.6679578</v>
      </c>
      <c r="M7">
        <v>9219.8167405999902</v>
      </c>
      <c r="N7">
        <v>7563.6610125999996</v>
      </c>
      <c r="O7" t="s">
        <v>24</v>
      </c>
      <c r="P7" t="s">
        <v>76</v>
      </c>
    </row>
    <row r="8" spans="1:16" x14ac:dyDescent="0.35">
      <c r="A8" s="2" t="s">
        <v>4</v>
      </c>
      <c r="B8" s="2" t="s">
        <v>42</v>
      </c>
      <c r="C8" s="2" t="s">
        <v>44</v>
      </c>
      <c r="D8">
        <v>4870.0218833999897</v>
      </c>
      <c r="E8">
        <v>5878.7755719999896</v>
      </c>
      <c r="F8" s="10">
        <v>5585.3270370999999</v>
      </c>
      <c r="G8">
        <v>15754.9154019999</v>
      </c>
      <c r="H8">
        <v>12016.0851743</v>
      </c>
      <c r="I8">
        <v>9008.3890887999896</v>
      </c>
      <c r="J8">
        <v>16724.817213599999</v>
      </c>
      <c r="K8">
        <v>13199.037380599901</v>
      </c>
      <c r="L8">
        <v>12696.769617</v>
      </c>
      <c r="M8">
        <v>10416.3119816</v>
      </c>
      <c r="N8">
        <v>9664.7371380000004</v>
      </c>
      <c r="O8" t="s">
        <v>24</v>
      </c>
      <c r="P8" t="s">
        <v>77</v>
      </c>
    </row>
    <row r="9" spans="1:16" x14ac:dyDescent="0.35">
      <c r="A9" s="2" t="s">
        <v>4</v>
      </c>
      <c r="B9" s="2" t="s">
        <v>32</v>
      </c>
      <c r="C9" s="2" t="s">
        <v>0</v>
      </c>
      <c r="D9">
        <v>4940.3503390999904</v>
      </c>
      <c r="E9">
        <v>4822.868751</v>
      </c>
      <c r="F9" s="10">
        <v>4352.2998974000002</v>
      </c>
      <c r="G9">
        <v>8505.86670649999</v>
      </c>
      <c r="H9">
        <v>12861.039195199901</v>
      </c>
      <c r="I9">
        <v>11127.5579518</v>
      </c>
      <c r="J9">
        <v>14750.2739532</v>
      </c>
      <c r="K9">
        <v>12481.590814699999</v>
      </c>
      <c r="L9">
        <v>10568.203333400001</v>
      </c>
      <c r="M9">
        <v>11989.187757399901</v>
      </c>
      <c r="N9">
        <v>10115.0138273999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45</v>
      </c>
      <c r="C10" s="2" t="s">
        <v>0</v>
      </c>
      <c r="D10">
        <v>3374.3299545999898</v>
      </c>
      <c r="E10">
        <v>2780.6460363000001</v>
      </c>
      <c r="F10" s="10">
        <v>3063.91743639999</v>
      </c>
      <c r="G10">
        <v>6668.1178136999897</v>
      </c>
      <c r="H10">
        <v>4972.7776251999903</v>
      </c>
      <c r="I10">
        <v>5079.7135856999903</v>
      </c>
      <c r="J10">
        <v>28921.146953899999</v>
      </c>
      <c r="K10">
        <v>18042.735878199899</v>
      </c>
      <c r="L10">
        <v>5451.6399413999998</v>
      </c>
      <c r="M10">
        <v>3976.5444987999999</v>
      </c>
      <c r="N10">
        <v>3690.59418739999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32</v>
      </c>
      <c r="C11" s="2" t="s">
        <v>45</v>
      </c>
      <c r="D11">
        <v>5870.6574852000003</v>
      </c>
      <c r="E11">
        <v>5261.3053928999998</v>
      </c>
      <c r="F11" s="10">
        <v>5441.7211956000001</v>
      </c>
      <c r="G11">
        <v>15008.2146663</v>
      </c>
      <c r="H11">
        <v>12928.878737700001</v>
      </c>
      <c r="I11">
        <v>13316.282002</v>
      </c>
      <c r="J11">
        <v>14342.005196300001</v>
      </c>
      <c r="K11">
        <v>12779.6989245</v>
      </c>
      <c r="L11">
        <v>9399.4555691999994</v>
      </c>
      <c r="M11">
        <v>11168.2228489999</v>
      </c>
      <c r="N11">
        <v>10566.919075199899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43</v>
      </c>
      <c r="C12" s="2" t="s">
        <v>0</v>
      </c>
      <c r="D12">
        <v>3988.4344867999898</v>
      </c>
      <c r="E12">
        <v>3468.7791659</v>
      </c>
      <c r="F12" s="11">
        <v>3619.7796905</v>
      </c>
      <c r="G12">
        <v>37843.058289300003</v>
      </c>
      <c r="H12">
        <v>29866.027209600001</v>
      </c>
      <c r="I12">
        <v>18479.375843099999</v>
      </c>
      <c r="J12">
        <v>33953.497042700001</v>
      </c>
      <c r="K12">
        <v>28804.7881953</v>
      </c>
      <c r="L12">
        <v>28953.287003400001</v>
      </c>
      <c r="M12">
        <v>34789.983191399901</v>
      </c>
      <c r="N12">
        <v>28340.4843798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A15" s="2"/>
      <c r="B15" s="2"/>
      <c r="C15" s="2"/>
    </row>
    <row r="16" spans="1:16" x14ac:dyDescent="0.35">
      <c r="B16" s="19" t="s">
        <v>10</v>
      </c>
      <c r="C16" s="19"/>
      <c r="D16" s="19"/>
      <c r="E16" s="19" t="s">
        <v>11</v>
      </c>
      <c r="F16" s="19"/>
      <c r="G16" s="19"/>
      <c r="H16" s="19" t="s">
        <v>12</v>
      </c>
      <c r="I16" s="19"/>
      <c r="J16" s="19"/>
      <c r="K16" s="19"/>
    </row>
    <row r="17" spans="1:15" x14ac:dyDescent="0.35">
      <c r="B17">
        <v>60</v>
      </c>
      <c r="E17">
        <v>720</v>
      </c>
      <c r="H17">
        <f>E17/500</f>
        <v>1.44</v>
      </c>
    </row>
    <row r="19" spans="1:15" x14ac:dyDescent="0.35">
      <c r="B19" s="19" t="s">
        <v>13</v>
      </c>
      <c r="C19" s="19"/>
      <c r="D19" s="19"/>
      <c r="E19" s="19"/>
      <c r="F19" s="19" t="s">
        <v>14</v>
      </c>
      <c r="G19" s="19"/>
      <c r="H19" s="19"/>
      <c r="I19" s="19" t="s">
        <v>15</v>
      </c>
      <c r="J19" s="19"/>
      <c r="K19" s="19" t="s">
        <v>16</v>
      </c>
      <c r="L19" s="19"/>
      <c r="M19" s="19"/>
      <c r="N19" s="19"/>
      <c r="O19" s="19"/>
    </row>
    <row r="20" spans="1:15" x14ac:dyDescent="0.35">
      <c r="B20">
        <v>120</v>
      </c>
      <c r="F20">
        <v>4.2</v>
      </c>
      <c r="I20">
        <f>(H17*2)+B20+F20</f>
        <v>127.08</v>
      </c>
      <c r="K20">
        <f>(100*24)-I20</f>
        <v>2272.92</v>
      </c>
      <c r="L20" s="2">
        <v>1200</v>
      </c>
    </row>
    <row r="21" spans="1:15" x14ac:dyDescent="0.35">
      <c r="A21" s="2" t="s">
        <v>71</v>
      </c>
      <c r="O21" s="4"/>
    </row>
    <row r="22" spans="1:15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</row>
    <row r="23" spans="1:15" x14ac:dyDescent="0.35">
      <c r="A23" s="2" t="s">
        <v>4</v>
      </c>
      <c r="B23" s="2" t="s">
        <v>42</v>
      </c>
      <c r="C23" s="2" t="s">
        <v>0</v>
      </c>
      <c r="G23">
        <f>G6-G5</f>
        <v>7714.7494605999</v>
      </c>
      <c r="H23">
        <f t="shared" ref="H23:N23" si="1">H6-H5</f>
        <v>2720.4997091999999</v>
      </c>
      <c r="I23">
        <f t="shared" si="1"/>
        <v>1580.39950089999</v>
      </c>
      <c r="J23">
        <f t="shared" si="1"/>
        <v>11994.5624209</v>
      </c>
      <c r="K23">
        <f t="shared" si="1"/>
        <v>18832.4454486</v>
      </c>
      <c r="L23">
        <f t="shared" si="1"/>
        <v>9489.4077285999992</v>
      </c>
      <c r="M23">
        <f t="shared" si="1"/>
        <v>3621.93421299999</v>
      </c>
      <c r="N23">
        <f t="shared" si="1"/>
        <v>1591.6737407999999</v>
      </c>
      <c r="O23" s="4"/>
    </row>
    <row r="24" spans="1:15" x14ac:dyDescent="0.35">
      <c r="A24" s="2" t="s">
        <v>4</v>
      </c>
      <c r="B24" s="2" t="s">
        <v>44</v>
      </c>
      <c r="C24" s="2" t="s">
        <v>0</v>
      </c>
      <c r="G24">
        <f>G7-G5</f>
        <v>7726.3261259999999</v>
      </c>
      <c r="H24">
        <f t="shared" ref="H24:N24" si="2">H7-H5</f>
        <v>7501.5925971000106</v>
      </c>
      <c r="I24">
        <f t="shared" si="2"/>
        <v>4560.8630173999991</v>
      </c>
      <c r="J24">
        <f t="shared" si="2"/>
        <v>9955.3149939000014</v>
      </c>
      <c r="K24">
        <f t="shared" si="2"/>
        <v>9397.9930207998987</v>
      </c>
      <c r="L24">
        <f t="shared" si="2"/>
        <v>9608.8469468000003</v>
      </c>
      <c r="M24">
        <f t="shared" si="2"/>
        <v>6830.2655871999905</v>
      </c>
      <c r="N24">
        <f t="shared" si="2"/>
        <v>5784.2364405999997</v>
      </c>
    </row>
    <row r="25" spans="1:15" x14ac:dyDescent="0.35">
      <c r="A25" s="2" t="s">
        <v>4</v>
      </c>
      <c r="B25" s="2" t="s">
        <v>42</v>
      </c>
      <c r="C25" s="2" t="s">
        <v>44</v>
      </c>
      <c r="G25">
        <f>G8-G5</f>
        <v>12853.7367117999</v>
      </c>
      <c r="H25">
        <f t="shared" ref="H25:N25" si="3">H8-H5</f>
        <v>9308.5934480000105</v>
      </c>
      <c r="I25">
        <f t="shared" si="3"/>
        <v>6538.77288769999</v>
      </c>
      <c r="J25">
        <f t="shared" si="3"/>
        <v>14773.3637822</v>
      </c>
      <c r="K25">
        <f t="shared" si="3"/>
        <v>10603.6766318999</v>
      </c>
      <c r="L25">
        <f t="shared" si="3"/>
        <v>10756.948606</v>
      </c>
      <c r="M25">
        <f t="shared" si="3"/>
        <v>8026.7608282000001</v>
      </c>
      <c r="N25">
        <f t="shared" si="3"/>
        <v>7885.3125660000005</v>
      </c>
      <c r="O25" s="4"/>
    </row>
    <row r="26" spans="1:15" x14ac:dyDescent="0.35">
      <c r="A26" s="2" t="s">
        <v>4</v>
      </c>
      <c r="B26" s="2" t="s">
        <v>32</v>
      </c>
      <c r="C26" s="2" t="s">
        <v>0</v>
      </c>
      <c r="G26">
        <f>G9-G5</f>
        <v>5604.6880162999896</v>
      </c>
      <c r="H26">
        <f t="shared" ref="H26:N26" si="4">H9-H5</f>
        <v>10153.547468899911</v>
      </c>
      <c r="I26">
        <f t="shared" si="4"/>
        <v>8657.9417506999998</v>
      </c>
      <c r="J26">
        <f t="shared" si="4"/>
        <v>12798.8205218</v>
      </c>
      <c r="K26">
        <f t="shared" si="4"/>
        <v>9886.2300660000001</v>
      </c>
      <c r="L26">
        <f t="shared" si="4"/>
        <v>8628.3823224000007</v>
      </c>
      <c r="M26">
        <f t="shared" si="4"/>
        <v>9599.6366039999011</v>
      </c>
      <c r="N26">
        <f t="shared" si="4"/>
        <v>8335.5892553999001</v>
      </c>
    </row>
    <row r="27" spans="1:15" x14ac:dyDescent="0.35">
      <c r="A27" s="2" t="s">
        <v>4</v>
      </c>
      <c r="B27" s="2" t="s">
        <v>45</v>
      </c>
      <c r="C27" s="2" t="s">
        <v>0</v>
      </c>
      <c r="G27">
        <f>G10-G5</f>
        <v>3766.9391234999898</v>
      </c>
      <c r="H27">
        <f t="shared" ref="H27:N27" si="5">H10-H5</f>
        <v>2265.2858989000001</v>
      </c>
      <c r="I27">
        <f t="shared" si="5"/>
        <v>2610.0973845999902</v>
      </c>
      <c r="J27">
        <f t="shared" si="5"/>
        <v>26969.693522499998</v>
      </c>
      <c r="K27">
        <f t="shared" si="5"/>
        <v>15447.375129499898</v>
      </c>
      <c r="L27">
        <f t="shared" si="5"/>
        <v>3511.8189303999998</v>
      </c>
      <c r="M27">
        <f t="shared" si="5"/>
        <v>1586.9933453999997</v>
      </c>
      <c r="N27">
        <f t="shared" si="5"/>
        <v>1911.1696153999901</v>
      </c>
    </row>
    <row r="28" spans="1:15" x14ac:dyDescent="0.35">
      <c r="A28" s="2" t="s">
        <v>4</v>
      </c>
      <c r="B28" s="2" t="s">
        <v>32</v>
      </c>
      <c r="C28" s="2" t="s">
        <v>45</v>
      </c>
      <c r="G28">
        <f>G11-G5</f>
        <v>12107.0359761</v>
      </c>
      <c r="H28">
        <f t="shared" ref="H28:N28" si="6">H11-H5</f>
        <v>10221.387011400011</v>
      </c>
      <c r="I28">
        <f t="shared" si="6"/>
        <v>10846.6658009</v>
      </c>
      <c r="J28">
        <f t="shared" si="6"/>
        <v>12390.551764900001</v>
      </c>
      <c r="K28">
        <f t="shared" si="6"/>
        <v>10184.3381758</v>
      </c>
      <c r="L28">
        <f t="shared" si="6"/>
        <v>7459.6345581999994</v>
      </c>
      <c r="M28">
        <f t="shared" si="6"/>
        <v>8778.6716955999</v>
      </c>
      <c r="N28">
        <f t="shared" si="6"/>
        <v>8787.4945031998996</v>
      </c>
    </row>
    <row r="29" spans="1:15" x14ac:dyDescent="0.35">
      <c r="A29" s="2" t="s">
        <v>4</v>
      </c>
      <c r="B29" s="2" t="s">
        <v>43</v>
      </c>
      <c r="C29" s="2" t="s">
        <v>0</v>
      </c>
      <c r="G29">
        <f>G12-G5</f>
        <v>34941.879599100001</v>
      </c>
      <c r="H29">
        <f t="shared" ref="H29:N29" si="7">H12-H5</f>
        <v>27158.535483300009</v>
      </c>
      <c r="I29">
        <f t="shared" si="7"/>
        <v>16009.759641999999</v>
      </c>
      <c r="J29">
        <f t="shared" si="7"/>
        <v>32002.0436113</v>
      </c>
      <c r="K29">
        <f t="shared" si="7"/>
        <v>26209.427446599999</v>
      </c>
      <c r="L29">
        <f t="shared" si="7"/>
        <v>27013.465992400001</v>
      </c>
      <c r="M29">
        <f t="shared" si="7"/>
        <v>32400.432037999901</v>
      </c>
      <c r="N29">
        <f t="shared" si="7"/>
        <v>26561.0598078</v>
      </c>
    </row>
    <row r="30" spans="1:15" x14ac:dyDescent="0.35">
      <c r="A30" s="2"/>
      <c r="B30" s="2"/>
      <c r="C30" s="2"/>
    </row>
    <row r="31" spans="1:15" ht="15" thickBot="1" x14ac:dyDescent="0.4">
      <c r="A31" s="2"/>
      <c r="B31" s="2"/>
      <c r="C31" s="2"/>
    </row>
    <row r="32" spans="1:15" ht="15" thickBot="1" x14ac:dyDescent="0.4">
      <c r="A32" s="14" t="s">
        <v>72</v>
      </c>
    </row>
    <row r="33" spans="1:14" x14ac:dyDescent="0.35">
      <c r="A33" s="17" t="s">
        <v>0</v>
      </c>
      <c r="B33" s="17"/>
      <c r="C33" s="17"/>
    </row>
    <row r="34" spans="1:14" x14ac:dyDescent="0.35">
      <c r="A34" s="2" t="s">
        <v>4</v>
      </c>
      <c r="B34" s="2" t="s">
        <v>42</v>
      </c>
      <c r="C34" s="2" t="s">
        <v>0</v>
      </c>
      <c r="F34">
        <f>F5-F5</f>
        <v>0</v>
      </c>
      <c r="G34">
        <f>G5-F5</f>
        <v>-416.75874489999023</v>
      </c>
      <c r="H34">
        <f>H5-G5</f>
        <v>-193.68696390000969</v>
      </c>
      <c r="I34">
        <f>I5-G5</f>
        <v>-431.56248909999977</v>
      </c>
      <c r="J34">
        <f>J5-G5</f>
        <v>-949.72525879999989</v>
      </c>
      <c r="K34">
        <f>K5-G5</f>
        <v>-305.81794149999996</v>
      </c>
      <c r="L34">
        <f>L5-G5</f>
        <v>-961.35767919999989</v>
      </c>
      <c r="M34">
        <f>M5-G5</f>
        <v>-511.62753679999969</v>
      </c>
      <c r="N34">
        <f>N5-G5</f>
        <v>-1121.7541182</v>
      </c>
    </row>
    <row r="35" spans="1:14" x14ac:dyDescent="0.35">
      <c r="A35" s="2" t="s">
        <v>4</v>
      </c>
      <c r="B35" s="2" t="s">
        <v>44</v>
      </c>
      <c r="C35" s="2" t="s">
        <v>0</v>
      </c>
      <c r="F35">
        <f t="shared" ref="F35:F41" si="8">F6-F6</f>
        <v>0</v>
      </c>
      <c r="G35">
        <f t="shared" ref="G35:H41" si="9">G6-F6</f>
        <v>5447.1834228999105</v>
      </c>
      <c r="H35">
        <f>H6-G6</f>
        <v>-5187.9367152999102</v>
      </c>
      <c r="I35">
        <f t="shared" ref="I35:I41" si="10">I6-G6</f>
        <v>-6565.9124487999106</v>
      </c>
      <c r="J35">
        <f t="shared" ref="J35:J41" si="11">J6-G6</f>
        <v>3330.0877015000988</v>
      </c>
      <c r="K35">
        <f t="shared" ref="K35:K41" si="12">K6-G6</f>
        <v>10811.8780465001</v>
      </c>
      <c r="L35">
        <f t="shared" ref="L35:L41" si="13">L6-G6</f>
        <v>813.30058880009892</v>
      </c>
      <c r="M35">
        <f t="shared" ref="M35:M41" si="14">M6-G6</f>
        <v>-4604.4427843999101</v>
      </c>
      <c r="N35">
        <f t="shared" ref="N35:N41" si="15">N6-G6</f>
        <v>-7244.8298379999005</v>
      </c>
    </row>
    <row r="36" spans="1:14" x14ac:dyDescent="0.35">
      <c r="A36" s="2" t="s">
        <v>4</v>
      </c>
      <c r="B36" s="2" t="s">
        <v>42</v>
      </c>
      <c r="C36" s="2" t="s">
        <v>44</v>
      </c>
      <c r="F36">
        <f t="shared" si="8"/>
        <v>0</v>
      </c>
      <c r="G36">
        <f t="shared" si="9"/>
        <v>6889.8261541000102</v>
      </c>
      <c r="H36">
        <f>H7-G7</f>
        <v>-418.42049279999992</v>
      </c>
      <c r="I36">
        <f t="shared" si="10"/>
        <v>-3597.0255977000006</v>
      </c>
      <c r="J36">
        <f t="shared" si="11"/>
        <v>1279.2636091000004</v>
      </c>
      <c r="K36">
        <f t="shared" si="12"/>
        <v>1365.8489532998992</v>
      </c>
      <c r="L36">
        <f t="shared" si="13"/>
        <v>921.16314160000002</v>
      </c>
      <c r="M36">
        <f t="shared" si="14"/>
        <v>-1407.6880756000101</v>
      </c>
      <c r="N36">
        <f t="shared" si="15"/>
        <v>-3063.8438036000007</v>
      </c>
    </row>
    <row r="37" spans="1:14" x14ac:dyDescent="0.35">
      <c r="A37" s="2" t="s">
        <v>4</v>
      </c>
      <c r="B37" s="2" t="s">
        <v>32</v>
      </c>
      <c r="C37" s="2" t="s">
        <v>0</v>
      </c>
      <c r="F37">
        <f t="shared" si="8"/>
        <v>0</v>
      </c>
      <c r="G37">
        <f t="shared" si="9"/>
        <v>10169.588364899901</v>
      </c>
      <c r="H37">
        <f>H8-G8</f>
        <v>-3738.8302276999002</v>
      </c>
      <c r="I37">
        <f t="shared" si="10"/>
        <v>-6746.5263131999109</v>
      </c>
      <c r="J37">
        <f t="shared" si="11"/>
        <v>969.90181160009888</v>
      </c>
      <c r="K37">
        <f t="shared" si="12"/>
        <v>-2555.8780213999999</v>
      </c>
      <c r="L37">
        <f t="shared" si="13"/>
        <v>-3058.1457849999006</v>
      </c>
      <c r="M37">
        <f t="shared" si="14"/>
        <v>-5338.6034203999006</v>
      </c>
      <c r="N37">
        <f t="shared" si="15"/>
        <v>-6090.1782639999001</v>
      </c>
    </row>
    <row r="38" spans="1:14" x14ac:dyDescent="0.35">
      <c r="A38" s="2" t="s">
        <v>4</v>
      </c>
      <c r="B38" s="2" t="s">
        <v>45</v>
      </c>
      <c r="C38" s="2" t="s">
        <v>0</v>
      </c>
      <c r="F38">
        <f t="shared" si="8"/>
        <v>0</v>
      </c>
      <c r="G38">
        <f t="shared" si="9"/>
        <v>4153.5668090999898</v>
      </c>
      <c r="H38">
        <f>H9-G9</f>
        <v>4355.1724886999109</v>
      </c>
      <c r="I38">
        <f t="shared" si="10"/>
        <v>2621.6912453000095</v>
      </c>
      <c r="J38">
        <f t="shared" si="11"/>
        <v>6244.4072467000096</v>
      </c>
      <c r="K38">
        <f t="shared" si="12"/>
        <v>3975.7241082000091</v>
      </c>
      <c r="L38">
        <f t="shared" si="13"/>
        <v>2062.3366269000107</v>
      </c>
      <c r="M38">
        <f t="shared" si="14"/>
        <v>3483.3210508999109</v>
      </c>
      <c r="N38">
        <f t="shared" si="15"/>
        <v>1609.1471208999101</v>
      </c>
    </row>
    <row r="39" spans="1:14" x14ac:dyDescent="0.35">
      <c r="A39" s="2" t="s">
        <v>4</v>
      </c>
      <c r="B39" s="2" t="s">
        <v>32</v>
      </c>
      <c r="C39" s="2" t="s">
        <v>45</v>
      </c>
      <c r="F39">
        <f t="shared" si="8"/>
        <v>0</v>
      </c>
      <c r="G39">
        <f t="shared" si="9"/>
        <v>3604.2003772999997</v>
      </c>
      <c r="H39">
        <f t="shared" si="9"/>
        <v>-1695.3401884999994</v>
      </c>
      <c r="I39">
        <f t="shared" si="10"/>
        <v>-1588.4042279999994</v>
      </c>
      <c r="J39">
        <f t="shared" si="11"/>
        <v>22253.029140200008</v>
      </c>
      <c r="K39">
        <f t="shared" si="12"/>
        <v>11374.618064499909</v>
      </c>
      <c r="L39">
        <f t="shared" si="13"/>
        <v>-1216.4778722999899</v>
      </c>
      <c r="M39">
        <f t="shared" si="14"/>
        <v>-2691.5733148999898</v>
      </c>
      <c r="N39">
        <f t="shared" si="15"/>
        <v>-2977.5236262999997</v>
      </c>
    </row>
    <row r="40" spans="1:14" x14ac:dyDescent="0.35">
      <c r="A40" s="2" t="s">
        <v>4</v>
      </c>
      <c r="B40" s="2" t="s">
        <v>43</v>
      </c>
      <c r="C40" s="2" t="s">
        <v>0</v>
      </c>
      <c r="F40">
        <f t="shared" si="8"/>
        <v>0</v>
      </c>
      <c r="G40">
        <f t="shared" si="9"/>
        <v>9566.4934706999993</v>
      </c>
      <c r="H40">
        <f>H11-G11</f>
        <v>-2079.3359285999995</v>
      </c>
      <c r="I40">
        <f t="shared" si="10"/>
        <v>-1691.9326643000004</v>
      </c>
      <c r="J40">
        <f t="shared" si="11"/>
        <v>-666.20946999999978</v>
      </c>
      <c r="K40">
        <f t="shared" si="12"/>
        <v>-2228.5157417999999</v>
      </c>
      <c r="L40">
        <f t="shared" si="13"/>
        <v>-5608.7590971000009</v>
      </c>
      <c r="M40">
        <f t="shared" si="14"/>
        <v>-3839.9918173001006</v>
      </c>
      <c r="N40">
        <f t="shared" si="15"/>
        <v>-4441.2955911001009</v>
      </c>
    </row>
    <row r="41" spans="1:14" x14ac:dyDescent="0.35">
      <c r="F41">
        <f t="shared" si="8"/>
        <v>0</v>
      </c>
      <c r="G41">
        <f t="shared" si="9"/>
        <v>34223.278598800003</v>
      </c>
      <c r="H41">
        <f>H12-G12</f>
        <v>-7977.031079700002</v>
      </c>
      <c r="I41">
        <f t="shared" si="10"/>
        <v>-19363.682446200004</v>
      </c>
      <c r="J41">
        <f t="shared" si="11"/>
        <v>-3889.5612466000021</v>
      </c>
      <c r="K41">
        <f t="shared" si="12"/>
        <v>-9038.2700940000032</v>
      </c>
      <c r="L41">
        <f t="shared" si="13"/>
        <v>-8889.7712859000021</v>
      </c>
      <c r="M41">
        <f t="shared" si="14"/>
        <v>-3053.0750979001023</v>
      </c>
      <c r="N41">
        <f t="shared" si="15"/>
        <v>-9502.5739095000026</v>
      </c>
    </row>
  </sheetData>
  <mergeCells count="11">
    <mergeCell ref="A33:C33"/>
    <mergeCell ref="A22:C22"/>
    <mergeCell ref="D3:M3"/>
    <mergeCell ref="A5:C5"/>
    <mergeCell ref="B16:D16"/>
    <mergeCell ref="E16:G16"/>
    <mergeCell ref="H16:K16"/>
    <mergeCell ref="B19:E19"/>
    <mergeCell ref="F19:H19"/>
    <mergeCell ref="I19:J19"/>
    <mergeCell ref="K19:O19"/>
  </mergeCells>
  <pageMargins left="0.7" right="0.7" top="0.75" bottom="0.75" header="0.3" footer="0.3"/>
  <pageSetup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12EE-61F6-4186-B037-D8DE5A043596}">
  <sheetPr>
    <tabColor theme="9" tint="-0.499984740745262"/>
    <pageSetUpPr fitToPage="1"/>
  </sheetPr>
  <dimension ref="A1:X60"/>
  <sheetViews>
    <sheetView zoomScaleNormal="100" workbookViewId="0">
      <selection activeCell="C23" sqref="C23"/>
    </sheetView>
  </sheetViews>
  <sheetFormatPr defaultRowHeight="14.5" x14ac:dyDescent="0.35"/>
  <cols>
    <col min="1" max="1" width="11.1796875" bestFit="1" customWidth="1"/>
    <col min="2" max="2" width="21.906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49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C4">
        <v>0</v>
      </c>
      <c r="D4">
        <v>0</v>
      </c>
      <c r="E4">
        <v>0</v>
      </c>
      <c r="F4">
        <v>0.1</v>
      </c>
      <c r="G4">
        <v>0.5</v>
      </c>
      <c r="H4">
        <v>1</v>
      </c>
      <c r="I4">
        <v>5</v>
      </c>
      <c r="J4">
        <v>10</v>
      </c>
      <c r="K4">
        <v>50</v>
      </c>
      <c r="L4">
        <v>100</v>
      </c>
      <c r="M4" t="s">
        <v>47</v>
      </c>
      <c r="N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>
        <v>2976.8635431999901</v>
      </c>
      <c r="D5">
        <v>2476.0581551999999</v>
      </c>
      <c r="E5" s="9">
        <v>3078.7245647999898</v>
      </c>
      <c r="F5">
        <v>3453.6316201999998</v>
      </c>
      <c r="G5">
        <v>3849.4404325999899</v>
      </c>
      <c r="H5">
        <v>3796.7257639999998</v>
      </c>
      <c r="I5">
        <v>2356.1842686</v>
      </c>
      <c r="J5">
        <v>2507.2942724</v>
      </c>
      <c r="K5">
        <v>2539.45729419999</v>
      </c>
      <c r="L5">
        <v>1576.0529039999999</v>
      </c>
      <c r="M5">
        <v>1958.5244894</v>
      </c>
      <c r="N5" t="s">
        <v>24</v>
      </c>
      <c r="P5" s="12"/>
      <c r="Q5" s="12"/>
      <c r="R5" s="12"/>
      <c r="S5" s="12"/>
    </row>
    <row r="6" spans="1:24" x14ac:dyDescent="0.35">
      <c r="A6" s="2" t="s">
        <v>4</v>
      </c>
      <c r="B6" s="2" t="s">
        <v>42</v>
      </c>
      <c r="C6">
        <v>7277.9050737999896</v>
      </c>
      <c r="D6">
        <v>5519.8552739999895</v>
      </c>
      <c r="E6" s="10">
        <v>4588.6424907999899</v>
      </c>
      <c r="F6">
        <v>6000.9674181999899</v>
      </c>
      <c r="G6">
        <v>7078.10191939999</v>
      </c>
      <c r="H6">
        <v>7614.9222108000004</v>
      </c>
      <c r="I6">
        <v>19476.164305999999</v>
      </c>
      <c r="J6">
        <v>15585.606250000001</v>
      </c>
      <c r="K6">
        <v>11317.7836926</v>
      </c>
      <c r="L6">
        <v>6895.6326879999997</v>
      </c>
      <c r="M6">
        <v>3467.1694005999998</v>
      </c>
      <c r="N6" t="s">
        <v>24</v>
      </c>
      <c r="P6" s="12"/>
      <c r="Q6" s="12"/>
      <c r="R6" s="12"/>
      <c r="S6" s="12"/>
    </row>
    <row r="7" spans="1:24" x14ac:dyDescent="0.35">
      <c r="A7" s="2" t="s">
        <v>4</v>
      </c>
      <c r="B7" s="2" t="s">
        <v>44</v>
      </c>
      <c r="C7">
        <v>3771.6173745999999</v>
      </c>
      <c r="D7">
        <v>3842.8340251999998</v>
      </c>
      <c r="E7" s="10">
        <v>3946.652873</v>
      </c>
      <c r="F7">
        <v>4543.4348115999901</v>
      </c>
      <c r="G7">
        <v>4405.9439983999901</v>
      </c>
      <c r="H7">
        <v>6053.2799311999897</v>
      </c>
      <c r="I7">
        <v>4010.2014119999999</v>
      </c>
      <c r="J7">
        <v>5397.3396727999898</v>
      </c>
      <c r="K7">
        <v>15810.385923399899</v>
      </c>
      <c r="L7">
        <v>12318.884853199999</v>
      </c>
      <c r="M7">
        <v>3335.1790953999898</v>
      </c>
      <c r="N7" t="s">
        <v>24</v>
      </c>
      <c r="P7" s="12"/>
      <c r="Q7" s="12"/>
      <c r="R7" s="12"/>
      <c r="S7" s="12"/>
    </row>
    <row r="8" spans="1:24" x14ac:dyDescent="0.35">
      <c r="A8" s="2" t="s">
        <v>4</v>
      </c>
      <c r="B8" s="2" t="s">
        <v>32</v>
      </c>
      <c r="C8">
        <v>6806.5891007999999</v>
      </c>
      <c r="D8">
        <v>5104.7959816000002</v>
      </c>
      <c r="E8" s="10">
        <v>6143.4547872000003</v>
      </c>
      <c r="F8">
        <v>8185.7166697999901</v>
      </c>
      <c r="G8">
        <v>7739.6067163999996</v>
      </c>
      <c r="H8">
        <v>7817.5611976</v>
      </c>
      <c r="I8">
        <v>13991.1553332</v>
      </c>
      <c r="J8">
        <v>14496.0597516</v>
      </c>
      <c r="K8">
        <v>9441.3356270000004</v>
      </c>
      <c r="L8">
        <v>9301.2408793999894</v>
      </c>
      <c r="M8">
        <v>4214.7710189999998</v>
      </c>
      <c r="N8" t="s">
        <v>24</v>
      </c>
      <c r="P8" s="12"/>
      <c r="Q8" s="12"/>
      <c r="R8" s="12"/>
      <c r="S8" s="12"/>
    </row>
    <row r="9" spans="1:24" x14ac:dyDescent="0.35">
      <c r="A9" s="2" t="s">
        <v>4</v>
      </c>
      <c r="B9" s="2" t="s">
        <v>45</v>
      </c>
      <c r="C9">
        <v>3643.0321638</v>
      </c>
      <c r="D9">
        <v>5164.1015028000002</v>
      </c>
      <c r="E9" s="10">
        <v>5091.0240175999998</v>
      </c>
      <c r="F9">
        <v>4472.6474631999999</v>
      </c>
      <c r="G9">
        <v>4361.6887579999902</v>
      </c>
      <c r="H9">
        <v>6355.5579313999897</v>
      </c>
      <c r="I9">
        <v>3618.2664454000001</v>
      </c>
      <c r="J9">
        <v>7148.6742289999902</v>
      </c>
      <c r="K9">
        <v>15318.622379999901</v>
      </c>
      <c r="L9">
        <v>9767.8922402000007</v>
      </c>
      <c r="M9">
        <v>3406.0860246000002</v>
      </c>
      <c r="N9" t="s">
        <v>24</v>
      </c>
    </row>
    <row r="10" spans="1:24" x14ac:dyDescent="0.35">
      <c r="A10" s="2" t="s">
        <v>4</v>
      </c>
      <c r="B10" s="2" t="s">
        <v>33</v>
      </c>
      <c r="C10">
        <v>6420.8173391999999</v>
      </c>
      <c r="D10">
        <v>7329.9400509999996</v>
      </c>
      <c r="E10" s="10">
        <v>5263.2754861999902</v>
      </c>
      <c r="F10">
        <v>5928.1343135999996</v>
      </c>
      <c r="G10">
        <v>5682.7686934000003</v>
      </c>
      <c r="H10">
        <v>5522.6359897999901</v>
      </c>
      <c r="I10">
        <v>9382.5785945999996</v>
      </c>
      <c r="J10">
        <v>11903.161178599999</v>
      </c>
      <c r="K10">
        <v>6417.5517556000004</v>
      </c>
      <c r="L10">
        <v>4879.1342655999897</v>
      </c>
      <c r="M10">
        <v>2299.4436231999998</v>
      </c>
      <c r="N10" t="s">
        <v>24</v>
      </c>
    </row>
    <row r="11" spans="1:24" x14ac:dyDescent="0.35">
      <c r="A11" s="2" t="s">
        <v>4</v>
      </c>
      <c r="B11" s="2" t="s">
        <v>43</v>
      </c>
      <c r="C11">
        <v>3530.6131902000002</v>
      </c>
      <c r="D11">
        <v>3662.1288181999898</v>
      </c>
      <c r="E11" s="10">
        <v>3535.2413833999999</v>
      </c>
      <c r="F11">
        <v>5372.1777227999901</v>
      </c>
      <c r="G11">
        <v>4838.2385767999904</v>
      </c>
      <c r="H11">
        <v>5104.2114315999897</v>
      </c>
      <c r="I11">
        <v>5938.9549723999899</v>
      </c>
      <c r="J11">
        <v>13202.3219192</v>
      </c>
      <c r="K11">
        <v>30128.630526399898</v>
      </c>
      <c r="L11">
        <v>22683.5401394</v>
      </c>
      <c r="M11">
        <v>2453.69206419999</v>
      </c>
      <c r="N11" t="s">
        <v>24</v>
      </c>
    </row>
    <row r="12" spans="1:24" ht="15" thickBot="1" x14ac:dyDescent="0.4">
      <c r="A12" s="2" t="s">
        <v>4</v>
      </c>
      <c r="B12" s="2" t="s">
        <v>33</v>
      </c>
      <c r="C12">
        <v>6139.2259204000002</v>
      </c>
      <c r="D12">
        <v>4124.47989159999</v>
      </c>
      <c r="E12" s="11">
        <v>4550.3299751999903</v>
      </c>
      <c r="F12">
        <v>3624.19833959999</v>
      </c>
      <c r="G12">
        <v>4138.1875497999999</v>
      </c>
      <c r="H12">
        <v>4510.0151876</v>
      </c>
      <c r="I12">
        <v>8413.8892116000006</v>
      </c>
      <c r="J12">
        <v>6050.7652349999898</v>
      </c>
      <c r="K12">
        <v>5906.3939403999902</v>
      </c>
      <c r="L12">
        <v>3801.9833319999898</v>
      </c>
      <c r="M12">
        <v>2304.028386</v>
      </c>
      <c r="N12" t="s">
        <v>24</v>
      </c>
    </row>
    <row r="13" spans="1:24" x14ac:dyDescent="0.35">
      <c r="A13" s="2"/>
      <c r="B13" s="2"/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N20" s="4"/>
    </row>
    <row r="21" spans="1:16" x14ac:dyDescent="0.35">
      <c r="A21" s="2" t="s">
        <v>71</v>
      </c>
      <c r="B21" s="3"/>
      <c r="C21">
        <v>0</v>
      </c>
      <c r="D21">
        <v>0</v>
      </c>
      <c r="E21">
        <v>0</v>
      </c>
      <c r="F21">
        <v>0.1</v>
      </c>
      <c r="G21">
        <v>0.5</v>
      </c>
      <c r="H21">
        <v>1</v>
      </c>
      <c r="I21">
        <v>5</v>
      </c>
      <c r="J21">
        <v>10</v>
      </c>
      <c r="K21">
        <v>50</v>
      </c>
      <c r="L21">
        <v>100</v>
      </c>
      <c r="M21" t="s">
        <v>47</v>
      </c>
    </row>
    <row r="22" spans="1:16" x14ac:dyDescent="0.35">
      <c r="A22" s="17" t="s">
        <v>0</v>
      </c>
      <c r="B22" s="17"/>
      <c r="F22">
        <f>F5-F5</f>
        <v>0</v>
      </c>
      <c r="G22">
        <f t="shared" ref="G22:M22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 s="4"/>
    </row>
    <row r="23" spans="1:16" x14ac:dyDescent="0.35">
      <c r="A23" s="2" t="s">
        <v>4</v>
      </c>
      <c r="B23" s="2" t="s">
        <v>42</v>
      </c>
      <c r="C23">
        <f>C6-C5</f>
        <v>4301.0415305999995</v>
      </c>
      <c r="D23">
        <f t="shared" ref="D23:M23" si="1">D6-D5</f>
        <v>3043.7971187999897</v>
      </c>
      <c r="E23">
        <f t="shared" si="1"/>
        <v>1509.9179260000001</v>
      </c>
      <c r="F23">
        <f t="shared" si="1"/>
        <v>2547.3357979999901</v>
      </c>
      <c r="G23">
        <f t="shared" si="1"/>
        <v>3228.6614868000001</v>
      </c>
      <c r="H23">
        <f t="shared" si="1"/>
        <v>3818.1964468000006</v>
      </c>
      <c r="I23">
        <f t="shared" si="1"/>
        <v>17119.980037399997</v>
      </c>
      <c r="J23">
        <f t="shared" si="1"/>
        <v>13078.3119776</v>
      </c>
      <c r="K23">
        <f t="shared" si="1"/>
        <v>8778.3263984000096</v>
      </c>
      <c r="L23">
        <f t="shared" si="1"/>
        <v>5319.5797839999996</v>
      </c>
      <c r="M23">
        <f t="shared" si="1"/>
        <v>1508.6449111999998</v>
      </c>
      <c r="O23" t="s">
        <v>34</v>
      </c>
      <c r="P23" t="s">
        <v>41</v>
      </c>
    </row>
    <row r="24" spans="1:16" x14ac:dyDescent="0.35">
      <c r="A24" s="2" t="s">
        <v>4</v>
      </c>
      <c r="B24" s="2" t="s">
        <v>44</v>
      </c>
      <c r="C24">
        <f>C7-C5</f>
        <v>794.75383140000986</v>
      </c>
      <c r="D24">
        <f t="shared" ref="D24:M24" si="2">D7-D5</f>
        <v>1366.7758699999999</v>
      </c>
      <c r="E24">
        <f t="shared" si="2"/>
        <v>867.92830820001018</v>
      </c>
      <c r="F24">
        <f t="shared" si="2"/>
        <v>1089.8031913999903</v>
      </c>
      <c r="G24">
        <f t="shared" si="2"/>
        <v>556.50356580000016</v>
      </c>
      <c r="H24">
        <f t="shared" si="2"/>
        <v>2256.5541671999899</v>
      </c>
      <c r="I24">
        <f t="shared" si="2"/>
        <v>1654.0171433999999</v>
      </c>
      <c r="J24">
        <f t="shared" si="2"/>
        <v>2890.0454003999898</v>
      </c>
      <c r="K24">
        <f t="shared" si="2"/>
        <v>13270.928629199909</v>
      </c>
      <c r="L24">
        <f t="shared" si="2"/>
        <v>10742.831949199999</v>
      </c>
      <c r="M24">
        <f t="shared" si="2"/>
        <v>1376.6546059999898</v>
      </c>
      <c r="N24" s="4"/>
      <c r="O24">
        <f t="shared" ref="O24:O29" si="3">MEDIAN(F24:M24)</f>
        <v>1955.2856552999949</v>
      </c>
      <c r="P24">
        <f>MAX(C24:M24)</f>
        <v>13270.928629199909</v>
      </c>
    </row>
    <row r="25" spans="1:16" x14ac:dyDescent="0.35">
      <c r="A25" s="2" t="s">
        <v>4</v>
      </c>
      <c r="B25" s="2" t="s">
        <v>32</v>
      </c>
      <c r="C25">
        <f>C8-C5</f>
        <v>3829.7255576000098</v>
      </c>
      <c r="D25">
        <f t="shared" ref="D25:M25" si="4">D8-D5</f>
        <v>2628.7378264000004</v>
      </c>
      <c r="E25">
        <f t="shared" si="4"/>
        <v>3064.7302224000105</v>
      </c>
      <c r="F25">
        <f t="shared" si="4"/>
        <v>4732.0850495999903</v>
      </c>
      <c r="G25">
        <f t="shared" si="4"/>
        <v>3890.1662838000098</v>
      </c>
      <c r="H25">
        <f t="shared" si="4"/>
        <v>4020.8354336000002</v>
      </c>
      <c r="I25">
        <f t="shared" si="4"/>
        <v>11634.9710646</v>
      </c>
      <c r="J25">
        <f t="shared" si="4"/>
        <v>11988.765479199999</v>
      </c>
      <c r="K25">
        <f t="shared" si="4"/>
        <v>6901.87833280001</v>
      </c>
      <c r="L25">
        <f t="shared" si="4"/>
        <v>7725.1879753999892</v>
      </c>
      <c r="M25">
        <f t="shared" si="4"/>
        <v>2256.2465296</v>
      </c>
      <c r="O25">
        <f t="shared" si="3"/>
        <v>5816.9816912000006</v>
      </c>
      <c r="P25">
        <f t="shared" ref="P25:P29" si="5">MAX(C25:M25)</f>
        <v>11988.765479199999</v>
      </c>
    </row>
    <row r="26" spans="1:16" x14ac:dyDescent="0.35">
      <c r="A26" s="2" t="s">
        <v>4</v>
      </c>
      <c r="B26" s="2" t="s">
        <v>45</v>
      </c>
      <c r="C26">
        <f>C9-C5</f>
        <v>666.16862060000994</v>
      </c>
      <c r="D26">
        <f t="shared" ref="D26:M26" si="6">D9-D5</f>
        <v>2688.0433476000003</v>
      </c>
      <c r="E26">
        <f t="shared" si="6"/>
        <v>2012.2994528000099</v>
      </c>
      <c r="F26">
        <f t="shared" si="6"/>
        <v>1019.0158430000001</v>
      </c>
      <c r="G26">
        <f t="shared" si="6"/>
        <v>512.24832540000034</v>
      </c>
      <c r="H26">
        <f t="shared" si="6"/>
        <v>2558.8321673999899</v>
      </c>
      <c r="I26">
        <f t="shared" si="6"/>
        <v>1262.0821768000001</v>
      </c>
      <c r="J26">
        <f t="shared" si="6"/>
        <v>4641.3799565999907</v>
      </c>
      <c r="K26">
        <f t="shared" si="6"/>
        <v>12779.16508579991</v>
      </c>
      <c r="L26">
        <f t="shared" si="6"/>
        <v>8191.8393362000006</v>
      </c>
      <c r="M26">
        <f t="shared" si="6"/>
        <v>1447.5615352000002</v>
      </c>
      <c r="O26">
        <f t="shared" si="3"/>
        <v>2003.1968512999952</v>
      </c>
      <c r="P26">
        <f t="shared" si="5"/>
        <v>12779.16508579991</v>
      </c>
    </row>
    <row r="27" spans="1:16" x14ac:dyDescent="0.35">
      <c r="A27" s="2" t="s">
        <v>4</v>
      </c>
      <c r="B27" s="2" t="s">
        <v>33</v>
      </c>
      <c r="C27">
        <f>C10-C5</f>
        <v>3443.9537960000098</v>
      </c>
      <c r="D27">
        <f t="shared" ref="D27:M27" si="7">D10-D5</f>
        <v>4853.8818957999993</v>
      </c>
      <c r="E27">
        <f t="shared" si="7"/>
        <v>2184.5509214000003</v>
      </c>
      <c r="F27">
        <f t="shared" si="7"/>
        <v>2474.5026933999998</v>
      </c>
      <c r="G27">
        <f t="shared" si="7"/>
        <v>1833.3282608000104</v>
      </c>
      <c r="H27">
        <f t="shared" si="7"/>
        <v>1725.9102257999903</v>
      </c>
      <c r="I27">
        <f t="shared" si="7"/>
        <v>7026.3943259999996</v>
      </c>
      <c r="J27">
        <f t="shared" si="7"/>
        <v>9395.866906199999</v>
      </c>
      <c r="K27">
        <f t="shared" si="7"/>
        <v>3878.0944614000105</v>
      </c>
      <c r="L27">
        <f t="shared" si="7"/>
        <v>3303.0813615999896</v>
      </c>
      <c r="M27">
        <f t="shared" si="7"/>
        <v>340.91913379999983</v>
      </c>
      <c r="O27">
        <f t="shared" si="3"/>
        <v>2888.7920274999947</v>
      </c>
      <c r="P27">
        <f t="shared" si="5"/>
        <v>9395.866906199999</v>
      </c>
    </row>
    <row r="28" spans="1:16" x14ac:dyDescent="0.35">
      <c r="A28" s="2" t="s">
        <v>4</v>
      </c>
      <c r="B28" s="2" t="s">
        <v>43</v>
      </c>
      <c r="C28">
        <f>C11-C5</f>
        <v>553.7496470000101</v>
      </c>
      <c r="D28">
        <f>D11-D5</f>
        <v>1186.07066299999</v>
      </c>
      <c r="E28">
        <f t="shared" ref="E28:M28" si="8">E11-E5</f>
        <v>456.51681860001008</v>
      </c>
      <c r="F28">
        <f t="shared" si="8"/>
        <v>1918.5461025999903</v>
      </c>
      <c r="G28">
        <f t="shared" si="8"/>
        <v>988.79814420000048</v>
      </c>
      <c r="H28">
        <f t="shared" si="8"/>
        <v>1307.4856675999899</v>
      </c>
      <c r="I28">
        <f t="shared" si="8"/>
        <v>3582.7707037999899</v>
      </c>
      <c r="J28">
        <f t="shared" si="8"/>
        <v>10695.027646799999</v>
      </c>
      <c r="K28">
        <f t="shared" si="8"/>
        <v>27589.173232199908</v>
      </c>
      <c r="L28">
        <f t="shared" si="8"/>
        <v>21107.4872354</v>
      </c>
      <c r="M28">
        <f t="shared" si="8"/>
        <v>495.16757479999001</v>
      </c>
      <c r="O28">
        <f t="shared" si="3"/>
        <v>2750.6584031999901</v>
      </c>
      <c r="P28">
        <f t="shared" si="5"/>
        <v>27589.173232199908</v>
      </c>
    </row>
    <row r="29" spans="1:16" x14ac:dyDescent="0.35">
      <c r="A29" s="2" t="s">
        <v>4</v>
      </c>
      <c r="B29" s="2" t="s">
        <v>33</v>
      </c>
      <c r="C29">
        <f>C12-C5</f>
        <v>3162.3623772000101</v>
      </c>
      <c r="D29">
        <f t="shared" ref="D29:M29" si="9">D12-D5</f>
        <v>1648.4217363999901</v>
      </c>
      <c r="E29">
        <f t="shared" si="9"/>
        <v>1471.6054104000004</v>
      </c>
      <c r="F29">
        <f t="shared" si="9"/>
        <v>170.56671939999023</v>
      </c>
      <c r="G29">
        <f t="shared" si="9"/>
        <v>288.74711720001005</v>
      </c>
      <c r="H29">
        <f t="shared" si="9"/>
        <v>713.28942360000019</v>
      </c>
      <c r="I29">
        <f t="shared" si="9"/>
        <v>6057.7049430000006</v>
      </c>
      <c r="J29">
        <f t="shared" si="9"/>
        <v>3543.4709625999899</v>
      </c>
      <c r="K29">
        <f t="shared" si="9"/>
        <v>3366.9366462000003</v>
      </c>
      <c r="L29">
        <f t="shared" si="9"/>
        <v>2225.9304279999897</v>
      </c>
      <c r="M29">
        <f t="shared" si="9"/>
        <v>345.50389659999996</v>
      </c>
      <c r="O29">
        <f t="shared" si="3"/>
        <v>1469.6099257999949</v>
      </c>
      <c r="P29">
        <f t="shared" si="5"/>
        <v>6057.7049430000006</v>
      </c>
    </row>
    <row r="30" spans="1:16" x14ac:dyDescent="0.35">
      <c r="A30" s="2"/>
      <c r="B30" s="2"/>
    </row>
    <row r="31" spans="1:16" x14ac:dyDescent="0.35">
      <c r="C31">
        <v>0</v>
      </c>
      <c r="D31">
        <v>0</v>
      </c>
      <c r="E31">
        <v>0</v>
      </c>
      <c r="F31">
        <v>0.1</v>
      </c>
      <c r="G31">
        <v>0.5</v>
      </c>
      <c r="H31">
        <v>1</v>
      </c>
      <c r="I31">
        <v>5</v>
      </c>
      <c r="J31">
        <v>10</v>
      </c>
      <c r="K31">
        <v>50</v>
      </c>
      <c r="L31">
        <v>100</v>
      </c>
      <c r="M31" t="s">
        <v>47</v>
      </c>
    </row>
    <row r="32" spans="1:16" x14ac:dyDescent="0.35">
      <c r="A32" s="17" t="s">
        <v>0</v>
      </c>
      <c r="B32" s="17"/>
    </row>
    <row r="33" spans="1:13" x14ac:dyDescent="0.35">
      <c r="A33" s="2" t="s">
        <v>4</v>
      </c>
      <c r="B33" s="2" t="s">
        <v>42</v>
      </c>
      <c r="C33">
        <f>C23/MAX(C23:M23)</f>
        <v>0.2512293543102283</v>
      </c>
      <c r="D33">
        <f>D23/MAX(C23:M23)</f>
        <v>0.17779209509301797</v>
      </c>
      <c r="E33">
        <f>E23/MAX(C23:M23)</f>
        <v>8.8196243377706096E-2</v>
      </c>
      <c r="F33">
        <f>F23/MAX(C23:M23)</f>
        <v>0.14879315235386528</v>
      </c>
      <c r="G33">
        <f>G23/MAX(C23:M23)</f>
        <v>0.1885902600205564</v>
      </c>
      <c r="H33">
        <f>H23/MAX(C23:M23)</f>
        <v>0.22302575344473755</v>
      </c>
      <c r="I33">
        <f>I23/MAX(C23:M23)</f>
        <v>1</v>
      </c>
      <c r="J33">
        <f>J23/MAX(C23:M23)</f>
        <v>0.7639209829117416</v>
      </c>
      <c r="K33">
        <f>K23/MAX(C23:M23)</f>
        <v>0.51275330807764008</v>
      </c>
      <c r="L33">
        <f>L23/MAX(C23:M23)</f>
        <v>0.3107234805402192</v>
      </c>
      <c r="M33">
        <f>M23/MAX(C23:M23)</f>
        <v>8.81218849498797E-2</v>
      </c>
    </row>
    <row r="34" spans="1:13" x14ac:dyDescent="0.35">
      <c r="A34" s="2" t="s">
        <v>4</v>
      </c>
      <c r="B34" s="2" t="s">
        <v>44</v>
      </c>
      <c r="C34">
        <f t="shared" ref="C34:C39" si="10">C24/MAX(C24:M24)</f>
        <v>5.9886828842656864E-2</v>
      </c>
      <c r="D34">
        <f t="shared" ref="D34:D39" si="11">D24/MAX(C24:M24)</f>
        <v>0.10299022081941538</v>
      </c>
      <c r="E34">
        <f t="shared" ref="E34:E39" si="12">E24/MAX(C24:M24)</f>
        <v>6.540072156595847E-2</v>
      </c>
      <c r="F34">
        <f t="shared" ref="F34:F39" si="13">F24/MAX(C24:M24)</f>
        <v>8.2119587999449101E-2</v>
      </c>
      <c r="G34">
        <f t="shared" ref="G34:G39" si="14">G24/MAX(C24:M24)</f>
        <v>4.1934033506557347E-2</v>
      </c>
      <c r="H34">
        <f t="shared" ref="H34:H39" si="15">H24/MAX(C24:M24)</f>
        <v>0.17003739755143535</v>
      </c>
      <c r="I34">
        <f t="shared" ref="I34:I39" si="16">I24/MAX(C24:M24)</f>
        <v>0.12463461974776056</v>
      </c>
      <c r="J34">
        <f t="shared" ref="J34:J39" si="17">J24/MAX(C24:M24)</f>
        <v>0.21777265790135047</v>
      </c>
      <c r="K34">
        <f t="shared" ref="K34:K39" si="18">K24/MAX(C24:M24)</f>
        <v>1</v>
      </c>
      <c r="L34">
        <f t="shared" ref="L34:L39" si="19">L24/MAX(C24:M24)</f>
        <v>0.80950114715880839</v>
      </c>
      <c r="M34">
        <f t="shared" ref="M34:M39" si="20">M24/MAX(C24:M24)</f>
        <v>0.10373461002351778</v>
      </c>
    </row>
    <row r="35" spans="1:13" x14ac:dyDescent="0.35">
      <c r="A35" s="2" t="s">
        <v>4</v>
      </c>
      <c r="B35" s="2" t="s">
        <v>32</v>
      </c>
      <c r="C35">
        <f t="shared" si="10"/>
        <v>0.31944286208988087</v>
      </c>
      <c r="D35">
        <f t="shared" si="11"/>
        <v>0.21926676528627984</v>
      </c>
      <c r="E35">
        <f t="shared" si="12"/>
        <v>0.2556335118671883</v>
      </c>
      <c r="F35">
        <f t="shared" si="13"/>
        <v>0.39470995223069111</v>
      </c>
      <c r="G35">
        <f t="shared" si="14"/>
        <v>0.32448430912668058</v>
      </c>
      <c r="H35">
        <f t="shared" si="15"/>
        <v>0.33538360897758651</v>
      </c>
      <c r="I35">
        <f t="shared" si="16"/>
        <v>0.97048950409332657</v>
      </c>
      <c r="J35">
        <f t="shared" si="17"/>
        <v>1</v>
      </c>
      <c r="K35">
        <f t="shared" si="18"/>
        <v>0.57569549965544631</v>
      </c>
      <c r="L35">
        <f t="shared" si="19"/>
        <v>0.64436892929491896</v>
      </c>
      <c r="M35">
        <f t="shared" si="20"/>
        <v>0.18819673581191426</v>
      </c>
    </row>
    <row r="36" spans="1:13" x14ac:dyDescent="0.35">
      <c r="A36" s="2" t="s">
        <v>4</v>
      </c>
      <c r="B36" s="2" t="s">
        <v>45</v>
      </c>
      <c r="C36">
        <f t="shared" si="10"/>
        <v>5.2129275749027634E-2</v>
      </c>
      <c r="D36">
        <f t="shared" si="11"/>
        <v>0.21034577216526681</v>
      </c>
      <c r="E36">
        <f t="shared" si="12"/>
        <v>0.15746720848266202</v>
      </c>
      <c r="F36">
        <f t="shared" si="13"/>
        <v>7.9740408403700891E-2</v>
      </c>
      <c r="G36">
        <f t="shared" si="14"/>
        <v>4.0084647311521622E-2</v>
      </c>
      <c r="H36">
        <f t="shared" si="15"/>
        <v>0.20023469062492513</v>
      </c>
      <c r="I36">
        <f t="shared" si="16"/>
        <v>9.8760925954576959E-2</v>
      </c>
      <c r="J36">
        <f t="shared" si="17"/>
        <v>0.36319899816909396</v>
      </c>
      <c r="K36">
        <f t="shared" si="18"/>
        <v>1</v>
      </c>
      <c r="L36">
        <f t="shared" si="19"/>
        <v>0.64103087182923213</v>
      </c>
      <c r="M36">
        <f t="shared" si="20"/>
        <v>0.11327512599461738</v>
      </c>
    </row>
    <row r="37" spans="1:13" x14ac:dyDescent="0.35">
      <c r="A37" s="2" t="s">
        <v>4</v>
      </c>
      <c r="B37" s="2" t="s">
        <v>33</v>
      </c>
      <c r="C37">
        <f t="shared" si="10"/>
        <v>0.36653922734127564</v>
      </c>
      <c r="D37">
        <f t="shared" si="11"/>
        <v>0.51659755765560011</v>
      </c>
      <c r="E37">
        <f t="shared" si="12"/>
        <v>0.23250126286468498</v>
      </c>
      <c r="F37">
        <f t="shared" si="13"/>
        <v>0.26336076469614139</v>
      </c>
      <c r="G37">
        <f t="shared" si="14"/>
        <v>0.19512071415041674</v>
      </c>
      <c r="H37">
        <f t="shared" si="15"/>
        <v>0.1836882368630747</v>
      </c>
      <c r="I37">
        <f t="shared" si="16"/>
        <v>0.74781756661149934</v>
      </c>
      <c r="J37">
        <f t="shared" si="17"/>
        <v>1</v>
      </c>
      <c r="K37">
        <f t="shared" si="18"/>
        <v>0.41274472064317913</v>
      </c>
      <c r="L37">
        <f t="shared" si="19"/>
        <v>0.35154620585572616</v>
      </c>
      <c r="M37">
        <f t="shared" si="20"/>
        <v>3.6283946676068747E-2</v>
      </c>
    </row>
    <row r="38" spans="1:13" x14ac:dyDescent="0.35">
      <c r="A38" s="2" t="s">
        <v>4</v>
      </c>
      <c r="B38" s="2" t="s">
        <v>43</v>
      </c>
      <c r="C38">
        <f t="shared" si="10"/>
        <v>2.0071266447148087E-2</v>
      </c>
      <c r="D38">
        <f t="shared" si="11"/>
        <v>4.2990438786172168E-2</v>
      </c>
      <c r="E38">
        <f t="shared" si="12"/>
        <v>1.65469553856438E-2</v>
      </c>
      <c r="F38">
        <f t="shared" si="13"/>
        <v>6.9539818625692432E-2</v>
      </c>
      <c r="G38">
        <f t="shared" si="14"/>
        <v>3.5840078855496595E-2</v>
      </c>
      <c r="H38">
        <f t="shared" si="15"/>
        <v>4.7391259484136909E-2</v>
      </c>
      <c r="I38">
        <f t="shared" si="16"/>
        <v>0.12986147405165668</v>
      </c>
      <c r="J38">
        <f t="shared" si="17"/>
        <v>0.38765306799109173</v>
      </c>
      <c r="K38">
        <f t="shared" si="18"/>
        <v>1</v>
      </c>
      <c r="L38">
        <f t="shared" si="19"/>
        <v>0.76506414519029531</v>
      </c>
      <c r="M38">
        <f t="shared" si="20"/>
        <v>1.7947894655359568E-2</v>
      </c>
    </row>
    <row r="39" spans="1:13" x14ac:dyDescent="0.35">
      <c r="A39" s="2" t="s">
        <v>4</v>
      </c>
      <c r="B39" s="2" t="s">
        <v>33</v>
      </c>
      <c r="C39">
        <f t="shared" si="10"/>
        <v>0.52203968449375993</v>
      </c>
      <c r="D39">
        <f t="shared" si="11"/>
        <v>0.27211984603258516</v>
      </c>
      <c r="E39">
        <f t="shared" si="12"/>
        <v>0.2429311800833942</v>
      </c>
      <c r="F39">
        <f t="shared" si="13"/>
        <v>2.8156987011572612E-2</v>
      </c>
      <c r="G39">
        <f t="shared" si="14"/>
        <v>4.7666091352579439E-2</v>
      </c>
      <c r="H39">
        <f t="shared" si="15"/>
        <v>0.11774911956123646</v>
      </c>
      <c r="I39">
        <f t="shared" si="16"/>
        <v>1</v>
      </c>
      <c r="J39">
        <f t="shared" si="17"/>
        <v>0.5849527165720837</v>
      </c>
      <c r="K39">
        <f t="shared" si="18"/>
        <v>0.55581060449150366</v>
      </c>
      <c r="L39">
        <f t="shared" si="19"/>
        <v>0.36745441531815948</v>
      </c>
      <c r="M39">
        <f t="shared" si="20"/>
        <v>5.7035444917013997E-2</v>
      </c>
    </row>
    <row r="40" spans="1:13" ht="15" thickBot="1" x14ac:dyDescent="0.4"/>
    <row r="41" spans="1:13" ht="15" thickBot="1" x14ac:dyDescent="0.4">
      <c r="A41" s="14" t="s">
        <v>72</v>
      </c>
    </row>
    <row r="42" spans="1:13" x14ac:dyDescent="0.35">
      <c r="A42" s="17" t="s">
        <v>0</v>
      </c>
      <c r="B42" s="17"/>
    </row>
    <row r="43" spans="1:13" x14ac:dyDescent="0.35">
      <c r="A43" s="2" t="s">
        <v>4</v>
      </c>
      <c r="B43" s="2" t="s">
        <v>42</v>
      </c>
      <c r="E43">
        <f>E5-E5</f>
        <v>0</v>
      </c>
      <c r="F43">
        <f>F5-E5</f>
        <v>374.90705540000999</v>
      </c>
      <c r="G43">
        <f>G5-E5</f>
        <v>770.71586780000007</v>
      </c>
      <c r="H43">
        <f>H5-E5</f>
        <v>718.00119920000998</v>
      </c>
      <c r="I43">
        <f>I5-E5</f>
        <v>-722.54029619998983</v>
      </c>
      <c r="J43">
        <f>J5-E5</f>
        <v>-571.43029239998987</v>
      </c>
      <c r="K43">
        <f>K5-E5</f>
        <v>-539.26727059999985</v>
      </c>
      <c r="L43">
        <f>L5-E5</f>
        <v>-1502.6716607999899</v>
      </c>
    </row>
    <row r="44" spans="1:13" x14ac:dyDescent="0.35">
      <c r="A44" s="2" t="s">
        <v>4</v>
      </c>
      <c r="B44" s="2" t="s">
        <v>44</v>
      </c>
      <c r="E44">
        <f t="shared" ref="E44:E50" si="21">E6-E6</f>
        <v>0</v>
      </c>
      <c r="F44">
        <f t="shared" ref="F44:F49" si="22">F6-E6</f>
        <v>1412.3249274</v>
      </c>
      <c r="G44">
        <f t="shared" ref="G44:G50" si="23">G6-E6</f>
        <v>2489.4594286000001</v>
      </c>
      <c r="H44">
        <f t="shared" ref="H44:H50" si="24">H6-E6</f>
        <v>3026.2797200000105</v>
      </c>
      <c r="I44">
        <f t="shared" ref="I44:I50" si="25">I6-E6</f>
        <v>14887.521815200009</v>
      </c>
      <c r="J44">
        <f t="shared" ref="J44:J50" si="26">J6-E6</f>
        <v>10996.963759200011</v>
      </c>
      <c r="K44">
        <f t="shared" ref="K44:K50" si="27">K6-E6</f>
        <v>6729.1412018000101</v>
      </c>
      <c r="L44">
        <f t="shared" ref="L44:L50" si="28">L6-E6</f>
        <v>2306.9901972000098</v>
      </c>
    </row>
    <row r="45" spans="1:13" x14ac:dyDescent="0.35">
      <c r="A45" s="2" t="s">
        <v>4</v>
      </c>
      <c r="B45" s="2" t="s">
        <v>32</v>
      </c>
      <c r="E45">
        <f t="shared" si="21"/>
        <v>0</v>
      </c>
      <c r="F45">
        <f t="shared" si="22"/>
        <v>596.7819385999901</v>
      </c>
      <c r="G45">
        <f t="shared" si="23"/>
        <v>459.29112539999005</v>
      </c>
      <c r="H45">
        <f t="shared" si="24"/>
        <v>2106.6270581999897</v>
      </c>
      <c r="I45">
        <f t="shared" si="25"/>
        <v>63.548538999999892</v>
      </c>
      <c r="J45">
        <f t="shared" si="26"/>
        <v>1450.6867997999898</v>
      </c>
      <c r="K45">
        <f t="shared" si="27"/>
        <v>11863.7330503999</v>
      </c>
      <c r="L45">
        <f t="shared" si="28"/>
        <v>8372.2319801999984</v>
      </c>
    </row>
    <row r="46" spans="1:13" x14ac:dyDescent="0.35">
      <c r="A46" s="2" t="s">
        <v>4</v>
      </c>
      <c r="B46" s="2" t="s">
        <v>45</v>
      </c>
      <c r="E46">
        <f t="shared" si="21"/>
        <v>0</v>
      </c>
      <c r="F46">
        <f t="shared" si="22"/>
        <v>2042.2618825999898</v>
      </c>
      <c r="G46">
        <f t="shared" si="23"/>
        <v>1596.1519291999994</v>
      </c>
      <c r="H46">
        <f t="shared" si="24"/>
        <v>1674.1064103999997</v>
      </c>
      <c r="I46">
        <f t="shared" si="25"/>
        <v>7847.700546</v>
      </c>
      <c r="J46">
        <f t="shared" si="26"/>
        <v>8352.6049643999995</v>
      </c>
      <c r="K46">
        <f t="shared" si="27"/>
        <v>3297.8808398000001</v>
      </c>
      <c r="L46">
        <f t="shared" si="28"/>
        <v>3157.7860921999891</v>
      </c>
    </row>
    <row r="47" spans="1:13" x14ac:dyDescent="0.35">
      <c r="A47" s="2" t="s">
        <v>4</v>
      </c>
      <c r="B47" s="2" t="s">
        <v>33</v>
      </c>
      <c r="E47">
        <f t="shared" si="21"/>
        <v>0</v>
      </c>
      <c r="F47">
        <f t="shared" si="22"/>
        <v>-618.3765543999998</v>
      </c>
      <c r="G47">
        <f t="shared" si="23"/>
        <v>-729.33525960000952</v>
      </c>
      <c r="H47">
        <f t="shared" si="24"/>
        <v>1264.5339137999899</v>
      </c>
      <c r="I47">
        <f t="shared" si="25"/>
        <v>-1472.7575721999997</v>
      </c>
      <c r="J47">
        <f t="shared" si="26"/>
        <v>2057.6502113999904</v>
      </c>
      <c r="K47">
        <f t="shared" si="27"/>
        <v>10227.598362399902</v>
      </c>
      <c r="L47">
        <f t="shared" si="28"/>
        <v>4676.868222600001</v>
      </c>
    </row>
    <row r="48" spans="1:13" x14ac:dyDescent="0.35">
      <c r="A48" s="2" t="s">
        <v>4</v>
      </c>
      <c r="B48" s="2" t="s">
        <v>43</v>
      </c>
      <c r="E48">
        <f t="shared" si="21"/>
        <v>0</v>
      </c>
      <c r="F48">
        <f t="shared" si="22"/>
        <v>664.85882740000943</v>
      </c>
      <c r="G48">
        <f t="shared" si="23"/>
        <v>419.49320720001015</v>
      </c>
      <c r="H48">
        <f t="shared" si="24"/>
        <v>259.3605035999999</v>
      </c>
      <c r="I48">
        <f t="shared" si="25"/>
        <v>4119.3031084000095</v>
      </c>
      <c r="J48">
        <f t="shared" si="26"/>
        <v>6639.8856924000092</v>
      </c>
      <c r="K48">
        <f t="shared" si="27"/>
        <v>1154.2762694000103</v>
      </c>
      <c r="L48">
        <f t="shared" si="28"/>
        <v>-384.14122060000045</v>
      </c>
    </row>
    <row r="49" spans="1:12" x14ac:dyDescent="0.35">
      <c r="A49" s="2" t="s">
        <v>4</v>
      </c>
      <c r="B49" s="2" t="s">
        <v>33</v>
      </c>
      <c r="E49">
        <f t="shared" si="21"/>
        <v>0</v>
      </c>
      <c r="F49">
        <f t="shared" si="22"/>
        <v>1836.9363393999902</v>
      </c>
      <c r="G49">
        <f t="shared" si="23"/>
        <v>1302.9971933999905</v>
      </c>
      <c r="H49">
        <f t="shared" si="24"/>
        <v>1568.9700481999898</v>
      </c>
      <c r="I49">
        <f t="shared" si="25"/>
        <v>2403.71358899999</v>
      </c>
      <c r="J49">
        <f t="shared" si="26"/>
        <v>9667.0805357999998</v>
      </c>
      <c r="K49">
        <f t="shared" si="27"/>
        <v>26593.389142999898</v>
      </c>
      <c r="L49">
        <f t="shared" si="28"/>
        <v>19148.298756</v>
      </c>
    </row>
    <row r="50" spans="1:12" x14ac:dyDescent="0.35">
      <c r="E50">
        <f t="shared" si="21"/>
        <v>0</v>
      </c>
      <c r="F50">
        <f>F12-E12</f>
        <v>-926.13163560000021</v>
      </c>
      <c r="G50">
        <f t="shared" si="23"/>
        <v>-412.14242539999032</v>
      </c>
      <c r="H50">
        <f t="shared" si="24"/>
        <v>-40.314787599990268</v>
      </c>
      <c r="I50">
        <f t="shared" si="25"/>
        <v>3863.5592364000104</v>
      </c>
      <c r="J50">
        <f t="shared" si="26"/>
        <v>1500.4352597999996</v>
      </c>
      <c r="K50">
        <f t="shared" si="27"/>
        <v>1356.0639652</v>
      </c>
      <c r="L50">
        <f t="shared" si="28"/>
        <v>-748.34664320000047</v>
      </c>
    </row>
    <row r="53" spans="1:12" x14ac:dyDescent="0.35">
      <c r="A53" s="17" t="s">
        <v>0</v>
      </c>
      <c r="B53" s="17"/>
      <c r="E53">
        <f t="shared" ref="E53:E60" si="29">E43/MAX(E43:L43)</f>
        <v>0</v>
      </c>
      <c r="F53">
        <f t="shared" ref="F53:F60" si="30">F43/MAX(E43:L43)</f>
        <v>0.48644003719578011</v>
      </c>
      <c r="G53">
        <f t="shared" ref="G53:G60" si="31">G43/MAX(E43:L43)</f>
        <v>1</v>
      </c>
      <c r="H53">
        <f t="shared" ref="H53:H60" si="32">H43/MAX(E43:L43)</f>
        <v>0.93160298003145625</v>
      </c>
      <c r="I53">
        <f t="shared" ref="I53:I60" si="33">I43/MAX(E43:L43)</f>
        <v>-0.93749243578242802</v>
      </c>
      <c r="J53">
        <f t="shared" ref="J53:J60" si="34">J43/MAX(E43:L43)</f>
        <v>-0.74142795843964049</v>
      </c>
      <c r="K53">
        <f t="shared" ref="K53:K60" si="35">K43/MAX(E43:L43)</f>
        <v>-0.69969659783874993</v>
      </c>
      <c r="L53">
        <f t="shared" ref="L53:L60" si="36">L43/MAX(E43:L43)</f>
        <v>-1.949708995987522</v>
      </c>
    </row>
    <row r="54" spans="1:12" x14ac:dyDescent="0.35">
      <c r="A54" s="2" t="s">
        <v>4</v>
      </c>
      <c r="B54" s="2" t="s">
        <v>42</v>
      </c>
      <c r="E54">
        <f t="shared" si="29"/>
        <v>0</v>
      </c>
      <c r="F54">
        <f t="shared" si="30"/>
        <v>9.4866354852829196E-2</v>
      </c>
      <c r="G54">
        <f t="shared" si="31"/>
        <v>0.1672178526085038</v>
      </c>
      <c r="H54">
        <f t="shared" si="32"/>
        <v>0.20327625763142187</v>
      </c>
      <c r="I54">
        <f t="shared" si="33"/>
        <v>1</v>
      </c>
      <c r="J54">
        <f t="shared" si="34"/>
        <v>0.73866986700044479</v>
      </c>
      <c r="K54">
        <f t="shared" si="35"/>
        <v>0.45199874669064299</v>
      </c>
      <c r="L54">
        <f t="shared" si="36"/>
        <v>0.15496133109572313</v>
      </c>
    </row>
    <row r="55" spans="1:12" x14ac:dyDescent="0.35">
      <c r="A55" s="2" t="s">
        <v>4</v>
      </c>
      <c r="B55" s="2" t="s">
        <v>44</v>
      </c>
      <c r="E55">
        <f t="shared" si="29"/>
        <v>0</v>
      </c>
      <c r="F55">
        <f t="shared" si="30"/>
        <v>5.0303048464148806E-2</v>
      </c>
      <c r="G55">
        <f t="shared" si="31"/>
        <v>3.8713878966157987E-2</v>
      </c>
      <c r="H55">
        <f t="shared" si="32"/>
        <v>0.17756864970330566</v>
      </c>
      <c r="I55">
        <f t="shared" si="33"/>
        <v>5.3565381764770752E-3</v>
      </c>
      <c r="J55">
        <f t="shared" si="34"/>
        <v>0.12227911683760369</v>
      </c>
      <c r="K55">
        <f t="shared" si="35"/>
        <v>1</v>
      </c>
      <c r="L55">
        <f t="shared" si="36"/>
        <v>0.70569962630082861</v>
      </c>
    </row>
    <row r="56" spans="1:12" x14ac:dyDescent="0.35">
      <c r="A56" s="2" t="s">
        <v>4</v>
      </c>
      <c r="B56" s="2" t="s">
        <v>32</v>
      </c>
      <c r="E56">
        <f t="shared" si="29"/>
        <v>0</v>
      </c>
      <c r="F56">
        <f t="shared" si="30"/>
        <v>0.2445059824215802</v>
      </c>
      <c r="G56">
        <f t="shared" si="31"/>
        <v>0.19109630301002237</v>
      </c>
      <c r="H56">
        <f t="shared" si="32"/>
        <v>0.20042925740356229</v>
      </c>
      <c r="I56">
        <f t="shared" si="33"/>
        <v>0.93955126328229643</v>
      </c>
      <c r="J56">
        <f t="shared" si="34"/>
        <v>1</v>
      </c>
      <c r="K56">
        <f t="shared" si="35"/>
        <v>0.39483261256291197</v>
      </c>
      <c r="L56">
        <f t="shared" si="36"/>
        <v>0.37806003105126201</v>
      </c>
    </row>
    <row r="57" spans="1:12" x14ac:dyDescent="0.35">
      <c r="A57" s="2" t="s">
        <v>4</v>
      </c>
      <c r="B57" s="2" t="s">
        <v>45</v>
      </c>
      <c r="E57">
        <f t="shared" si="29"/>
        <v>0</v>
      </c>
      <c r="F57">
        <f t="shared" si="30"/>
        <v>-6.0461560230343069E-2</v>
      </c>
      <c r="G57">
        <f t="shared" si="31"/>
        <v>-7.1310510420637144E-2</v>
      </c>
      <c r="H57">
        <f t="shared" si="32"/>
        <v>0.12363937935310823</v>
      </c>
      <c r="I57">
        <f t="shared" si="33"/>
        <v>-0.14399837772417354</v>
      </c>
      <c r="J57">
        <f t="shared" si="34"/>
        <v>0.20118605937485834</v>
      </c>
      <c r="K57">
        <f t="shared" si="35"/>
        <v>1</v>
      </c>
      <c r="L57">
        <f t="shared" si="36"/>
        <v>0.45727922205018773</v>
      </c>
    </row>
    <row r="58" spans="1:12" x14ac:dyDescent="0.35">
      <c r="A58" s="2" t="s">
        <v>4</v>
      </c>
      <c r="B58" s="2" t="s">
        <v>33</v>
      </c>
      <c r="E58">
        <f t="shared" si="29"/>
        <v>0</v>
      </c>
      <c r="F58">
        <f t="shared" si="30"/>
        <v>0.10013106523219287</v>
      </c>
      <c r="G58">
        <f t="shared" si="31"/>
        <v>6.3177775436730879E-2</v>
      </c>
      <c r="H58">
        <f t="shared" si="32"/>
        <v>3.9060989242158652E-2</v>
      </c>
      <c r="I58">
        <f t="shared" si="33"/>
        <v>0.62038765413009289</v>
      </c>
      <c r="J58">
        <f t="shared" si="34"/>
        <v>1</v>
      </c>
      <c r="K58">
        <f t="shared" si="35"/>
        <v>0.17383978021205862</v>
      </c>
      <c r="L58">
        <f t="shared" si="36"/>
        <v>-5.7853589413397161E-2</v>
      </c>
    </row>
    <row r="59" spans="1:12" x14ac:dyDescent="0.35">
      <c r="A59" s="2" t="s">
        <v>4</v>
      </c>
      <c r="B59" s="2" t="s">
        <v>43</v>
      </c>
      <c r="E59">
        <f t="shared" si="29"/>
        <v>0</v>
      </c>
      <c r="F59">
        <f t="shared" si="30"/>
        <v>6.9074924204744384E-2</v>
      </c>
      <c r="G59">
        <f t="shared" si="31"/>
        <v>4.8997034052087891E-2</v>
      </c>
      <c r="H59">
        <f t="shared" si="32"/>
        <v>5.899849920456586E-2</v>
      </c>
      <c r="I59">
        <f t="shared" si="33"/>
        <v>9.0387636418756828E-2</v>
      </c>
      <c r="J59">
        <f t="shared" si="34"/>
        <v>0.36351442397272021</v>
      </c>
      <c r="K59">
        <f t="shared" si="35"/>
        <v>1</v>
      </c>
      <c r="L59">
        <f t="shared" si="36"/>
        <v>0.72003980587184213</v>
      </c>
    </row>
    <row r="60" spans="1:12" x14ac:dyDescent="0.35">
      <c r="A60" s="2" t="s">
        <v>4</v>
      </c>
      <c r="B60" s="2" t="s">
        <v>33</v>
      </c>
      <c r="E60">
        <f t="shared" si="29"/>
        <v>0</v>
      </c>
      <c r="F60">
        <f t="shared" si="30"/>
        <v>-0.2397094437881459</v>
      </c>
      <c r="G60">
        <f t="shared" si="31"/>
        <v>-0.10667428663110563</v>
      </c>
      <c r="H60">
        <f t="shared" si="32"/>
        <v>-1.0434623913662264E-2</v>
      </c>
      <c r="I60">
        <f t="shared" si="33"/>
        <v>1</v>
      </c>
      <c r="J60">
        <f t="shared" si="34"/>
        <v>0.38835570208522963</v>
      </c>
      <c r="K60">
        <f t="shared" si="35"/>
        <v>0.35098826812955874</v>
      </c>
      <c r="L60">
        <f t="shared" si="36"/>
        <v>-0.19369358599437325</v>
      </c>
    </row>
  </sheetData>
  <mergeCells count="13">
    <mergeCell ref="C3:L3"/>
    <mergeCell ref="B15:C15"/>
    <mergeCell ref="D15:F15"/>
    <mergeCell ref="G15:J15"/>
    <mergeCell ref="B18:D18"/>
    <mergeCell ref="E18:G18"/>
    <mergeCell ref="H18:I18"/>
    <mergeCell ref="J18:N18"/>
    <mergeCell ref="A42:B42"/>
    <mergeCell ref="A53:B53"/>
    <mergeCell ref="A22:B22"/>
    <mergeCell ref="A32:B32"/>
    <mergeCell ref="A5:B5"/>
  </mergeCells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B3A8-EAD0-4133-894B-38DD86888413}">
  <sheetPr>
    <tabColor theme="9" tint="-0.499984740745262"/>
    <pageSetUpPr fitToPage="1"/>
  </sheetPr>
  <dimension ref="A1:Y60"/>
  <sheetViews>
    <sheetView zoomScaleNormal="100" workbookViewId="0">
      <selection activeCell="M37" sqref="M37"/>
    </sheetView>
  </sheetViews>
  <sheetFormatPr defaultRowHeight="14.5" x14ac:dyDescent="0.35"/>
  <cols>
    <col min="1" max="1" width="11.1796875" bestFit="1" customWidth="1"/>
    <col min="2" max="2" width="27.81640625" bestFit="1" customWidth="1"/>
    <col min="3" max="3" width="21.90625" customWidth="1"/>
    <col min="4" max="4" width="10.7265625" bestFit="1" customWidth="1"/>
    <col min="6" max="6" width="10" customWidth="1"/>
    <col min="9" max="9" width="8.81640625" customWidth="1"/>
    <col min="17" max="17" width="12.26953125" customWidth="1"/>
    <col min="18" max="18" width="11.26953125" customWidth="1"/>
  </cols>
  <sheetData>
    <row r="1" spans="1:25" ht="14.5" customHeight="1" x14ac:dyDescent="0.35">
      <c r="N1" s="6"/>
    </row>
    <row r="2" spans="1:25" x14ac:dyDescent="0.35">
      <c r="B2" t="s">
        <v>48</v>
      </c>
      <c r="C2" s="2"/>
      <c r="D2" s="5"/>
      <c r="N2" s="6"/>
      <c r="Q2" s="13"/>
      <c r="R2" s="12"/>
      <c r="S2" s="12"/>
      <c r="T2" s="13"/>
      <c r="V2" s="13"/>
      <c r="W2" s="12"/>
      <c r="X2" s="12"/>
      <c r="Y2" s="12"/>
    </row>
    <row r="3" spans="1:25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  <c r="Q3" s="12"/>
      <c r="R3" s="12"/>
      <c r="S3" s="12"/>
      <c r="T3" s="12"/>
    </row>
    <row r="4" spans="1:25" ht="15" thickBot="1" x14ac:dyDescent="0.4">
      <c r="D4">
        <v>0</v>
      </c>
      <c r="E4">
        <v>0</v>
      </c>
      <c r="F4">
        <v>0</v>
      </c>
      <c r="G4">
        <v>0.1</v>
      </c>
      <c r="H4">
        <v>0.5</v>
      </c>
      <c r="I4">
        <v>1</v>
      </c>
      <c r="J4">
        <v>5</v>
      </c>
      <c r="K4">
        <v>10</v>
      </c>
      <c r="L4">
        <v>50</v>
      </c>
      <c r="M4">
        <v>100</v>
      </c>
      <c r="N4" t="s">
        <v>47</v>
      </c>
      <c r="O4" t="s">
        <v>5</v>
      </c>
      <c r="Q4" s="12"/>
      <c r="R4" s="12"/>
      <c r="S4" s="12"/>
      <c r="T4" s="12"/>
    </row>
    <row r="5" spans="1:25" x14ac:dyDescent="0.35">
      <c r="A5" s="17" t="s">
        <v>0</v>
      </c>
      <c r="B5" s="17"/>
      <c r="C5" s="18"/>
      <c r="D5">
        <v>984.97877759999994</v>
      </c>
      <c r="E5">
        <v>700.11329279999904</v>
      </c>
      <c r="F5" s="9">
        <v>793.02069759999995</v>
      </c>
      <c r="G5">
        <v>723.28597760000002</v>
      </c>
      <c r="H5">
        <v>760.39679999999998</v>
      </c>
      <c r="I5">
        <v>588.75528959999997</v>
      </c>
      <c r="J5">
        <v>973.47591680000005</v>
      </c>
      <c r="K5">
        <v>843.49440000000004</v>
      </c>
      <c r="L5">
        <v>625.39066879999996</v>
      </c>
      <c r="M5">
        <v>403.47494399999999</v>
      </c>
      <c r="N5">
        <v>604.452224</v>
      </c>
      <c r="O5" t="s">
        <v>24</v>
      </c>
      <c r="Q5" s="12"/>
      <c r="R5" s="12"/>
      <c r="S5" s="12"/>
      <c r="T5" s="12"/>
    </row>
    <row r="6" spans="1:25" x14ac:dyDescent="0.35">
      <c r="A6" s="2" t="s">
        <v>4</v>
      </c>
      <c r="B6" s="2" t="s">
        <v>42</v>
      </c>
      <c r="C6" s="2" t="s">
        <v>0</v>
      </c>
      <c r="D6">
        <v>3768.3224575999998</v>
      </c>
      <c r="E6">
        <v>3702.7944831999998</v>
      </c>
      <c r="F6" s="10">
        <v>3926.3981695999901</v>
      </c>
      <c r="G6">
        <v>3500.3012352000001</v>
      </c>
      <c r="H6">
        <v>3314.2261119999998</v>
      </c>
      <c r="I6">
        <v>4171.9760127999898</v>
      </c>
      <c r="J6">
        <v>5621.4956288000003</v>
      </c>
      <c r="K6">
        <v>5803.0312575999897</v>
      </c>
      <c r="L6">
        <v>8347.0939264000008</v>
      </c>
      <c r="M6">
        <v>5226.1491071999899</v>
      </c>
      <c r="N6">
        <v>1171.9999104000001</v>
      </c>
      <c r="O6" t="s">
        <v>24</v>
      </c>
      <c r="Q6" s="12"/>
      <c r="R6" s="12"/>
      <c r="S6" s="12"/>
      <c r="T6" s="12"/>
    </row>
    <row r="7" spans="1:25" x14ac:dyDescent="0.35">
      <c r="A7" s="2" t="s">
        <v>4</v>
      </c>
      <c r="B7" s="2" t="s">
        <v>44</v>
      </c>
      <c r="C7" s="2" t="s">
        <v>0</v>
      </c>
      <c r="D7">
        <v>1188.1774207999999</v>
      </c>
      <c r="E7">
        <v>1064.7224704</v>
      </c>
      <c r="F7" s="10">
        <v>1137.05551359999</v>
      </c>
      <c r="G7">
        <v>1213.9891967999999</v>
      </c>
      <c r="H7">
        <v>976.44614399999898</v>
      </c>
      <c r="I7">
        <v>924.45955839999999</v>
      </c>
      <c r="J7">
        <v>2756.6144511999901</v>
      </c>
      <c r="K7">
        <v>2284.1787648</v>
      </c>
      <c r="L7">
        <v>9114.1201664</v>
      </c>
      <c r="M7">
        <v>8196.1835136000009</v>
      </c>
      <c r="N7">
        <v>874.47659520000002</v>
      </c>
      <c r="O7" t="s">
        <v>24</v>
      </c>
      <c r="Q7" s="12"/>
      <c r="R7" s="12"/>
      <c r="S7" s="12"/>
      <c r="T7" s="12"/>
    </row>
    <row r="8" spans="1:25" x14ac:dyDescent="0.35">
      <c r="A8" s="2" t="s">
        <v>4</v>
      </c>
      <c r="B8" s="2" t="s">
        <v>32</v>
      </c>
      <c r="C8" s="2" t="s">
        <v>0</v>
      </c>
      <c r="D8">
        <v>4161.5947903999904</v>
      </c>
      <c r="E8">
        <v>3475.5231103999899</v>
      </c>
      <c r="F8" s="10">
        <v>2761.1378559999998</v>
      </c>
      <c r="G8">
        <v>2998.3496319999899</v>
      </c>
      <c r="H8">
        <v>3650.4011775999902</v>
      </c>
      <c r="I8">
        <v>3620.1650175999998</v>
      </c>
      <c r="J8">
        <v>13426.9385728</v>
      </c>
      <c r="K8">
        <v>11413.109209599899</v>
      </c>
      <c r="L8">
        <v>9665.6160512000006</v>
      </c>
      <c r="M8">
        <v>5553.0566527999999</v>
      </c>
      <c r="N8">
        <v>1150.6362368</v>
      </c>
      <c r="O8" t="s">
        <v>24</v>
      </c>
      <c r="Q8" s="12"/>
      <c r="R8" s="12"/>
      <c r="S8" s="12"/>
      <c r="T8" s="12"/>
    </row>
    <row r="9" spans="1:25" x14ac:dyDescent="0.35">
      <c r="A9" s="2" t="s">
        <v>4</v>
      </c>
      <c r="B9" s="2" t="s">
        <v>45</v>
      </c>
      <c r="C9" s="2" t="s">
        <v>0</v>
      </c>
      <c r="D9">
        <v>1125.7948927999901</v>
      </c>
      <c r="E9">
        <v>1277.1678463999999</v>
      </c>
      <c r="F9" s="10">
        <v>1143.0957824</v>
      </c>
      <c r="G9">
        <v>1161.8095871999999</v>
      </c>
      <c r="H9">
        <v>830.61886719999995</v>
      </c>
      <c r="I9">
        <v>981.55797759999996</v>
      </c>
      <c r="J9">
        <v>1131.6195712000001</v>
      </c>
      <c r="K9">
        <v>1072.2018816</v>
      </c>
      <c r="L9">
        <v>5195.1175423999903</v>
      </c>
      <c r="M9">
        <v>3700.7351936</v>
      </c>
      <c r="N9">
        <v>673.89808640000001</v>
      </c>
      <c r="O9" t="s">
        <v>24</v>
      </c>
    </row>
    <row r="10" spans="1:25" x14ac:dyDescent="0.35">
      <c r="A10" s="2" t="s">
        <v>4</v>
      </c>
      <c r="B10" s="2" t="s">
        <v>33</v>
      </c>
      <c r="C10" s="2" t="s">
        <v>0</v>
      </c>
      <c r="D10">
        <v>3031.59658239999</v>
      </c>
      <c r="E10">
        <v>3721.9665024000001</v>
      </c>
      <c r="F10" s="10">
        <v>1657.6628224000001</v>
      </c>
      <c r="G10">
        <v>1554.0103423999899</v>
      </c>
      <c r="H10">
        <v>1767.3090559999901</v>
      </c>
      <c r="I10">
        <v>2595.1598335999902</v>
      </c>
      <c r="J10">
        <v>5562.711808</v>
      </c>
      <c r="K10">
        <v>8676.0352896000004</v>
      </c>
      <c r="L10">
        <v>3167.8358784000002</v>
      </c>
      <c r="M10">
        <v>5381.2578175999997</v>
      </c>
      <c r="N10">
        <v>1365.7306624</v>
      </c>
      <c r="O10" t="s">
        <v>24</v>
      </c>
    </row>
    <row r="11" spans="1:25" ht="15" thickBot="1" x14ac:dyDescent="0.4">
      <c r="A11" s="2" t="s">
        <v>4</v>
      </c>
      <c r="B11" s="2" t="s">
        <v>43</v>
      </c>
      <c r="C11" s="2" t="s">
        <v>0</v>
      </c>
      <c r="D11">
        <v>1364.79266559999</v>
      </c>
      <c r="E11">
        <v>1383.71413759999</v>
      </c>
      <c r="F11" s="11">
        <v>1359.0503936</v>
      </c>
      <c r="G11">
        <v>1086.7902976</v>
      </c>
      <c r="H11">
        <v>983.60093439999901</v>
      </c>
      <c r="I11">
        <v>866.79594239999903</v>
      </c>
      <c r="J11">
        <v>4790.6791807999998</v>
      </c>
      <c r="K11">
        <v>15645.6525568</v>
      </c>
      <c r="L11">
        <v>34683.3449599999</v>
      </c>
      <c r="M11">
        <v>18119.679180800002</v>
      </c>
      <c r="N11">
        <v>592.01309439999898</v>
      </c>
      <c r="O11" t="s">
        <v>24</v>
      </c>
    </row>
    <row r="12" spans="1:25" x14ac:dyDescent="0.35">
      <c r="A12" s="2"/>
      <c r="B12" s="2"/>
      <c r="C12" s="2"/>
    </row>
    <row r="13" spans="1:25" x14ac:dyDescent="0.35">
      <c r="A13" s="2"/>
      <c r="B13" s="2"/>
      <c r="C13" s="2"/>
    </row>
    <row r="14" spans="1:25" x14ac:dyDescent="0.35">
      <c r="A14" s="2"/>
      <c r="B14" s="2"/>
      <c r="C14" s="2"/>
    </row>
    <row r="15" spans="1:25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25" x14ac:dyDescent="0.35">
      <c r="B16">
        <v>60</v>
      </c>
      <c r="E16">
        <v>720</v>
      </c>
      <c r="H16">
        <f>E16/500</f>
        <v>1.44</v>
      </c>
    </row>
    <row r="18" spans="1:15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5" x14ac:dyDescent="0.35">
      <c r="B19">
        <v>120</v>
      </c>
      <c r="F19">
        <f>0.35*12</f>
        <v>4.1999999999999993</v>
      </c>
      <c r="I19">
        <f>(H16*2)+B19+F19</f>
        <v>127.08</v>
      </c>
      <c r="K19">
        <f>(100*12)-I19</f>
        <v>1072.92</v>
      </c>
      <c r="L19" s="2">
        <v>1200</v>
      </c>
    </row>
    <row r="20" spans="1:15" x14ac:dyDescent="0.35">
      <c r="O20" s="4"/>
    </row>
    <row r="21" spans="1:15" x14ac:dyDescent="0.35">
      <c r="A21" s="2" t="s">
        <v>71</v>
      </c>
      <c r="B21" s="3"/>
      <c r="D21">
        <v>0</v>
      </c>
      <c r="E21">
        <v>0</v>
      </c>
      <c r="F21">
        <v>0</v>
      </c>
      <c r="G21">
        <v>0.1</v>
      </c>
      <c r="H21">
        <v>0.5</v>
      </c>
      <c r="I21">
        <v>1</v>
      </c>
      <c r="J21">
        <v>5</v>
      </c>
      <c r="K21">
        <v>10</v>
      </c>
      <c r="L21">
        <v>50</v>
      </c>
      <c r="M21">
        <v>100</v>
      </c>
      <c r="N21" t="s">
        <v>47</v>
      </c>
    </row>
    <row r="22" spans="1:15" x14ac:dyDescent="0.35">
      <c r="A22" s="17" t="s">
        <v>0</v>
      </c>
      <c r="B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</row>
    <row r="23" spans="1:15" x14ac:dyDescent="0.35">
      <c r="A23" s="2" t="s">
        <v>4</v>
      </c>
      <c r="B23" s="2" t="s">
        <v>42</v>
      </c>
      <c r="D23">
        <f>D6-D5</f>
        <v>2783.3436799999999</v>
      </c>
      <c r="E23">
        <f t="shared" ref="E23:N23" si="1">E6-E5</f>
        <v>3002.6811904000006</v>
      </c>
      <c r="F23">
        <f t="shared" si="1"/>
        <v>3133.3774719999901</v>
      </c>
      <c r="G23">
        <f t="shared" si="1"/>
        <v>2777.0152576</v>
      </c>
      <c r="H23">
        <f t="shared" si="1"/>
        <v>2553.8293119999998</v>
      </c>
      <c r="I23">
        <f t="shared" si="1"/>
        <v>3583.2207231999901</v>
      </c>
      <c r="J23">
        <f t="shared" si="1"/>
        <v>4648.0197120000003</v>
      </c>
      <c r="K23">
        <f t="shared" si="1"/>
        <v>4959.5368575999892</v>
      </c>
      <c r="L23">
        <f t="shared" si="1"/>
        <v>7721.7032576000011</v>
      </c>
      <c r="M23">
        <f t="shared" si="1"/>
        <v>4822.6741631999903</v>
      </c>
      <c r="N23">
        <f t="shared" si="1"/>
        <v>567.54768640000009</v>
      </c>
    </row>
    <row r="24" spans="1:15" x14ac:dyDescent="0.35">
      <c r="A24" s="2" t="s">
        <v>4</v>
      </c>
      <c r="B24" s="2" t="s">
        <v>44</v>
      </c>
      <c r="D24">
        <f>D7-D5</f>
        <v>203.19864319999999</v>
      </c>
      <c r="E24">
        <f t="shared" ref="E24:N24" si="2">E7-E5</f>
        <v>364.60917760000098</v>
      </c>
      <c r="F24">
        <f t="shared" si="2"/>
        <v>344.03481599999009</v>
      </c>
      <c r="G24">
        <f t="shared" si="2"/>
        <v>490.70321919999992</v>
      </c>
      <c r="H24">
        <f t="shared" si="2"/>
        <v>216.049343999999</v>
      </c>
      <c r="I24">
        <f t="shared" si="2"/>
        <v>335.70426880000002</v>
      </c>
      <c r="J24">
        <f t="shared" si="2"/>
        <v>1783.13853439999</v>
      </c>
      <c r="K24">
        <f t="shared" si="2"/>
        <v>1440.6843647999999</v>
      </c>
      <c r="L24">
        <f t="shared" si="2"/>
        <v>8488.7294975999994</v>
      </c>
      <c r="M24">
        <f t="shared" si="2"/>
        <v>7792.7085696000013</v>
      </c>
      <c r="N24">
        <f t="shared" si="2"/>
        <v>270.02437120000002</v>
      </c>
    </row>
    <row r="25" spans="1:15" x14ac:dyDescent="0.35">
      <c r="A25" s="2" t="s">
        <v>4</v>
      </c>
      <c r="B25" s="2" t="s">
        <v>32</v>
      </c>
      <c r="D25">
        <f>D8-D5</f>
        <v>3176.6160127999906</v>
      </c>
      <c r="E25">
        <f t="shared" ref="E25:N25" si="3">E8-E5</f>
        <v>2775.4098175999907</v>
      </c>
      <c r="F25">
        <f t="shared" si="3"/>
        <v>1968.1171583999999</v>
      </c>
      <c r="G25">
        <f t="shared" si="3"/>
        <v>2275.0636543999899</v>
      </c>
      <c r="H25">
        <f t="shared" si="3"/>
        <v>2890.0043775999902</v>
      </c>
      <c r="I25">
        <f t="shared" si="3"/>
        <v>3031.4097279999996</v>
      </c>
      <c r="J25">
        <f t="shared" si="3"/>
        <v>12453.462656</v>
      </c>
      <c r="K25">
        <f t="shared" si="3"/>
        <v>10569.6148095999</v>
      </c>
      <c r="L25">
        <f t="shared" si="3"/>
        <v>9040.2253823999999</v>
      </c>
      <c r="M25">
        <f t="shared" si="3"/>
        <v>5149.5817088000003</v>
      </c>
      <c r="N25">
        <f t="shared" si="3"/>
        <v>546.1840128</v>
      </c>
    </row>
    <row r="26" spans="1:15" x14ac:dyDescent="0.35">
      <c r="A26" s="2" t="s">
        <v>4</v>
      </c>
      <c r="B26" s="2" t="s">
        <v>45</v>
      </c>
      <c r="D26">
        <f>D9-D5</f>
        <v>140.81611519999012</v>
      </c>
      <c r="E26">
        <f t="shared" ref="E26:N26" si="4">E9-E5</f>
        <v>577.05455360000087</v>
      </c>
      <c r="F26">
        <f t="shared" si="4"/>
        <v>350.07508480000001</v>
      </c>
      <c r="G26">
        <f t="shared" si="4"/>
        <v>438.52360959999987</v>
      </c>
      <c r="H26">
        <f t="shared" si="4"/>
        <v>70.222067199999969</v>
      </c>
      <c r="I26">
        <f t="shared" si="4"/>
        <v>392.80268799999999</v>
      </c>
      <c r="J26">
        <f t="shared" si="4"/>
        <v>158.14365440000006</v>
      </c>
      <c r="K26">
        <f t="shared" si="4"/>
        <v>228.70748159999994</v>
      </c>
      <c r="L26">
        <f t="shared" si="4"/>
        <v>4569.7268735999905</v>
      </c>
      <c r="M26">
        <f t="shared" si="4"/>
        <v>3297.2602496</v>
      </c>
      <c r="N26">
        <f t="shared" si="4"/>
        <v>69.44586240000001</v>
      </c>
    </row>
    <row r="27" spans="1:15" x14ac:dyDescent="0.35">
      <c r="A27" s="2" t="s">
        <v>4</v>
      </c>
      <c r="B27" s="2" t="s">
        <v>33</v>
      </c>
      <c r="D27">
        <f>D10-D5</f>
        <v>2046.6178047999902</v>
      </c>
      <c r="E27">
        <f t="shared" ref="E27:N27" si="5">E10-E5</f>
        <v>3021.8532096000008</v>
      </c>
      <c r="F27">
        <f t="shared" si="5"/>
        <v>864.64212480000015</v>
      </c>
      <c r="G27">
        <f t="shared" si="5"/>
        <v>830.72436479998987</v>
      </c>
      <c r="H27">
        <f t="shared" si="5"/>
        <v>1006.9122559999901</v>
      </c>
      <c r="I27">
        <f t="shared" si="5"/>
        <v>2006.4045439999902</v>
      </c>
      <c r="J27">
        <f t="shared" si="5"/>
        <v>4589.2358912</v>
      </c>
      <c r="K27">
        <f t="shared" si="5"/>
        <v>7832.5408896000008</v>
      </c>
      <c r="L27">
        <f t="shared" si="5"/>
        <v>2542.4452096000005</v>
      </c>
      <c r="M27">
        <f t="shared" si="5"/>
        <v>4977.7828736000001</v>
      </c>
      <c r="N27">
        <f t="shared" si="5"/>
        <v>761.27843840000003</v>
      </c>
    </row>
    <row r="28" spans="1:15" x14ac:dyDescent="0.35">
      <c r="A28" s="2" t="s">
        <v>4</v>
      </c>
      <c r="B28" s="2" t="s">
        <v>43</v>
      </c>
      <c r="D28">
        <f>D11-D5</f>
        <v>379.81388799999002</v>
      </c>
      <c r="E28">
        <f t="shared" ref="E28:N28" si="6">E11-E5</f>
        <v>683.60084479999091</v>
      </c>
      <c r="F28">
        <f t="shared" si="6"/>
        <v>566.02969600000006</v>
      </c>
      <c r="G28">
        <f t="shared" si="6"/>
        <v>363.50432000000001</v>
      </c>
      <c r="H28">
        <f t="shared" si="6"/>
        <v>223.20413439999902</v>
      </c>
      <c r="I28">
        <f t="shared" si="6"/>
        <v>278.04065279999907</v>
      </c>
      <c r="J28">
        <f t="shared" si="6"/>
        <v>3817.2032639999998</v>
      </c>
      <c r="K28">
        <f t="shared" si="6"/>
        <v>14802.1581568</v>
      </c>
      <c r="L28">
        <f t="shared" si="6"/>
        <v>34057.954291199901</v>
      </c>
      <c r="M28">
        <f t="shared" si="6"/>
        <v>17716.2042368</v>
      </c>
      <c r="N28">
        <f t="shared" si="6"/>
        <v>-12.439129600001024</v>
      </c>
    </row>
    <row r="29" spans="1:15" x14ac:dyDescent="0.35">
      <c r="A29" s="2"/>
      <c r="B29" s="2"/>
    </row>
    <row r="30" spans="1:15" x14ac:dyDescent="0.35">
      <c r="A30" s="2"/>
      <c r="B30" s="2"/>
      <c r="C30" s="2"/>
    </row>
    <row r="31" spans="1:15" x14ac:dyDescent="0.35">
      <c r="D31">
        <v>0</v>
      </c>
      <c r="E31">
        <v>0</v>
      </c>
      <c r="F31">
        <v>0</v>
      </c>
      <c r="G31">
        <v>0.1</v>
      </c>
      <c r="H31">
        <v>0.5</v>
      </c>
      <c r="I31">
        <v>1</v>
      </c>
      <c r="J31">
        <v>5</v>
      </c>
      <c r="K31">
        <v>10</v>
      </c>
      <c r="L31">
        <v>50</v>
      </c>
      <c r="M31">
        <v>100</v>
      </c>
      <c r="N31" t="s">
        <v>47</v>
      </c>
    </row>
    <row r="32" spans="1:15" x14ac:dyDescent="0.35">
      <c r="A32" s="17" t="s">
        <v>0</v>
      </c>
      <c r="B32" s="17"/>
      <c r="C32" s="5"/>
    </row>
    <row r="33" spans="1:14" x14ac:dyDescent="0.35">
      <c r="A33" s="2" t="s">
        <v>4</v>
      </c>
      <c r="B33" s="2" t="s">
        <v>42</v>
      </c>
      <c r="C33" s="2"/>
      <c r="D33">
        <f>D23/MAX(D23:N23)</f>
        <v>0.36045721871797193</v>
      </c>
      <c r="E33">
        <f t="shared" ref="E33:E38" si="7">E23/MAX(D23:N23)</f>
        <v>0.38886254628402678</v>
      </c>
      <c r="F33">
        <f t="shared" ref="F33:F38" si="8">F23/MAX(D23:N23)</f>
        <v>0.40578838210546331</v>
      </c>
      <c r="G33">
        <f t="shared" ref="G33:G38" si="9">G23/MAX(D23:N23)</f>
        <v>0.35963765570332601</v>
      </c>
      <c r="H33">
        <f t="shared" ref="H33:H37" si="10">H23/MAX(D23:N23)</f>
        <v>0.33073393612820096</v>
      </c>
      <c r="I33">
        <f t="shared" ref="I33:I37" si="11">I23/MAX(D23:N23)</f>
        <v>0.46404538010098284</v>
      </c>
      <c r="J33">
        <f t="shared" ref="J33:J37" si="12">J23/MAX(D23:N23)</f>
        <v>0.60194228616921253</v>
      </c>
      <c r="K33">
        <f t="shared" ref="K33:K37" si="13">K23/MAX(D23:N23)</f>
        <v>0.6422853471763007</v>
      </c>
      <c r="L33">
        <f t="shared" ref="L33:L37" si="14">L23/MAX(D23:N23)</f>
        <v>1</v>
      </c>
      <c r="M33">
        <f t="shared" ref="M33:M37" si="15">M23/MAX(D23:N23)</f>
        <v>0.62456092941066166</v>
      </c>
      <c r="N33">
        <f t="shared" ref="N33:N37" si="16">N23/MAX(D23:N23)</f>
        <v>7.3500323369898674E-2</v>
      </c>
    </row>
    <row r="34" spans="1:14" x14ac:dyDescent="0.35">
      <c r="A34" s="2" t="s">
        <v>4</v>
      </c>
      <c r="B34" s="2" t="s">
        <v>44</v>
      </c>
      <c r="C34" s="2"/>
      <c r="D34">
        <f t="shared" ref="D34:D38" si="17">D24/MAX(D24:N24)</f>
        <v>2.393746240323124E-2</v>
      </c>
      <c r="E34">
        <f t="shared" si="7"/>
        <v>4.2952149400341498E-2</v>
      </c>
      <c r="F34">
        <f t="shared" si="8"/>
        <v>4.0528422551014062E-2</v>
      </c>
      <c r="G34">
        <f t="shared" si="9"/>
        <v>5.7806438447442036E-2</v>
      </c>
      <c r="H34">
        <f t="shared" si="10"/>
        <v>2.5451316838530687E-2</v>
      </c>
      <c r="I34">
        <f t="shared" si="11"/>
        <v>3.9547056941196319E-2</v>
      </c>
      <c r="J34">
        <f t="shared" si="12"/>
        <v>0.2100595306876174</v>
      </c>
      <c r="K34">
        <f t="shared" si="13"/>
        <v>0.1697173134339269</v>
      </c>
      <c r="L34">
        <f t="shared" si="14"/>
        <v>1</v>
      </c>
      <c r="M34">
        <f t="shared" si="15"/>
        <v>0.91800646631550897</v>
      </c>
      <c r="N34">
        <f t="shared" si="16"/>
        <v>3.1809750949932311E-2</v>
      </c>
    </row>
    <row r="35" spans="1:14" x14ac:dyDescent="0.35">
      <c r="A35" s="2" t="s">
        <v>4</v>
      </c>
      <c r="B35" s="2" t="s">
        <v>32</v>
      </c>
      <c r="C35" s="2"/>
      <c r="D35">
        <f t="shared" si="17"/>
        <v>0.25507893672203025</v>
      </c>
      <c r="E35">
        <f t="shared" si="7"/>
        <v>0.22286249971310715</v>
      </c>
      <c r="F35">
        <f t="shared" si="8"/>
        <v>0.1580377452251622</v>
      </c>
      <c r="G35">
        <f t="shared" si="9"/>
        <v>0.1826852271728521</v>
      </c>
      <c r="H35">
        <f t="shared" si="10"/>
        <v>0.23206432278556713</v>
      </c>
      <c r="I35">
        <f t="shared" si="11"/>
        <v>0.24341902422933637</v>
      </c>
      <c r="J35">
        <f t="shared" si="12"/>
        <v>1</v>
      </c>
      <c r="K35">
        <f t="shared" si="13"/>
        <v>0.84872899221386644</v>
      </c>
      <c r="L35">
        <f t="shared" si="14"/>
        <v>0.72592062401572111</v>
      </c>
      <c r="M35">
        <f t="shared" si="15"/>
        <v>0.4135060144351872</v>
      </c>
      <c r="N35">
        <f t="shared" si="16"/>
        <v>4.3858003824892189E-2</v>
      </c>
    </row>
    <row r="36" spans="1:14" x14ac:dyDescent="0.35">
      <c r="A36" s="2" t="s">
        <v>4</v>
      </c>
      <c r="B36" s="2" t="s">
        <v>45</v>
      </c>
      <c r="C36" s="2"/>
      <c r="D36">
        <f t="shared" si="17"/>
        <v>3.0814995971314239E-2</v>
      </c>
      <c r="E36">
        <f t="shared" si="7"/>
        <v>0.12627769001550904</v>
      </c>
      <c r="F36">
        <f t="shared" si="8"/>
        <v>7.660744164436549E-2</v>
      </c>
      <c r="G36">
        <f t="shared" si="9"/>
        <v>9.596276139246257E-2</v>
      </c>
      <c r="H36">
        <f t="shared" si="10"/>
        <v>1.5366797435024742E-2</v>
      </c>
      <c r="I36">
        <f t="shared" si="11"/>
        <v>8.5957585401718661E-2</v>
      </c>
      <c r="J36">
        <f t="shared" si="12"/>
        <v>3.4606806659194467E-2</v>
      </c>
      <c r="K36">
        <f t="shared" si="13"/>
        <v>5.0048391933723207E-2</v>
      </c>
      <c r="L36">
        <f t="shared" si="14"/>
        <v>1</v>
      </c>
      <c r="M36">
        <f t="shared" si="15"/>
        <v>0.72154427185764114</v>
      </c>
      <c r="N36">
        <f t="shared" si="16"/>
        <v>1.5196939405984929E-2</v>
      </c>
    </row>
    <row r="37" spans="1:14" x14ac:dyDescent="0.35">
      <c r="A37" s="2" t="s">
        <v>4</v>
      </c>
      <c r="B37" s="2" t="s">
        <v>33</v>
      </c>
      <c r="C37" s="2"/>
      <c r="D37">
        <f t="shared" si="17"/>
        <v>0.26129679163468861</v>
      </c>
      <c r="E37">
        <f t="shared" si="7"/>
        <v>0.3858075243006262</v>
      </c>
      <c r="F37">
        <f t="shared" si="8"/>
        <v>0.1103910132085064</v>
      </c>
      <c r="G37">
        <f t="shared" si="9"/>
        <v>0.10606064832716297</v>
      </c>
      <c r="H37">
        <f t="shared" si="10"/>
        <v>0.12855499514046098</v>
      </c>
      <c r="I37">
        <f t="shared" si="11"/>
        <v>0.25616266448912917</v>
      </c>
      <c r="J37">
        <f t="shared" si="12"/>
        <v>0.58591917436314422</v>
      </c>
      <c r="K37">
        <f t="shared" si="13"/>
        <v>1</v>
      </c>
      <c r="L37">
        <f t="shared" si="14"/>
        <v>0.32460031111689991</v>
      </c>
      <c r="M37">
        <f t="shared" si="15"/>
        <v>0.63552593516740774</v>
      </c>
      <c r="N37">
        <f t="shared" si="16"/>
        <v>9.7194313969151541E-2</v>
      </c>
    </row>
    <row r="38" spans="1:14" x14ac:dyDescent="0.35">
      <c r="A38" s="2" t="s">
        <v>4</v>
      </c>
      <c r="B38" s="2" t="s">
        <v>43</v>
      </c>
      <c r="C38" s="2"/>
      <c r="D38">
        <f t="shared" si="17"/>
        <v>1.1151987719301409E-2</v>
      </c>
      <c r="E38">
        <f t="shared" si="7"/>
        <v>2.0071694234924258E-2</v>
      </c>
      <c r="F38">
        <f t="shared" si="8"/>
        <v>1.6619603489991593E-2</v>
      </c>
      <c r="G38">
        <f t="shared" si="9"/>
        <v>1.0673110806714672E-2</v>
      </c>
      <c r="H38">
        <f>H28/MAX(D28:N28)</f>
        <v>6.5536565259197571E-3</v>
      </c>
      <c r="I38">
        <f>I28/MAX(D28:N28)</f>
        <v>8.1637508354939822E-3</v>
      </c>
      <c r="J38">
        <f>J28/MAX(D28:N28)</f>
        <v>0.11207964023212962</v>
      </c>
      <c r="K38">
        <f>K28/MAX(D28:N28)</f>
        <v>0.43461677205388316</v>
      </c>
      <c r="L38">
        <f>L28/MAX(D28:N28)</f>
        <v>1</v>
      </c>
      <c r="M38">
        <f>M28/MAX(D28:N28)</f>
        <v>0.52017816705384501</v>
      </c>
      <c r="N38">
        <f>N28/MAX(D28:N28)</f>
        <v>-3.6523419738146521E-4</v>
      </c>
    </row>
    <row r="39" spans="1:14" ht="15" thickBot="1" x14ac:dyDescent="0.4">
      <c r="A39" s="2"/>
      <c r="B39" s="2"/>
      <c r="C39" s="2"/>
    </row>
    <row r="40" spans="1:14" ht="15" thickBot="1" x14ac:dyDescent="0.4">
      <c r="A40" s="14" t="s">
        <v>72</v>
      </c>
    </row>
    <row r="43" spans="1:14" x14ac:dyDescent="0.35">
      <c r="A43" s="17" t="s">
        <v>0</v>
      </c>
      <c r="B43" s="17"/>
      <c r="F43">
        <f>F5-F5</f>
        <v>0</v>
      </c>
      <c r="G43">
        <f>G5-F5</f>
        <v>-69.734719999999925</v>
      </c>
      <c r="H43">
        <f>H5-F5</f>
        <v>-32.623897599999964</v>
      </c>
      <c r="I43">
        <f>I5-F5</f>
        <v>-204.26540799999998</v>
      </c>
      <c r="J43">
        <f>J5-F5</f>
        <v>180.4552192000001</v>
      </c>
      <c r="K43">
        <f>K5-F5</f>
        <v>50.473702400000093</v>
      </c>
      <c r="L43">
        <f>L5-F5</f>
        <v>-167.63002879999999</v>
      </c>
      <c r="M43">
        <f>M5-F5</f>
        <v>-389.54575359999995</v>
      </c>
    </row>
    <row r="44" spans="1:14" x14ac:dyDescent="0.35">
      <c r="A44" s="2" t="s">
        <v>4</v>
      </c>
      <c r="B44" s="2" t="s">
        <v>42</v>
      </c>
      <c r="F44">
        <f t="shared" ref="F44:F49" si="18">F6-F6</f>
        <v>0</v>
      </c>
      <c r="G44">
        <f t="shared" ref="G44:G49" si="19">G6-F6</f>
        <v>-426.09693439999</v>
      </c>
      <c r="H44">
        <f t="shared" ref="H44:H49" si="20">H6-F6</f>
        <v>-612.17205759999024</v>
      </c>
      <c r="I44">
        <f t="shared" ref="I44:I49" si="21">I6-F6</f>
        <v>245.57784319999973</v>
      </c>
      <c r="J44">
        <f t="shared" ref="J44:J49" si="22">J6-F6</f>
        <v>1695.0974592000102</v>
      </c>
      <c r="K44">
        <f t="shared" ref="K44:K49" si="23">K6-F6</f>
        <v>1876.6330879999996</v>
      </c>
      <c r="L44">
        <f t="shared" ref="L44:L49" si="24">L6-F6</f>
        <v>4420.6957568000107</v>
      </c>
      <c r="M44">
        <f t="shared" ref="M44:M49" si="25">M6-F6</f>
        <v>1299.7509375999998</v>
      </c>
    </row>
    <row r="45" spans="1:14" x14ac:dyDescent="0.35">
      <c r="A45" s="2" t="s">
        <v>4</v>
      </c>
      <c r="B45" s="2" t="s">
        <v>44</v>
      </c>
      <c r="F45">
        <f t="shared" si="18"/>
        <v>0</v>
      </c>
      <c r="G45">
        <f t="shared" si="19"/>
        <v>76.933683200009909</v>
      </c>
      <c r="H45">
        <f t="shared" si="20"/>
        <v>-160.60936959999106</v>
      </c>
      <c r="I45">
        <f t="shared" si="21"/>
        <v>-212.59595519999004</v>
      </c>
      <c r="J45">
        <f t="shared" si="22"/>
        <v>1619.5589376</v>
      </c>
      <c r="K45">
        <f t="shared" si="23"/>
        <v>1147.1232512000099</v>
      </c>
      <c r="L45">
        <f t="shared" si="24"/>
        <v>7977.0646528000098</v>
      </c>
      <c r="M45">
        <f t="shared" si="25"/>
        <v>7059.1280000000106</v>
      </c>
    </row>
    <row r="46" spans="1:14" x14ac:dyDescent="0.35">
      <c r="A46" s="2" t="s">
        <v>4</v>
      </c>
      <c r="B46" s="2" t="s">
        <v>32</v>
      </c>
      <c r="F46">
        <f t="shared" si="18"/>
        <v>0</v>
      </c>
      <c r="G46">
        <f t="shared" si="19"/>
        <v>237.2117759999901</v>
      </c>
      <c r="H46">
        <f t="shared" si="20"/>
        <v>889.26332159999038</v>
      </c>
      <c r="I46">
        <f t="shared" si="21"/>
        <v>859.0271616</v>
      </c>
      <c r="J46">
        <f t="shared" si="22"/>
        <v>10665.8007168</v>
      </c>
      <c r="K46">
        <f t="shared" si="23"/>
        <v>8651.9713535998999</v>
      </c>
      <c r="L46">
        <f t="shared" si="24"/>
        <v>6904.4781952000012</v>
      </c>
      <c r="M46">
        <f t="shared" si="25"/>
        <v>2791.9187968000001</v>
      </c>
    </row>
    <row r="47" spans="1:14" x14ac:dyDescent="0.35">
      <c r="A47" s="2" t="s">
        <v>4</v>
      </c>
      <c r="B47" s="2" t="s">
        <v>45</v>
      </c>
      <c r="F47">
        <f t="shared" si="18"/>
        <v>0</v>
      </c>
      <c r="G47">
        <f t="shared" si="19"/>
        <v>18.713804799999934</v>
      </c>
      <c r="H47">
        <f t="shared" si="20"/>
        <v>-312.47691520000001</v>
      </c>
      <c r="I47">
        <f t="shared" si="21"/>
        <v>-161.5378048</v>
      </c>
      <c r="J47">
        <f t="shared" si="22"/>
        <v>-11.476211199999852</v>
      </c>
      <c r="K47">
        <f t="shared" si="23"/>
        <v>-70.893900799999983</v>
      </c>
      <c r="L47">
        <f t="shared" si="24"/>
        <v>4052.0217599999905</v>
      </c>
      <c r="M47">
        <f t="shared" si="25"/>
        <v>2557.6394111999998</v>
      </c>
    </row>
    <row r="48" spans="1:14" x14ac:dyDescent="0.35">
      <c r="A48" s="2" t="s">
        <v>4</v>
      </c>
      <c r="B48" s="2" t="s">
        <v>33</v>
      </c>
      <c r="F48">
        <f t="shared" si="18"/>
        <v>0</v>
      </c>
      <c r="G48">
        <f t="shared" si="19"/>
        <v>-103.6524800000102</v>
      </c>
      <c r="H48">
        <f t="shared" si="20"/>
        <v>109.64623359998996</v>
      </c>
      <c r="I48">
        <f t="shared" si="21"/>
        <v>937.49701119999008</v>
      </c>
      <c r="J48">
        <f t="shared" si="22"/>
        <v>3905.0489855999999</v>
      </c>
      <c r="K48">
        <f t="shared" si="23"/>
        <v>7018.3724672000008</v>
      </c>
      <c r="L48">
        <f t="shared" si="24"/>
        <v>1510.1730560000001</v>
      </c>
      <c r="M48">
        <f t="shared" si="25"/>
        <v>3723.5949951999996</v>
      </c>
    </row>
    <row r="49" spans="1:13" x14ac:dyDescent="0.35">
      <c r="A49" s="2" t="s">
        <v>4</v>
      </c>
      <c r="B49" s="2" t="s">
        <v>43</v>
      </c>
      <c r="F49">
        <f t="shared" si="18"/>
        <v>0</v>
      </c>
      <c r="G49">
        <f t="shared" si="19"/>
        <v>-272.26009599999998</v>
      </c>
      <c r="H49">
        <f t="shared" si="20"/>
        <v>-375.449459200001</v>
      </c>
      <c r="I49">
        <f t="shared" si="21"/>
        <v>-492.25445120000097</v>
      </c>
      <c r="J49">
        <f t="shared" si="22"/>
        <v>3431.6287871999998</v>
      </c>
      <c r="K49">
        <f t="shared" si="23"/>
        <v>14286.602163199999</v>
      </c>
      <c r="L49">
        <f t="shared" si="24"/>
        <v>33324.294566399898</v>
      </c>
      <c r="M49">
        <f t="shared" si="25"/>
        <v>16760.628787200003</v>
      </c>
    </row>
    <row r="54" spans="1:13" x14ac:dyDescent="0.35">
      <c r="A54" s="17" t="s">
        <v>0</v>
      </c>
      <c r="B54" s="17"/>
      <c r="F54">
        <f>F43/MAX(F43:M43)</f>
        <v>0</v>
      </c>
      <c r="G54">
        <f>G43/MAX(F43:M43)</f>
        <v>-0.38643781160306773</v>
      </c>
      <c r="H54">
        <f>H43/MAX(F43:M43)</f>
        <v>-0.18078666687851577</v>
      </c>
      <c r="I54">
        <f>I43/MAX(F43:M43)</f>
        <v>-1.131945137999089</v>
      </c>
      <c r="J54">
        <f>J43/MAX(F43:M43)</f>
        <v>1</v>
      </c>
      <c r="K54">
        <f>K43/MAX(F43:M43)</f>
        <v>0.27970209242914523</v>
      </c>
      <c r="L54">
        <f>L43/MAX(F43:M43)</f>
        <v>-0.9289286812714137</v>
      </c>
      <c r="M54">
        <f>M43/MAX(F43:M43)</f>
        <v>-2.1586837738855476</v>
      </c>
    </row>
    <row r="55" spans="1:13" x14ac:dyDescent="0.35">
      <c r="A55" s="2" t="s">
        <v>4</v>
      </c>
      <c r="B55" s="2" t="s">
        <v>42</v>
      </c>
      <c r="F55">
        <f t="shared" ref="F55:F60" si="26">F44/MAX(F44:M44)</f>
        <v>0</v>
      </c>
      <c r="G55">
        <f t="shared" ref="G55:G60" si="27">G44/MAX(F44:M44)</f>
        <v>-9.6386849003249855E-2</v>
      </c>
      <c r="H55">
        <f t="shared" ref="H55:H60" si="28">H44/MAX(F44:M44)</f>
        <v>-0.13847866744919821</v>
      </c>
      <c r="I55">
        <f t="shared" ref="I55:I60" si="29">I44/MAX(F44:M44)</f>
        <v>5.5551853533970651E-2</v>
      </c>
      <c r="J55">
        <f t="shared" ref="J55:J60" si="30">J44/MAX(F44:M44)</f>
        <v>0.38344585387776897</v>
      </c>
      <c r="K55">
        <f t="shared" ref="K55:K60" si="31">K44/MAX(F44:M44)</f>
        <v>0.42451079903278155</v>
      </c>
      <c r="L55">
        <f t="shared" ref="L55:L60" si="32">L44/MAX(F44:M44)</f>
        <v>1</v>
      </c>
      <c r="M55">
        <f t="shared" ref="M55:M60" si="33">M44/MAX(F44:M44)</f>
        <v>0.29401501688974968</v>
      </c>
    </row>
    <row r="56" spans="1:13" x14ac:dyDescent="0.35">
      <c r="A56" s="2" t="s">
        <v>4</v>
      </c>
      <c r="B56" s="2" t="s">
        <v>44</v>
      </c>
      <c r="F56">
        <f t="shared" si="26"/>
        <v>0</v>
      </c>
      <c r="G56">
        <f t="shared" si="27"/>
        <v>9.6443599931217323E-3</v>
      </c>
      <c r="H56">
        <f t="shared" si="28"/>
        <v>-2.0133893429535633E-2</v>
      </c>
      <c r="I56">
        <f t="shared" si="29"/>
        <v>-2.6650900356607648E-2</v>
      </c>
      <c r="J56">
        <f t="shared" si="30"/>
        <v>0.20302692883798085</v>
      </c>
      <c r="K56">
        <f t="shared" si="31"/>
        <v>0.14380267694049101</v>
      </c>
      <c r="L56">
        <f t="shared" si="32"/>
        <v>1</v>
      </c>
      <c r="M56">
        <f t="shared" si="33"/>
        <v>0.88492801641292995</v>
      </c>
    </row>
    <row r="57" spans="1:13" x14ac:dyDescent="0.35">
      <c r="A57" s="2" t="s">
        <v>4</v>
      </c>
      <c r="B57" s="2" t="s">
        <v>32</v>
      </c>
      <c r="F57">
        <f t="shared" si="26"/>
        <v>0</v>
      </c>
      <c r="G57">
        <f t="shared" si="27"/>
        <v>2.2240409538718569E-2</v>
      </c>
      <c r="H57">
        <f t="shared" si="28"/>
        <v>8.3375205032594213E-2</v>
      </c>
      <c r="I57">
        <f t="shared" si="29"/>
        <v>8.0540334889899298E-2</v>
      </c>
      <c r="J57">
        <f t="shared" si="30"/>
        <v>1</v>
      </c>
      <c r="K57">
        <f t="shared" si="31"/>
        <v>0.81118816892687096</v>
      </c>
      <c r="L57">
        <f t="shared" si="32"/>
        <v>0.64734738427322802</v>
      </c>
      <c r="M57">
        <f t="shared" si="33"/>
        <v>0.2617636379050633</v>
      </c>
    </row>
    <row r="58" spans="1:13" x14ac:dyDescent="0.35">
      <c r="A58" s="2" t="s">
        <v>4</v>
      </c>
      <c r="B58" s="2" t="s">
        <v>45</v>
      </c>
      <c r="F58">
        <f t="shared" si="26"/>
        <v>0</v>
      </c>
      <c r="G58">
        <f t="shared" si="27"/>
        <v>4.6183870443973077E-3</v>
      </c>
      <c r="H58">
        <f t="shared" si="28"/>
        <v>-7.7116297420870894E-2</v>
      </c>
      <c r="I58">
        <f t="shared" si="29"/>
        <v>-3.9865976632860033E-2</v>
      </c>
      <c r="J58">
        <f t="shared" si="30"/>
        <v>-2.8322185515607594E-3</v>
      </c>
      <c r="K58">
        <f t="shared" si="31"/>
        <v>-1.7495932894496635E-2</v>
      </c>
      <c r="L58">
        <f t="shared" si="32"/>
        <v>1</v>
      </c>
      <c r="M58">
        <f t="shared" si="33"/>
        <v>0.63120080855637006</v>
      </c>
    </row>
    <row r="59" spans="1:13" x14ac:dyDescent="0.35">
      <c r="A59" s="2" t="s">
        <v>4</v>
      </c>
      <c r="B59" s="2" t="s">
        <v>33</v>
      </c>
      <c r="F59">
        <f t="shared" si="26"/>
        <v>0</v>
      </c>
      <c r="G59">
        <f t="shared" si="27"/>
        <v>-1.4768734558392943E-2</v>
      </c>
      <c r="H59">
        <f t="shared" si="28"/>
        <v>1.5622743607925618E-2</v>
      </c>
      <c r="I59">
        <f t="shared" si="29"/>
        <v>0.13357755171606148</v>
      </c>
      <c r="J59">
        <f t="shared" si="30"/>
        <v>0.55640378219452491</v>
      </c>
      <c r="K59">
        <f t="shared" si="31"/>
        <v>1</v>
      </c>
      <c r="L59">
        <f t="shared" si="32"/>
        <v>0.21517425344091032</v>
      </c>
      <c r="M59">
        <f t="shared" si="33"/>
        <v>0.5305496413309535</v>
      </c>
    </row>
    <row r="60" spans="1:13" x14ac:dyDescent="0.35">
      <c r="A60" s="2" t="s">
        <v>4</v>
      </c>
      <c r="B60" s="2" t="s">
        <v>43</v>
      </c>
      <c r="F60">
        <f t="shared" si="26"/>
        <v>0</v>
      </c>
      <c r="G60">
        <f t="shared" si="27"/>
        <v>-8.1700182867340699E-3</v>
      </c>
      <c r="H60">
        <f t="shared" si="28"/>
        <v>-1.1266538844562905E-2</v>
      </c>
      <c r="I60">
        <f t="shared" si="29"/>
        <v>-1.4771639058080153E-2</v>
      </c>
      <c r="J60">
        <f t="shared" si="30"/>
        <v>0.1029767871113476</v>
      </c>
      <c r="K60">
        <f t="shared" si="31"/>
        <v>0.428714316359598</v>
      </c>
      <c r="L60">
        <f t="shared" si="32"/>
        <v>1</v>
      </c>
      <c r="M60">
        <f t="shared" si="33"/>
        <v>0.50295524647352474</v>
      </c>
    </row>
  </sheetData>
  <mergeCells count="13">
    <mergeCell ref="A43:B43"/>
    <mergeCell ref="A54:B54"/>
    <mergeCell ref="A22:B22"/>
    <mergeCell ref="A32:B32"/>
    <mergeCell ref="D3:M3"/>
    <mergeCell ref="B15:D15"/>
    <mergeCell ref="E15:G15"/>
    <mergeCell ref="H15:K15"/>
    <mergeCell ref="B18:E18"/>
    <mergeCell ref="F18:H18"/>
    <mergeCell ref="I18:J18"/>
    <mergeCell ref="K18:O18"/>
    <mergeCell ref="A5:C5"/>
  </mergeCells>
  <pageMargins left="0.7" right="0.7" top="0.75" bottom="0.75" header="0.3" footer="0.3"/>
  <pageSetup scale="6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2BF6-0FAC-4DE1-9620-1747ECE4FF0F}">
  <sheetPr>
    <tabColor theme="9" tint="-0.499984740745262"/>
    <pageSetUpPr fitToPage="1"/>
  </sheetPr>
  <dimension ref="A1:X60"/>
  <sheetViews>
    <sheetView zoomScaleNormal="100" workbookViewId="0">
      <selection activeCell="I63" sqref="I63"/>
    </sheetView>
  </sheetViews>
  <sheetFormatPr defaultRowHeight="14.5" x14ac:dyDescent="0.35"/>
  <cols>
    <col min="1" max="1" width="11.1796875" bestFit="1" customWidth="1"/>
    <col min="2" max="2" width="27.81640625" bestFit="1" customWidth="1"/>
    <col min="3" max="3" width="10.7265625" bestFit="1" customWidth="1"/>
    <col min="5" max="5" width="10" customWidth="1"/>
    <col min="8" max="8" width="8.81640625" customWidth="1"/>
    <col min="16" max="16" width="12.26953125" customWidth="1"/>
    <col min="17" max="17" width="11.26953125" customWidth="1"/>
  </cols>
  <sheetData>
    <row r="1" spans="1:24" ht="14.5" customHeight="1" x14ac:dyDescent="0.35">
      <c r="M1" s="6"/>
    </row>
    <row r="2" spans="1:24" x14ac:dyDescent="0.35">
      <c r="B2" t="s">
        <v>48</v>
      </c>
      <c r="C2" s="5"/>
      <c r="M2" s="6"/>
      <c r="P2" s="13"/>
      <c r="Q2" s="12"/>
      <c r="R2" s="12"/>
      <c r="S2" s="13"/>
      <c r="U2" s="13"/>
      <c r="V2" s="12"/>
      <c r="W2" s="12"/>
      <c r="X2" s="12"/>
    </row>
    <row r="3" spans="1:24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  <c r="P3" s="12"/>
      <c r="Q3" s="12"/>
      <c r="R3" s="12"/>
      <c r="S3" s="12"/>
    </row>
    <row r="4" spans="1:24" ht="15" thickBot="1" x14ac:dyDescent="0.4">
      <c r="D4">
        <v>0</v>
      </c>
      <c r="E4">
        <v>0</v>
      </c>
      <c r="F4">
        <v>0</v>
      </c>
      <c r="G4">
        <v>0.1</v>
      </c>
      <c r="H4">
        <v>0.5</v>
      </c>
      <c r="I4">
        <v>1</v>
      </c>
      <c r="J4">
        <v>5</v>
      </c>
      <c r="K4">
        <v>10</v>
      </c>
      <c r="L4">
        <v>50</v>
      </c>
      <c r="M4">
        <v>100</v>
      </c>
      <c r="N4" t="s">
        <v>47</v>
      </c>
      <c r="O4" t="s">
        <v>5</v>
      </c>
      <c r="P4" s="12"/>
      <c r="Q4" s="12"/>
      <c r="R4" s="12"/>
      <c r="S4" s="12"/>
    </row>
    <row r="5" spans="1:24" x14ac:dyDescent="0.35">
      <c r="A5" s="17" t="s">
        <v>0</v>
      </c>
      <c r="B5" s="17"/>
      <c r="C5" s="18"/>
      <c r="D5">
        <v>631.06095359999904</v>
      </c>
      <c r="E5">
        <v>562.54687999999999</v>
      </c>
      <c r="F5" s="9">
        <v>624.91934719999995</v>
      </c>
      <c r="G5">
        <v>671.19361279999998</v>
      </c>
      <c r="H5">
        <v>632.51814400000001</v>
      </c>
      <c r="I5">
        <v>536.84912640000005</v>
      </c>
      <c r="J5">
        <v>462.34622719999999</v>
      </c>
      <c r="K5">
        <v>525.40308479999999</v>
      </c>
      <c r="L5">
        <v>580.46720000000005</v>
      </c>
      <c r="M5">
        <v>377.07897600000001</v>
      </c>
      <c r="N5">
        <v>768.14827519999994</v>
      </c>
      <c r="O5" t="s">
        <v>24</v>
      </c>
      <c r="P5" s="12"/>
      <c r="Q5" s="12"/>
      <c r="R5" s="12"/>
      <c r="S5" s="12"/>
    </row>
    <row r="6" spans="1:24" x14ac:dyDescent="0.35">
      <c r="A6" s="2" t="s">
        <v>4</v>
      </c>
      <c r="B6" s="2" t="s">
        <v>42</v>
      </c>
      <c r="C6" s="2" t="s">
        <v>0</v>
      </c>
      <c r="D6">
        <v>1603.9365888</v>
      </c>
      <c r="E6">
        <v>2213.6607872</v>
      </c>
      <c r="F6" s="10">
        <v>1648.7601279999999</v>
      </c>
      <c r="G6">
        <v>1851.4044543999901</v>
      </c>
      <c r="H6">
        <v>2630.6712063999898</v>
      </c>
      <c r="I6">
        <v>3766.6713855999901</v>
      </c>
      <c r="J6">
        <v>8425.3712255999999</v>
      </c>
      <c r="K6">
        <v>8636.1684736000007</v>
      </c>
      <c r="L6">
        <v>10990.273843199901</v>
      </c>
      <c r="M6">
        <v>4981.1535359999998</v>
      </c>
      <c r="N6">
        <v>818.92689919999896</v>
      </c>
      <c r="O6" t="s">
        <v>24</v>
      </c>
      <c r="P6" s="12"/>
      <c r="Q6" s="12"/>
      <c r="R6" s="12"/>
      <c r="S6" s="12"/>
    </row>
    <row r="7" spans="1:24" x14ac:dyDescent="0.35">
      <c r="A7" s="2" t="s">
        <v>4</v>
      </c>
      <c r="B7" s="2" t="s">
        <v>44</v>
      </c>
      <c r="C7" s="2" t="s">
        <v>0</v>
      </c>
      <c r="D7">
        <v>1009.76153599999</v>
      </c>
      <c r="E7">
        <v>992.61053439999898</v>
      </c>
      <c r="F7" s="10">
        <v>726.53478399999904</v>
      </c>
      <c r="G7">
        <v>455.22837759999999</v>
      </c>
      <c r="H7">
        <v>809.80851199999904</v>
      </c>
      <c r="I7">
        <v>599.083392</v>
      </c>
      <c r="J7">
        <v>1277.46540799999</v>
      </c>
      <c r="K7">
        <v>2204.1124224</v>
      </c>
      <c r="L7">
        <v>8080.4968832000004</v>
      </c>
      <c r="M7">
        <v>6642.3964287999997</v>
      </c>
      <c r="N7">
        <v>617.72570880000001</v>
      </c>
      <c r="O7" t="s">
        <v>24</v>
      </c>
      <c r="P7" s="12"/>
      <c r="Q7" s="12"/>
      <c r="R7" s="12"/>
      <c r="S7" s="12"/>
    </row>
    <row r="8" spans="1:24" x14ac:dyDescent="0.35">
      <c r="A8" s="2" t="s">
        <v>4</v>
      </c>
      <c r="B8" s="2" t="s">
        <v>32</v>
      </c>
      <c r="C8" s="2" t="s">
        <v>0</v>
      </c>
      <c r="D8">
        <v>2403.8245503999901</v>
      </c>
      <c r="E8">
        <v>2327.4592895999999</v>
      </c>
      <c r="F8" s="10">
        <v>3329.53272319999</v>
      </c>
      <c r="G8">
        <v>2617.0901759999902</v>
      </c>
      <c r="H8">
        <v>3052.2164607999898</v>
      </c>
      <c r="I8">
        <v>2736.27266559999</v>
      </c>
      <c r="J8">
        <v>8488.3090176000005</v>
      </c>
      <c r="K8">
        <v>16277.416307199899</v>
      </c>
      <c r="L8">
        <v>9231.4234240000005</v>
      </c>
      <c r="M8">
        <v>3697.9689343999999</v>
      </c>
      <c r="N8">
        <v>743.91792639999903</v>
      </c>
      <c r="O8" t="s">
        <v>24</v>
      </c>
      <c r="P8" s="12"/>
      <c r="Q8" s="12"/>
      <c r="R8" s="12"/>
      <c r="S8" s="12"/>
    </row>
    <row r="9" spans="1:24" x14ac:dyDescent="0.35">
      <c r="A9" s="2" t="s">
        <v>4</v>
      </c>
      <c r="B9" s="2" t="s">
        <v>45</v>
      </c>
      <c r="C9" s="2" t="s">
        <v>0</v>
      </c>
      <c r="D9">
        <v>618.97902079999994</v>
      </c>
      <c r="E9">
        <v>733.42996479999897</v>
      </c>
      <c r="F9" s="10">
        <v>670.31884799999898</v>
      </c>
      <c r="G9">
        <v>790.59032319999994</v>
      </c>
      <c r="H9">
        <v>904.1103104</v>
      </c>
      <c r="I9">
        <v>605.55408639999996</v>
      </c>
      <c r="J9">
        <v>1084.17501439999</v>
      </c>
      <c r="K9">
        <v>1514.3405567999901</v>
      </c>
      <c r="L9">
        <v>8883.3449983999908</v>
      </c>
      <c r="M9">
        <v>8865.8838784</v>
      </c>
      <c r="N9">
        <v>610.86996479999902</v>
      </c>
      <c r="O9" t="s">
        <v>24</v>
      </c>
    </row>
    <row r="10" spans="1:24" x14ac:dyDescent="0.35">
      <c r="A10" s="2" t="s">
        <v>4</v>
      </c>
      <c r="B10" s="2" t="s">
        <v>33</v>
      </c>
      <c r="C10" s="2" t="s">
        <v>0</v>
      </c>
      <c r="D10">
        <v>2110.3375999999898</v>
      </c>
      <c r="E10">
        <v>2358.88851199999</v>
      </c>
      <c r="F10" s="10">
        <v>2571.2226175999999</v>
      </c>
      <c r="G10">
        <v>1858.94369279999</v>
      </c>
      <c r="H10">
        <v>1517.4565247999999</v>
      </c>
      <c r="I10">
        <v>1394.3769984</v>
      </c>
      <c r="J10">
        <v>4188.1459711999896</v>
      </c>
      <c r="K10">
        <v>5546.8572543999899</v>
      </c>
      <c r="L10">
        <v>3062.4544639999899</v>
      </c>
      <c r="M10">
        <v>1414.6465664</v>
      </c>
      <c r="N10">
        <v>641.31837439999902</v>
      </c>
      <c r="O10" t="s">
        <v>24</v>
      </c>
    </row>
    <row r="11" spans="1:24" ht="15" thickBot="1" x14ac:dyDescent="0.4">
      <c r="A11" s="2" t="s">
        <v>4</v>
      </c>
      <c r="B11" s="2" t="s">
        <v>43</v>
      </c>
      <c r="C11" s="2" t="s">
        <v>0</v>
      </c>
      <c r="D11">
        <v>789.72633599999904</v>
      </c>
      <c r="E11">
        <v>966.87091199999998</v>
      </c>
      <c r="F11" s="11">
        <v>669.76033279999899</v>
      </c>
      <c r="G11">
        <v>644.584959999999</v>
      </c>
      <c r="H11">
        <v>556.18145279999897</v>
      </c>
      <c r="I11">
        <v>707.57208319999995</v>
      </c>
      <c r="J11">
        <v>4085.2534527999901</v>
      </c>
      <c r="K11">
        <v>16745.667904000002</v>
      </c>
      <c r="L11">
        <v>51613.851302399999</v>
      </c>
      <c r="M11">
        <v>21603.097164800001</v>
      </c>
      <c r="N11">
        <v>571.81000959999994</v>
      </c>
      <c r="O11" t="s">
        <v>24</v>
      </c>
    </row>
    <row r="12" spans="1:24" x14ac:dyDescent="0.35">
      <c r="A12" s="2"/>
      <c r="B12" s="2"/>
      <c r="C12" s="2"/>
    </row>
    <row r="13" spans="1:24" x14ac:dyDescent="0.35">
      <c r="A13" s="2"/>
      <c r="B13" s="2"/>
    </row>
    <row r="14" spans="1:24" x14ac:dyDescent="0.35">
      <c r="A14" s="2"/>
      <c r="B14" s="2"/>
    </row>
    <row r="15" spans="1:24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24" x14ac:dyDescent="0.35">
      <c r="B16">
        <v>60</v>
      </c>
      <c r="D16">
        <v>720</v>
      </c>
      <c r="G16">
        <f>D16/500</f>
        <v>1.44</v>
      </c>
    </row>
    <row r="18" spans="1:16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6" x14ac:dyDescent="0.35">
      <c r="B19">
        <v>120</v>
      </c>
      <c r="E19">
        <f>0.35*12</f>
        <v>4.1999999999999993</v>
      </c>
      <c r="H19">
        <f>(G16*2)+B19+E19</f>
        <v>127.08</v>
      </c>
      <c r="J19">
        <f>(100*12)-H19</f>
        <v>1072.92</v>
      </c>
      <c r="K19" s="2">
        <v>1200</v>
      </c>
    </row>
    <row r="20" spans="1:16" x14ac:dyDescent="0.35">
      <c r="N20" s="4"/>
    </row>
    <row r="21" spans="1:16" x14ac:dyDescent="0.35">
      <c r="A21" s="2" t="s">
        <v>71</v>
      </c>
      <c r="B21" s="3"/>
      <c r="D21">
        <v>0</v>
      </c>
      <c r="E21">
        <v>0</v>
      </c>
      <c r="F21">
        <v>0</v>
      </c>
      <c r="G21">
        <v>0.1</v>
      </c>
      <c r="H21">
        <v>0.5</v>
      </c>
      <c r="I21">
        <v>1</v>
      </c>
      <c r="J21">
        <v>5</v>
      </c>
      <c r="K21">
        <v>10</v>
      </c>
      <c r="L21">
        <v>50</v>
      </c>
      <c r="M21">
        <v>100</v>
      </c>
      <c r="N21" t="s">
        <v>47</v>
      </c>
    </row>
    <row r="22" spans="1:16" x14ac:dyDescent="0.35">
      <c r="A22" s="17" t="s">
        <v>0</v>
      </c>
      <c r="B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</row>
    <row r="23" spans="1:16" x14ac:dyDescent="0.35">
      <c r="A23" s="2" t="s">
        <v>4</v>
      </c>
      <c r="B23" s="2" t="s">
        <v>42</v>
      </c>
      <c r="D23">
        <f>D6-D5</f>
        <v>972.87563520000094</v>
      </c>
      <c r="E23">
        <f t="shared" ref="E23:N23" si="1">E6-E5</f>
        <v>1651.1139072000001</v>
      </c>
      <c r="F23">
        <f t="shared" si="1"/>
        <v>1023.8407807999999</v>
      </c>
      <c r="G23">
        <f t="shared" si="1"/>
        <v>1180.2108415999901</v>
      </c>
      <c r="H23">
        <f t="shared" si="1"/>
        <v>1998.1530623999897</v>
      </c>
      <c r="I23">
        <f t="shared" si="1"/>
        <v>3229.8222591999902</v>
      </c>
      <c r="J23">
        <f t="shared" si="1"/>
        <v>7963.0249984000002</v>
      </c>
      <c r="K23">
        <f t="shared" si="1"/>
        <v>8110.7653888000004</v>
      </c>
      <c r="L23">
        <f t="shared" si="1"/>
        <v>10409.8066431999</v>
      </c>
      <c r="M23">
        <f t="shared" si="1"/>
        <v>4604.07456</v>
      </c>
      <c r="N23">
        <f t="shared" si="1"/>
        <v>50.778623999999013</v>
      </c>
      <c r="O23" t="s">
        <v>34</v>
      </c>
      <c r="P23" t="s">
        <v>41</v>
      </c>
    </row>
    <row r="24" spans="1:16" x14ac:dyDescent="0.35">
      <c r="A24" s="2" t="s">
        <v>4</v>
      </c>
      <c r="B24" s="2" t="s">
        <v>44</v>
      </c>
      <c r="D24">
        <f>D7-D5</f>
        <v>378.70058239999094</v>
      </c>
      <c r="E24">
        <f t="shared" ref="E24:N24" si="2">E7-E5</f>
        <v>430.063654399999</v>
      </c>
      <c r="F24">
        <f t="shared" si="2"/>
        <v>101.61543679999909</v>
      </c>
      <c r="G24">
        <f t="shared" si="2"/>
        <v>-215.9652352</v>
      </c>
      <c r="H24">
        <f t="shared" si="2"/>
        <v>177.29036799999903</v>
      </c>
      <c r="I24">
        <f t="shared" si="2"/>
        <v>62.234265599999958</v>
      </c>
      <c r="J24">
        <f t="shared" si="2"/>
        <v>815.11918079999009</v>
      </c>
      <c r="K24">
        <f t="shared" si="2"/>
        <v>1678.7093376</v>
      </c>
      <c r="L24">
        <f t="shared" si="2"/>
        <v>7500.0296832000004</v>
      </c>
      <c r="M24">
        <f t="shared" si="2"/>
        <v>6265.3174528</v>
      </c>
      <c r="N24">
        <f t="shared" si="2"/>
        <v>-150.42256639999994</v>
      </c>
      <c r="O24">
        <f t="shared" ref="O24:O28" si="3">MEDIAN(F24:M24)</f>
        <v>496.20477439999456</v>
      </c>
      <c r="P24">
        <f>MAX(C24:M24)</f>
        <v>7500.0296832000004</v>
      </c>
    </row>
    <row r="25" spans="1:16" x14ac:dyDescent="0.35">
      <c r="A25" s="2" t="s">
        <v>4</v>
      </c>
      <c r="B25" s="2" t="s">
        <v>32</v>
      </c>
      <c r="D25">
        <f>D8-D5</f>
        <v>1772.7635967999911</v>
      </c>
      <c r="E25">
        <f t="shared" ref="E25:N25" si="4">E8-E5</f>
        <v>1764.9124096</v>
      </c>
      <c r="F25">
        <f t="shared" si="4"/>
        <v>2704.6133759999902</v>
      </c>
      <c r="G25">
        <f t="shared" si="4"/>
        <v>1945.8965631999902</v>
      </c>
      <c r="H25">
        <f t="shared" si="4"/>
        <v>2419.6983167999897</v>
      </c>
      <c r="I25">
        <f t="shared" si="4"/>
        <v>2199.42353919999</v>
      </c>
      <c r="J25">
        <f t="shared" si="4"/>
        <v>8025.9627904000008</v>
      </c>
      <c r="K25">
        <f t="shared" si="4"/>
        <v>15752.013222399899</v>
      </c>
      <c r="L25">
        <f t="shared" si="4"/>
        <v>8650.9562240000014</v>
      </c>
      <c r="M25">
        <f t="shared" si="4"/>
        <v>3320.8899584000001</v>
      </c>
      <c r="N25">
        <f t="shared" si="4"/>
        <v>-24.230348800000911</v>
      </c>
      <c r="O25">
        <f t="shared" si="3"/>
        <v>3012.7516671999952</v>
      </c>
      <c r="P25">
        <f t="shared" ref="P25:P28" si="5">MAX(C25:M25)</f>
        <v>15752.013222399899</v>
      </c>
    </row>
    <row r="26" spans="1:16" x14ac:dyDescent="0.35">
      <c r="A26" s="2" t="s">
        <v>4</v>
      </c>
      <c r="B26" s="2" t="s">
        <v>45</v>
      </c>
      <c r="D26">
        <f>D9-D5</f>
        <v>-12.081932799999095</v>
      </c>
      <c r="E26">
        <f t="shared" ref="E26:N26" si="6">E9-E5</f>
        <v>170.88308479999898</v>
      </c>
      <c r="F26">
        <f t="shared" si="6"/>
        <v>45.399500799999032</v>
      </c>
      <c r="G26">
        <f t="shared" si="6"/>
        <v>119.39671039999996</v>
      </c>
      <c r="H26">
        <f t="shared" si="6"/>
        <v>271.5921664</v>
      </c>
      <c r="I26">
        <f t="shared" si="6"/>
        <v>68.704959999999915</v>
      </c>
      <c r="J26">
        <f t="shared" si="6"/>
        <v>621.82878719999007</v>
      </c>
      <c r="K26">
        <f t="shared" si="6"/>
        <v>988.93747199999007</v>
      </c>
      <c r="L26">
        <f t="shared" si="6"/>
        <v>8302.8777983999898</v>
      </c>
      <c r="M26">
        <f t="shared" si="6"/>
        <v>8488.8049023999993</v>
      </c>
      <c r="N26">
        <f t="shared" si="6"/>
        <v>-157.27831040000092</v>
      </c>
      <c r="O26">
        <f t="shared" si="3"/>
        <v>446.71047679999504</v>
      </c>
      <c r="P26">
        <f t="shared" si="5"/>
        <v>8488.8049023999993</v>
      </c>
    </row>
    <row r="27" spans="1:16" x14ac:dyDescent="0.35">
      <c r="A27" s="2" t="s">
        <v>4</v>
      </c>
      <c r="B27" s="2" t="s">
        <v>33</v>
      </c>
      <c r="D27">
        <f>D10-D5</f>
        <v>1479.2766463999908</v>
      </c>
      <c r="E27">
        <f t="shared" ref="E27:N27" si="7">E10-E5</f>
        <v>1796.3416319999901</v>
      </c>
      <c r="F27">
        <f t="shared" si="7"/>
        <v>1946.3032704</v>
      </c>
      <c r="G27">
        <f t="shared" si="7"/>
        <v>1187.75007999999</v>
      </c>
      <c r="H27">
        <f t="shared" si="7"/>
        <v>884.93838079999989</v>
      </c>
      <c r="I27">
        <f t="shared" si="7"/>
        <v>857.527872</v>
      </c>
      <c r="J27">
        <f t="shared" si="7"/>
        <v>3725.7997439999895</v>
      </c>
      <c r="K27">
        <f t="shared" si="7"/>
        <v>5021.4541695999897</v>
      </c>
      <c r="L27">
        <f t="shared" si="7"/>
        <v>2481.9872639999899</v>
      </c>
      <c r="M27">
        <f t="shared" si="7"/>
        <v>1037.5675904</v>
      </c>
      <c r="N27">
        <f t="shared" si="7"/>
        <v>-126.82990080000093</v>
      </c>
      <c r="O27">
        <f t="shared" si="3"/>
        <v>1567.026675199995</v>
      </c>
      <c r="P27">
        <f t="shared" si="5"/>
        <v>5021.4541695999897</v>
      </c>
    </row>
    <row r="28" spans="1:16" x14ac:dyDescent="0.35">
      <c r="A28" s="2" t="s">
        <v>4</v>
      </c>
      <c r="B28" s="2" t="s">
        <v>43</v>
      </c>
      <c r="D28">
        <f>D11-D5</f>
        <v>158.6653824</v>
      </c>
      <c r="E28">
        <f t="shared" ref="E28:N28" si="8">E11-E5</f>
        <v>404.32403199999999</v>
      </c>
      <c r="F28">
        <f t="shared" si="8"/>
        <v>44.840985599999044</v>
      </c>
      <c r="G28">
        <f t="shared" si="8"/>
        <v>-26.608652800000982</v>
      </c>
      <c r="H28">
        <f t="shared" si="8"/>
        <v>-76.336691200001042</v>
      </c>
      <c r="I28">
        <f t="shared" si="8"/>
        <v>170.72295679999991</v>
      </c>
      <c r="J28">
        <f t="shared" si="8"/>
        <v>3622.9072255999899</v>
      </c>
      <c r="K28">
        <f t="shared" si="8"/>
        <v>16220.264819200002</v>
      </c>
      <c r="L28">
        <f t="shared" si="8"/>
        <v>51033.384102399999</v>
      </c>
      <c r="M28">
        <f t="shared" si="8"/>
        <v>21226.018188800001</v>
      </c>
      <c r="N28">
        <f t="shared" si="8"/>
        <v>-196.3382656</v>
      </c>
      <c r="O28">
        <f t="shared" si="3"/>
        <v>1896.8150911999951</v>
      </c>
      <c r="P28">
        <f t="shared" si="5"/>
        <v>51033.384102399999</v>
      </c>
    </row>
    <row r="29" spans="1:16" x14ac:dyDescent="0.35">
      <c r="A29" s="2"/>
      <c r="B29" s="2"/>
    </row>
    <row r="30" spans="1:16" x14ac:dyDescent="0.35">
      <c r="A30" s="2"/>
      <c r="B30" s="2"/>
    </row>
    <row r="31" spans="1:16" x14ac:dyDescent="0.35">
      <c r="D31">
        <v>0</v>
      </c>
      <c r="E31">
        <v>0</v>
      </c>
      <c r="F31">
        <v>0</v>
      </c>
      <c r="G31">
        <v>0.1</v>
      </c>
      <c r="H31">
        <v>0.5</v>
      </c>
      <c r="I31">
        <v>1</v>
      </c>
      <c r="J31">
        <v>5</v>
      </c>
      <c r="K31">
        <v>10</v>
      </c>
      <c r="L31">
        <v>50</v>
      </c>
      <c r="M31">
        <v>100</v>
      </c>
      <c r="N31" t="s">
        <v>47</v>
      </c>
    </row>
    <row r="32" spans="1:16" x14ac:dyDescent="0.35">
      <c r="A32" s="17" t="s">
        <v>0</v>
      </c>
      <c r="B32" s="17"/>
      <c r="C32" s="5"/>
    </row>
    <row r="33" spans="1:14" x14ac:dyDescent="0.35">
      <c r="A33" s="2" t="s">
        <v>4</v>
      </c>
      <c r="B33" s="2" t="s">
        <v>42</v>
      </c>
      <c r="C33" s="2"/>
      <c r="D33">
        <f>D23/MAX(D23:N23)</f>
        <v>9.3457608632483299E-2</v>
      </c>
      <c r="E33">
        <f t="shared" ref="E33:E38" si="9">E23/MAX(D23:N23)</f>
        <v>0.15861139056589235</v>
      </c>
      <c r="F33">
        <f t="shared" ref="F33:F38" si="10">F23/MAX(D23:N23)</f>
        <v>9.8353486850672051E-2</v>
      </c>
      <c r="G33">
        <f t="shared" ref="G33:G38" si="11">G23/MAX(D23:N23)</f>
        <v>0.11337490522659716</v>
      </c>
      <c r="H33">
        <f t="shared" ref="H33:H37" si="12">H23/MAX(D23:N23)</f>
        <v>0.19194910442503396</v>
      </c>
      <c r="I33">
        <f t="shared" ref="I33:I37" si="13">I23/MAX(D23:N23)</f>
        <v>0.31026726719365522</v>
      </c>
      <c r="J33">
        <f t="shared" ref="J33:J37" si="14">J23/MAX(D23:N23)</f>
        <v>0.76495416978775155</v>
      </c>
      <c r="K33">
        <f t="shared" ref="K33:K37" si="15">K23/MAX(D23:N23)</f>
        <v>0.779146593860922</v>
      </c>
      <c r="L33">
        <f t="shared" ref="L33:L37" si="16">L23/MAX(D23:N23)</f>
        <v>1</v>
      </c>
      <c r="M33">
        <f t="shared" ref="M33:M37" si="17">M23/MAX(D23:N23)</f>
        <v>0.44228242827234115</v>
      </c>
      <c r="N33">
        <f t="shared" ref="N33:N37" si="18">N23/MAX(D23:N23)</f>
        <v>4.8779603445535304E-3</v>
      </c>
    </row>
    <row r="34" spans="1:14" x14ac:dyDescent="0.35">
      <c r="A34" s="2" t="s">
        <v>4</v>
      </c>
      <c r="B34" s="2" t="s">
        <v>44</v>
      </c>
      <c r="C34" s="2"/>
      <c r="D34">
        <f t="shared" ref="D34:D38" si="19">D24/MAX(D24:N24)</f>
        <v>5.0493211146654109E-2</v>
      </c>
      <c r="E34">
        <f t="shared" si="9"/>
        <v>5.7341593642400879E-2</v>
      </c>
      <c r="F34">
        <f t="shared" si="10"/>
        <v>1.3548671284277282E-2</v>
      </c>
      <c r="G34">
        <f t="shared" si="11"/>
        <v>-2.8795250728641808E-2</v>
      </c>
      <c r="H34">
        <f t="shared" si="12"/>
        <v>2.3638622177339894E-2</v>
      </c>
      <c r="I34">
        <f t="shared" si="13"/>
        <v>8.2978692390250353E-3</v>
      </c>
      <c r="J34">
        <f t="shared" si="14"/>
        <v>0.10868212730222253</v>
      </c>
      <c r="K34">
        <f t="shared" si="15"/>
        <v>0.22382702582635025</v>
      </c>
      <c r="L34">
        <f t="shared" si="16"/>
        <v>1</v>
      </c>
      <c r="M34">
        <f t="shared" si="17"/>
        <v>0.83537235417004485</v>
      </c>
      <c r="N34">
        <f t="shared" si="18"/>
        <v>-2.0056262808791962E-2</v>
      </c>
    </row>
    <row r="35" spans="1:14" x14ac:dyDescent="0.35">
      <c r="A35" s="2" t="s">
        <v>4</v>
      </c>
      <c r="B35" s="2" t="s">
        <v>32</v>
      </c>
      <c r="C35" s="2"/>
      <c r="D35">
        <f t="shared" si="19"/>
        <v>0.11254203331159353</v>
      </c>
      <c r="E35">
        <f t="shared" si="9"/>
        <v>0.11204360894582252</v>
      </c>
      <c r="F35">
        <f t="shared" si="10"/>
        <v>0.17169953692991688</v>
      </c>
      <c r="G35">
        <f t="shared" si="11"/>
        <v>0.12353319767614587</v>
      </c>
      <c r="H35">
        <f t="shared" si="12"/>
        <v>0.15361200391573418</v>
      </c>
      <c r="I35">
        <f t="shared" si="13"/>
        <v>0.13962809122533842</v>
      </c>
      <c r="J35">
        <f t="shared" si="14"/>
        <v>0.50951981039393801</v>
      </c>
      <c r="K35">
        <f t="shared" si="15"/>
        <v>1</v>
      </c>
      <c r="L35">
        <f t="shared" si="16"/>
        <v>0.54919686149691949</v>
      </c>
      <c r="M35">
        <f t="shared" si="17"/>
        <v>0.21082320789812323</v>
      </c>
      <c r="N35">
        <f t="shared" si="18"/>
        <v>-1.5382382212290509E-3</v>
      </c>
    </row>
    <row r="36" spans="1:14" x14ac:dyDescent="0.35">
      <c r="A36" s="2" t="s">
        <v>4</v>
      </c>
      <c r="B36" s="2" t="s">
        <v>45</v>
      </c>
      <c r="C36" s="2"/>
      <c r="D36">
        <f t="shared" si="19"/>
        <v>-1.4232784165628812E-3</v>
      </c>
      <c r="E36">
        <f t="shared" si="9"/>
        <v>2.013040548872622E-2</v>
      </c>
      <c r="F36">
        <f t="shared" si="10"/>
        <v>5.3481616460714565E-3</v>
      </c>
      <c r="G36">
        <f t="shared" si="11"/>
        <v>1.4065196664638093E-2</v>
      </c>
      <c r="H36">
        <f t="shared" si="12"/>
        <v>3.1994158132108097E-2</v>
      </c>
      <c r="I36">
        <f t="shared" si="13"/>
        <v>8.0935963059505928E-3</v>
      </c>
      <c r="J36">
        <f t="shared" si="14"/>
        <v>7.3252807002807119E-2</v>
      </c>
      <c r="K36">
        <f t="shared" si="15"/>
        <v>0.11649902234416915</v>
      </c>
      <c r="L36">
        <f t="shared" si="16"/>
        <v>0.97809737576281874</v>
      </c>
      <c r="M36">
        <f t="shared" si="17"/>
        <v>1</v>
      </c>
      <c r="N36">
        <f t="shared" si="18"/>
        <v>-1.8527732962214077E-2</v>
      </c>
    </row>
    <row r="37" spans="1:14" x14ac:dyDescent="0.35">
      <c r="A37" s="2" t="s">
        <v>4</v>
      </c>
      <c r="B37" s="2" t="s">
        <v>33</v>
      </c>
      <c r="C37" s="2"/>
      <c r="D37">
        <f t="shared" si="19"/>
        <v>0.29459128699323178</v>
      </c>
      <c r="E37">
        <f t="shared" si="9"/>
        <v>0.35773335199892647</v>
      </c>
      <c r="F37">
        <f t="shared" si="10"/>
        <v>0.38759753741913433</v>
      </c>
      <c r="G37">
        <f t="shared" si="11"/>
        <v>0.23653508324155562</v>
      </c>
      <c r="H37">
        <f t="shared" si="12"/>
        <v>0.17623149607885286</v>
      </c>
      <c r="I37">
        <f t="shared" si="13"/>
        <v>0.17077281660589386</v>
      </c>
      <c r="J37">
        <f t="shared" si="14"/>
        <v>0.74197625193038208</v>
      </c>
      <c r="K37">
        <f t="shared" si="15"/>
        <v>1</v>
      </c>
      <c r="L37">
        <f t="shared" si="16"/>
        <v>0.49427659402449664</v>
      </c>
      <c r="M37">
        <f t="shared" si="17"/>
        <v>0.2066269162987607</v>
      </c>
      <c r="N37">
        <f t="shared" si="18"/>
        <v>-2.5257603976121569E-2</v>
      </c>
    </row>
    <row r="38" spans="1:14" x14ac:dyDescent="0.35">
      <c r="A38" s="2" t="s">
        <v>4</v>
      </c>
      <c r="B38" s="2" t="s">
        <v>43</v>
      </c>
      <c r="C38" s="2"/>
      <c r="D38">
        <f t="shared" si="19"/>
        <v>3.10905077510896E-3</v>
      </c>
      <c r="E38">
        <f t="shared" si="9"/>
        <v>7.922736050360913E-3</v>
      </c>
      <c r="F38">
        <f t="shared" si="10"/>
        <v>8.7865984960010246E-4</v>
      </c>
      <c r="G38">
        <f t="shared" si="11"/>
        <v>-5.2139698881441862E-4</v>
      </c>
      <c r="H38">
        <f>H28/MAX(D28:N28)</f>
        <v>-1.4958187183281675E-3</v>
      </c>
      <c r="I38">
        <f>I28/MAX(D28:N28)</f>
        <v>3.3453191435911683E-3</v>
      </c>
      <c r="J38">
        <f>J28/MAX(D28:N28)</f>
        <v>7.099092661248016E-2</v>
      </c>
      <c r="K38">
        <f>K28/MAX(D28:N28)</f>
        <v>0.31783635564229012</v>
      </c>
      <c r="L38">
        <f>L28/MAX(D28:N28)</f>
        <v>1</v>
      </c>
      <c r="M38">
        <f>M28/MAX(D28:N28)</f>
        <v>0.41592417516756025</v>
      </c>
      <c r="N38">
        <f>N28/MAX(D28:N28)</f>
        <v>-3.8472515404042468E-3</v>
      </c>
    </row>
    <row r="39" spans="1:14" ht="15" thickBot="1" x14ac:dyDescent="0.4">
      <c r="A39" s="2"/>
      <c r="B39" s="2"/>
    </row>
    <row r="40" spans="1:14" ht="15" thickBot="1" x14ac:dyDescent="0.4">
      <c r="A40" s="14" t="s">
        <v>72</v>
      </c>
    </row>
    <row r="43" spans="1:14" x14ac:dyDescent="0.35">
      <c r="A43" s="17" t="s">
        <v>0</v>
      </c>
      <c r="B43" s="17"/>
      <c r="F43">
        <f>F5-F5</f>
        <v>0</v>
      </c>
      <c r="G43">
        <f>G5-F5</f>
        <v>46.274265600000035</v>
      </c>
      <c r="H43">
        <f>H5-F5</f>
        <v>7.5987968000000592</v>
      </c>
      <c r="I43">
        <f>I5-F5</f>
        <v>-88.070220799999902</v>
      </c>
      <c r="J43">
        <f>J5-F5</f>
        <v>-162.57311999999996</v>
      </c>
      <c r="K43">
        <f>K5-F5</f>
        <v>-99.51626239999996</v>
      </c>
      <c r="L43">
        <f>L5-F5</f>
        <v>-44.452147199999899</v>
      </c>
      <c r="M43">
        <f>M5-F5</f>
        <v>-247.84037119999994</v>
      </c>
    </row>
    <row r="44" spans="1:14" x14ac:dyDescent="0.35">
      <c r="A44" s="2" t="s">
        <v>4</v>
      </c>
      <c r="B44" s="2" t="s">
        <v>42</v>
      </c>
      <c r="F44">
        <f t="shared" ref="F44:F49" si="20">F6-F6</f>
        <v>0</v>
      </c>
      <c r="G44">
        <f t="shared" ref="G44:G49" si="21">G6-F6</f>
        <v>202.64432639999018</v>
      </c>
      <c r="H44">
        <f t="shared" ref="H44:H49" si="22">H6-F6</f>
        <v>981.91107839998995</v>
      </c>
      <c r="I44">
        <f t="shared" ref="I44:I49" si="23">I6-F6</f>
        <v>2117.9112575999902</v>
      </c>
      <c r="J44">
        <f t="shared" ref="J44:J49" si="24">J6-F6</f>
        <v>6776.6110976</v>
      </c>
      <c r="K44">
        <f t="shared" ref="K44:K49" si="25">K6-F6</f>
        <v>6987.4083456000008</v>
      </c>
      <c r="L44">
        <f t="shared" ref="L44:L49" si="26">L6-F6</f>
        <v>9341.5137151999006</v>
      </c>
      <c r="M44">
        <f t="shared" ref="M44:M49" si="27">M6-F6</f>
        <v>3332.3934079999999</v>
      </c>
    </row>
    <row r="45" spans="1:14" x14ac:dyDescent="0.35">
      <c r="A45" s="2" t="s">
        <v>4</v>
      </c>
      <c r="B45" s="2" t="s">
        <v>44</v>
      </c>
      <c r="F45">
        <f t="shared" si="20"/>
        <v>0</v>
      </c>
      <c r="G45">
        <f t="shared" si="21"/>
        <v>-271.30640639999905</v>
      </c>
      <c r="H45">
        <f t="shared" si="22"/>
        <v>83.273728000000006</v>
      </c>
      <c r="I45">
        <f t="shared" si="23"/>
        <v>-127.45139199999903</v>
      </c>
      <c r="J45">
        <f t="shared" si="24"/>
        <v>550.93062399999098</v>
      </c>
      <c r="K45">
        <f t="shared" si="25"/>
        <v>1477.577638400001</v>
      </c>
      <c r="L45">
        <f t="shared" si="26"/>
        <v>7353.9620992000018</v>
      </c>
      <c r="M45">
        <f t="shared" si="27"/>
        <v>5915.8616448000012</v>
      </c>
    </row>
    <row r="46" spans="1:14" x14ac:dyDescent="0.35">
      <c r="A46" s="2" t="s">
        <v>4</v>
      </c>
      <c r="B46" s="2" t="s">
        <v>32</v>
      </c>
      <c r="F46">
        <f t="shared" si="20"/>
        <v>0</v>
      </c>
      <c r="G46">
        <f t="shared" si="21"/>
        <v>-712.44254719999981</v>
      </c>
      <c r="H46">
        <f t="shared" si="22"/>
        <v>-277.31626240000014</v>
      </c>
      <c r="I46">
        <f t="shared" si="23"/>
        <v>-593.26005759999998</v>
      </c>
      <c r="J46">
        <f t="shared" si="24"/>
        <v>5158.7762944000106</v>
      </c>
      <c r="K46">
        <f t="shared" si="25"/>
        <v>12947.883583999908</v>
      </c>
      <c r="L46">
        <f t="shared" si="26"/>
        <v>5901.8907008000106</v>
      </c>
      <c r="M46">
        <f t="shared" si="27"/>
        <v>368.43621120000989</v>
      </c>
    </row>
    <row r="47" spans="1:14" x14ac:dyDescent="0.35">
      <c r="A47" s="2" t="s">
        <v>4</v>
      </c>
      <c r="B47" s="2" t="s">
        <v>45</v>
      </c>
      <c r="F47">
        <f t="shared" si="20"/>
        <v>0</v>
      </c>
      <c r="G47">
        <f t="shared" si="21"/>
        <v>120.27147520000096</v>
      </c>
      <c r="H47">
        <f t="shared" si="22"/>
        <v>233.79146240000102</v>
      </c>
      <c r="I47">
        <f t="shared" si="23"/>
        <v>-64.764761599999019</v>
      </c>
      <c r="J47">
        <f t="shared" si="24"/>
        <v>413.85616639999103</v>
      </c>
      <c r="K47">
        <f t="shared" si="25"/>
        <v>844.02170879999107</v>
      </c>
      <c r="L47">
        <f t="shared" si="26"/>
        <v>8213.0261503999918</v>
      </c>
      <c r="M47">
        <f t="shared" si="27"/>
        <v>8195.565030400001</v>
      </c>
    </row>
    <row r="48" spans="1:14" x14ac:dyDescent="0.35">
      <c r="A48" s="2" t="s">
        <v>4</v>
      </c>
      <c r="B48" s="2" t="s">
        <v>33</v>
      </c>
      <c r="F48">
        <f t="shared" si="20"/>
        <v>0</v>
      </c>
      <c r="G48">
        <f t="shared" si="21"/>
        <v>-712.27892480000992</v>
      </c>
      <c r="H48">
        <f t="shared" si="22"/>
        <v>-1053.7660928</v>
      </c>
      <c r="I48">
        <f t="shared" si="23"/>
        <v>-1176.8456191999999</v>
      </c>
      <c r="J48">
        <f t="shared" si="24"/>
        <v>1616.9233535999897</v>
      </c>
      <c r="K48">
        <f t="shared" si="25"/>
        <v>2975.6346367999899</v>
      </c>
      <c r="L48">
        <f t="shared" si="26"/>
        <v>491.23184639998999</v>
      </c>
      <c r="M48">
        <f t="shared" si="27"/>
        <v>-1156.5760511999999</v>
      </c>
    </row>
    <row r="49" spans="1:13" x14ac:dyDescent="0.35">
      <c r="A49" s="2" t="s">
        <v>4</v>
      </c>
      <c r="B49" s="2" t="s">
        <v>43</v>
      </c>
      <c r="F49">
        <f t="shared" si="20"/>
        <v>0</v>
      </c>
      <c r="G49">
        <f t="shared" si="21"/>
        <v>-25.175372799999991</v>
      </c>
      <c r="H49">
        <f t="shared" si="22"/>
        <v>-113.57888000000003</v>
      </c>
      <c r="I49">
        <f t="shared" si="23"/>
        <v>37.81175040000096</v>
      </c>
      <c r="J49">
        <f t="shared" si="24"/>
        <v>3415.493119999991</v>
      </c>
      <c r="K49">
        <f t="shared" si="25"/>
        <v>16075.907571200003</v>
      </c>
      <c r="L49">
        <f t="shared" si="26"/>
        <v>50944.090969600002</v>
      </c>
      <c r="M49">
        <f t="shared" si="27"/>
        <v>20933.336832000001</v>
      </c>
    </row>
    <row r="53" spans="1:13" x14ac:dyDescent="0.35">
      <c r="A53" s="17" t="s">
        <v>0</v>
      </c>
      <c r="B53" s="17"/>
    </row>
    <row r="54" spans="1:13" x14ac:dyDescent="0.35">
      <c r="A54" s="2" t="s">
        <v>4</v>
      </c>
      <c r="B54" s="2" t="s">
        <v>42</v>
      </c>
      <c r="F54">
        <f>F43/MAX(F43:M43)</f>
        <v>0</v>
      </c>
      <c r="G54">
        <f>G43/MAX(F43:M43)</f>
        <v>1</v>
      </c>
      <c r="H54">
        <f>H43/MAX(F43:M43)</f>
        <v>0.16421215337451089</v>
      </c>
      <c r="I54">
        <f>I43/MAX(F43:M43)</f>
        <v>-1.9032224424972795</v>
      </c>
      <c r="J54">
        <f>J43/MAX(F43:M43)</f>
        <v>-3.5132512184050704</v>
      </c>
      <c r="K54">
        <f>K43/MAX(F43:M43)</f>
        <v>-2.1505746468291846</v>
      </c>
      <c r="L54">
        <f>L43/MAX(F43:M43)</f>
        <v>-0.96062350474125868</v>
      </c>
      <c r="M54">
        <f>M43/MAX(F43:M43)</f>
        <v>-5.3559006931057542</v>
      </c>
    </row>
    <row r="55" spans="1:13" x14ac:dyDescent="0.35">
      <c r="A55" s="2" t="s">
        <v>4</v>
      </c>
      <c r="B55" s="2" t="s">
        <v>44</v>
      </c>
      <c r="F55">
        <f t="shared" ref="F55:F60" si="28">F44/MAX(F44:M44)</f>
        <v>0</v>
      </c>
      <c r="G55">
        <f t="shared" ref="G55:G60" si="29">G44/MAX(F44:M44)</f>
        <v>2.1692878967812312E-2</v>
      </c>
      <c r="H55">
        <f t="shared" ref="H55:H60" si="30">H44/MAX(F44:M44)</f>
        <v>0.10511263038690276</v>
      </c>
      <c r="I55">
        <f t="shared" ref="I55:I60" si="31">I44/MAX(F44:M44)</f>
        <v>0.22672034984585673</v>
      </c>
      <c r="J55">
        <f t="shared" ref="J55:J60" si="32">J44/MAX(F44:M44)</f>
        <v>0.72542965778378521</v>
      </c>
      <c r="K55">
        <f t="shared" ref="K55:K60" si="33">K44/MAX(F44:M44)</f>
        <v>0.74799529911630347</v>
      </c>
      <c r="L55">
        <f t="shared" ref="L55:L60" si="34">L44/MAX(F44:M44)</f>
        <v>1</v>
      </c>
      <c r="M55">
        <f t="shared" ref="M55:M60" si="35">M44/MAX(F44:M44)</f>
        <v>0.35672948834595697</v>
      </c>
    </row>
    <row r="56" spans="1:13" x14ac:dyDescent="0.35">
      <c r="A56" s="2" t="s">
        <v>4</v>
      </c>
      <c r="B56" s="2" t="s">
        <v>32</v>
      </c>
      <c r="F56">
        <f t="shared" si="28"/>
        <v>0</v>
      </c>
      <c r="G56">
        <f t="shared" si="29"/>
        <v>-3.6892548906325345E-2</v>
      </c>
      <c r="H56">
        <f t="shared" si="30"/>
        <v>1.1323654769591334E-2</v>
      </c>
      <c r="I56">
        <f t="shared" si="31"/>
        <v>-1.7330982983154591E-2</v>
      </c>
      <c r="J56">
        <f t="shared" si="32"/>
        <v>7.4916163092535348E-2</v>
      </c>
      <c r="K56">
        <f t="shared" si="33"/>
        <v>0.20092266161675471</v>
      </c>
      <c r="L56">
        <f t="shared" si="34"/>
        <v>1</v>
      </c>
      <c r="M56">
        <f t="shared" si="35"/>
        <v>0.80444549006358845</v>
      </c>
    </row>
    <row r="57" spans="1:13" x14ac:dyDescent="0.35">
      <c r="A57" s="2" t="s">
        <v>4</v>
      </c>
      <c r="B57" s="2" t="s">
        <v>45</v>
      </c>
      <c r="F57">
        <f t="shared" si="28"/>
        <v>0</v>
      </c>
      <c r="G57">
        <f t="shared" si="29"/>
        <v>-5.5023861048641695E-2</v>
      </c>
      <c r="H57">
        <f t="shared" si="30"/>
        <v>-2.1417883517479894E-2</v>
      </c>
      <c r="I57">
        <f t="shared" si="31"/>
        <v>-4.5819075662149863E-2</v>
      </c>
      <c r="J57">
        <f t="shared" si="32"/>
        <v>0.39842621853465432</v>
      </c>
      <c r="K57">
        <f t="shared" si="33"/>
        <v>1</v>
      </c>
      <c r="L57">
        <f t="shared" si="34"/>
        <v>0.45581895006324863</v>
      </c>
      <c r="M57">
        <f t="shared" si="35"/>
        <v>2.8455323127503068E-2</v>
      </c>
    </row>
    <row r="58" spans="1:13" x14ac:dyDescent="0.35">
      <c r="A58" s="2" t="s">
        <v>4</v>
      </c>
      <c r="B58" s="2" t="s">
        <v>33</v>
      </c>
      <c r="F58">
        <f t="shared" si="28"/>
        <v>0</v>
      </c>
      <c r="G58">
        <f t="shared" si="29"/>
        <v>1.4643990290246852E-2</v>
      </c>
      <c r="H58">
        <f t="shared" si="30"/>
        <v>2.8465934251118253E-2</v>
      </c>
      <c r="I58">
        <f t="shared" si="31"/>
        <v>-7.8856149260945474E-3</v>
      </c>
      <c r="J58">
        <f t="shared" si="32"/>
        <v>5.0390216568327297E-2</v>
      </c>
      <c r="K58">
        <f t="shared" si="33"/>
        <v>0.10276622688689302</v>
      </c>
      <c r="L58">
        <f t="shared" si="34"/>
        <v>1</v>
      </c>
      <c r="M58">
        <f t="shared" si="35"/>
        <v>0.99787397243351761</v>
      </c>
    </row>
    <row r="59" spans="1:13" x14ac:dyDescent="0.35">
      <c r="A59" s="2" t="s">
        <v>4</v>
      </c>
      <c r="B59" s="2" t="s">
        <v>43</v>
      </c>
      <c r="F59">
        <f t="shared" si="28"/>
        <v>0</v>
      </c>
      <c r="G59">
        <f t="shared" si="29"/>
        <v>-0.2393704240403646</v>
      </c>
      <c r="H59">
        <f t="shared" si="30"/>
        <v>-0.35413154550896897</v>
      </c>
      <c r="I59">
        <f t="shared" si="31"/>
        <v>-0.39549399131392843</v>
      </c>
      <c r="J59">
        <f t="shared" si="32"/>
        <v>0.54338773100814419</v>
      </c>
      <c r="K59">
        <f t="shared" si="33"/>
        <v>1</v>
      </c>
      <c r="L59">
        <f t="shared" si="34"/>
        <v>0.1650847319509168</v>
      </c>
      <c r="M59">
        <f t="shared" si="35"/>
        <v>-0.38868214427151132</v>
      </c>
    </row>
    <row r="60" spans="1:13" x14ac:dyDescent="0.35">
      <c r="F60">
        <f t="shared" si="28"/>
        <v>0</v>
      </c>
      <c r="G60">
        <f t="shared" si="29"/>
        <v>-4.9417650449436732E-4</v>
      </c>
      <c r="H60">
        <f t="shared" si="30"/>
        <v>-2.2294809434871702E-3</v>
      </c>
      <c r="I60">
        <f t="shared" si="31"/>
        <v>7.4222053392933177E-4</v>
      </c>
      <c r="J60">
        <f t="shared" si="32"/>
        <v>6.7043950632824659E-2</v>
      </c>
      <c r="K60">
        <f t="shared" si="33"/>
        <v>0.31555980811970952</v>
      </c>
      <c r="L60">
        <f t="shared" si="34"/>
        <v>1</v>
      </c>
      <c r="M60">
        <f t="shared" si="35"/>
        <v>0.41090804514485507</v>
      </c>
    </row>
  </sheetData>
  <mergeCells count="13">
    <mergeCell ref="A43:B43"/>
    <mergeCell ref="A53:B53"/>
    <mergeCell ref="A22:B22"/>
    <mergeCell ref="A32:B32"/>
    <mergeCell ref="C3:L3"/>
    <mergeCell ref="B15:C15"/>
    <mergeCell ref="D15:F15"/>
    <mergeCell ref="G15:J15"/>
    <mergeCell ref="B18:D18"/>
    <mergeCell ref="E18:G18"/>
    <mergeCell ref="H18:I18"/>
    <mergeCell ref="J18:N18"/>
    <mergeCell ref="A5:C5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2701-8370-4A6B-A21B-0F91364389DB}">
  <sheetPr>
    <tabColor theme="9" tint="-0.499984740745262"/>
    <pageSetUpPr fitToPage="1"/>
  </sheetPr>
  <dimension ref="A1:P33"/>
  <sheetViews>
    <sheetView zoomScaleNormal="100" workbookViewId="0">
      <selection activeCell="H8" sqref="H8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10.7265625" bestFit="1" customWidth="1"/>
    <col min="5" max="5" width="12.81640625" bestFit="1" customWidth="1"/>
    <col min="8" max="8" width="8.81640625" customWidth="1"/>
    <col min="16" max="16" width="15.26953125" bestFit="1" customWidth="1"/>
    <col min="17" max="17" width="14.7265625" customWidth="1"/>
    <col min="18" max="18" width="17.54296875" bestFit="1" customWidth="1"/>
  </cols>
  <sheetData>
    <row r="1" spans="1:16" x14ac:dyDescent="0.35">
      <c r="M1" s="6"/>
    </row>
    <row r="2" spans="1:16" ht="14.5" customHeight="1" x14ac:dyDescent="0.35">
      <c r="B2" s="19" t="s">
        <v>70</v>
      </c>
      <c r="C2" s="19"/>
      <c r="M2" s="6"/>
    </row>
    <row r="3" spans="1:16" x14ac:dyDescent="0.35"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</row>
    <row r="4" spans="1:16" ht="15" thickBot="1" x14ac:dyDescent="0.4">
      <c r="C4">
        <v>0</v>
      </c>
      <c r="D4">
        <v>0</v>
      </c>
      <c r="E4" t="s">
        <v>25</v>
      </c>
      <c r="F4">
        <v>0.5</v>
      </c>
      <c r="G4">
        <v>1</v>
      </c>
      <c r="H4">
        <v>5</v>
      </c>
      <c r="I4">
        <v>10</v>
      </c>
      <c r="J4">
        <v>50</v>
      </c>
      <c r="K4">
        <v>100</v>
      </c>
      <c r="L4">
        <v>500</v>
      </c>
      <c r="M4">
        <v>1000</v>
      </c>
      <c r="N4" t="s">
        <v>5</v>
      </c>
    </row>
    <row r="5" spans="1:16" x14ac:dyDescent="0.35">
      <c r="A5" s="17" t="s">
        <v>0</v>
      </c>
      <c r="B5" s="17"/>
      <c r="C5">
        <v>1073.9669268</v>
      </c>
      <c r="D5" s="9">
        <v>849.67131079999899</v>
      </c>
      <c r="E5">
        <v>1063.51021439999</v>
      </c>
      <c r="F5">
        <v>886.41807359999905</v>
      </c>
      <c r="G5">
        <v>850.74675520000005</v>
      </c>
      <c r="H5">
        <v>549.97378920000006</v>
      </c>
      <c r="I5">
        <v>778.3225056</v>
      </c>
      <c r="J5">
        <v>840.74750440000003</v>
      </c>
      <c r="K5">
        <v>786.04057720000003</v>
      </c>
      <c r="L5">
        <v>584.17335519999995</v>
      </c>
      <c r="M5">
        <v>517.84076879999998</v>
      </c>
      <c r="N5" t="s">
        <v>24</v>
      </c>
      <c r="O5" t="s">
        <v>74</v>
      </c>
      <c r="P5">
        <f>AVERAGE(D5:D12)</f>
        <v>3431.6990947749987</v>
      </c>
    </row>
    <row r="6" spans="1:16" x14ac:dyDescent="0.35">
      <c r="A6" s="17" t="s">
        <v>0</v>
      </c>
      <c r="B6" s="17"/>
      <c r="C6">
        <v>1457.6532188000001</v>
      </c>
      <c r="D6" s="10">
        <v>1193.64971819999</v>
      </c>
      <c r="E6">
        <v>1150.1677073999999</v>
      </c>
      <c r="F6">
        <v>955.82503780000002</v>
      </c>
      <c r="G6">
        <v>1128.7615043999999</v>
      </c>
      <c r="H6">
        <v>1066.9657608</v>
      </c>
      <c r="I6">
        <v>991.84698119999905</v>
      </c>
      <c r="J6">
        <v>1225.37263959999</v>
      </c>
      <c r="K6">
        <v>1145.5885303999901</v>
      </c>
      <c r="L6">
        <v>1096.2216939999901</v>
      </c>
      <c r="M6">
        <v>717.09589679999897</v>
      </c>
      <c r="N6" t="s">
        <v>24</v>
      </c>
      <c r="O6" t="s">
        <v>75</v>
      </c>
      <c r="P6">
        <v>3431.699094775</v>
      </c>
    </row>
    <row r="7" spans="1:16" x14ac:dyDescent="0.35">
      <c r="A7" s="2" t="s">
        <v>4</v>
      </c>
      <c r="B7" s="2" t="s">
        <v>17</v>
      </c>
      <c r="C7">
        <v>8758.8655825999904</v>
      </c>
      <c r="D7" s="10">
        <v>6373.7739445999996</v>
      </c>
      <c r="E7">
        <v>3392.9564571999899</v>
      </c>
      <c r="F7">
        <v>3295.2061441999999</v>
      </c>
      <c r="G7">
        <v>3186.3828978000001</v>
      </c>
      <c r="H7">
        <v>6879.7868595999998</v>
      </c>
      <c r="I7">
        <v>7108.8023536000001</v>
      </c>
      <c r="J7">
        <v>6656.4475979999897</v>
      </c>
      <c r="K7">
        <v>7413.1916712000002</v>
      </c>
      <c r="L7">
        <v>4036.9935691999999</v>
      </c>
      <c r="M7">
        <v>2840.5814888</v>
      </c>
      <c r="N7" t="s">
        <v>24</v>
      </c>
      <c r="O7" t="s">
        <v>76</v>
      </c>
    </row>
    <row r="8" spans="1:16" x14ac:dyDescent="0.35">
      <c r="A8" t="s">
        <v>4</v>
      </c>
      <c r="B8" t="s">
        <v>17</v>
      </c>
      <c r="C8">
        <v>5564.1422951999903</v>
      </c>
      <c r="D8" s="10">
        <v>4321.7151881999998</v>
      </c>
      <c r="E8">
        <v>3332.720429</v>
      </c>
      <c r="F8">
        <v>3100.1857863999999</v>
      </c>
      <c r="G8">
        <v>3443.0750149999999</v>
      </c>
      <c r="H8" t="s">
        <v>24</v>
      </c>
      <c r="I8">
        <v>7153.3548345999998</v>
      </c>
      <c r="J8">
        <v>8543.7911199999999</v>
      </c>
      <c r="K8">
        <v>7819.4217939999999</v>
      </c>
      <c r="L8">
        <v>5389.6293563999998</v>
      </c>
      <c r="M8">
        <v>3152.8627423999901</v>
      </c>
      <c r="N8" t="s">
        <v>24</v>
      </c>
      <c r="O8" t="s">
        <v>77</v>
      </c>
    </row>
    <row r="9" spans="1:16" x14ac:dyDescent="0.35">
      <c r="A9" s="2" t="s">
        <v>4</v>
      </c>
      <c r="B9" s="2" t="s">
        <v>18</v>
      </c>
      <c r="C9">
        <v>8224.0838860000003</v>
      </c>
      <c r="D9" s="10">
        <v>5641.1445729999996</v>
      </c>
      <c r="E9">
        <v>2747.7951773999998</v>
      </c>
      <c r="F9">
        <v>4046.4664352</v>
      </c>
      <c r="G9">
        <v>6041.8992636000003</v>
      </c>
      <c r="H9">
        <v>11746.4283674</v>
      </c>
      <c r="I9">
        <v>11763.868422199999</v>
      </c>
      <c r="J9">
        <v>11481.4048383999</v>
      </c>
      <c r="K9">
        <v>10018.4222535999</v>
      </c>
      <c r="L9">
        <v>5037.8714392000002</v>
      </c>
      <c r="M9">
        <v>2094.3052207999899</v>
      </c>
      <c r="N9" t="s">
        <v>24</v>
      </c>
      <c r="O9" t="s">
        <v>78</v>
      </c>
    </row>
    <row r="10" spans="1:16" x14ac:dyDescent="0.35">
      <c r="A10" s="2" t="s">
        <v>4</v>
      </c>
      <c r="B10" s="2" t="s">
        <v>18</v>
      </c>
      <c r="C10">
        <v>6132.0730783999998</v>
      </c>
      <c r="D10" s="10">
        <v>5915.0133162000002</v>
      </c>
      <c r="E10">
        <v>2170.5746616000001</v>
      </c>
      <c r="F10">
        <v>3678.7799755999999</v>
      </c>
      <c r="G10">
        <v>5235.22139719999</v>
      </c>
      <c r="H10">
        <v>9898.0861654</v>
      </c>
      <c r="I10">
        <v>11365.95073</v>
      </c>
      <c r="J10">
        <v>13391.6169867999</v>
      </c>
      <c r="K10">
        <v>9629.3106731999906</v>
      </c>
      <c r="L10">
        <v>5551.3585595999903</v>
      </c>
      <c r="M10">
        <v>2456.9144087999898</v>
      </c>
      <c r="N10" t="s">
        <v>24</v>
      </c>
      <c r="O10" t="s">
        <v>79</v>
      </c>
    </row>
    <row r="11" spans="1:16" x14ac:dyDescent="0.35">
      <c r="A11" t="s">
        <v>4</v>
      </c>
      <c r="B11" t="s">
        <v>19</v>
      </c>
      <c r="C11">
        <v>1872.004743</v>
      </c>
      <c r="D11" s="10">
        <v>1677.9710399999999</v>
      </c>
      <c r="E11">
        <v>1655.2440488</v>
      </c>
      <c r="F11">
        <v>1465.572784</v>
      </c>
      <c r="G11">
        <v>1585.4905443999901</v>
      </c>
      <c r="H11">
        <v>1359.9581075999999</v>
      </c>
      <c r="I11">
        <v>1587.1233615999899</v>
      </c>
      <c r="J11">
        <v>1345.8275659999899</v>
      </c>
      <c r="K11">
        <v>1195.1820688</v>
      </c>
      <c r="L11">
        <v>1282.9740076</v>
      </c>
      <c r="M11">
        <v>1008.23374319999</v>
      </c>
      <c r="N11" t="s">
        <v>24</v>
      </c>
      <c r="O11" t="s">
        <v>80</v>
      </c>
    </row>
    <row r="12" spans="1:16" ht="15" thickBot="1" x14ac:dyDescent="0.4">
      <c r="A12" s="2" t="s">
        <v>4</v>
      </c>
      <c r="B12" s="2" t="s">
        <v>19</v>
      </c>
      <c r="C12">
        <v>1914.79738659999</v>
      </c>
      <c r="D12" s="11">
        <v>1480.6536672</v>
      </c>
      <c r="E12">
        <v>1356.3121699999999</v>
      </c>
      <c r="F12">
        <v>1277.7223939999899</v>
      </c>
      <c r="G12">
        <v>1128.3564326000001</v>
      </c>
      <c r="H12">
        <v>1288.2447251999999</v>
      </c>
      <c r="I12">
        <v>1258.3201481999899</v>
      </c>
      <c r="J12">
        <v>1097.1148344000001</v>
      </c>
      <c r="K12">
        <v>1080.5730759999899</v>
      </c>
      <c r="L12">
        <v>1224.6282679999899</v>
      </c>
      <c r="M12">
        <v>830.66297999999995</v>
      </c>
      <c r="N12" t="s">
        <v>24</v>
      </c>
      <c r="O12" t="s">
        <v>81</v>
      </c>
    </row>
    <row r="13" spans="1:16" x14ac:dyDescent="0.35">
      <c r="A13" s="2"/>
      <c r="B13" s="2"/>
      <c r="C13">
        <v>1</v>
      </c>
      <c r="D13" s="10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16" x14ac:dyDescent="0.35">
      <c r="A14" s="2"/>
      <c r="B14" s="2"/>
    </row>
    <row r="15" spans="1:16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16" x14ac:dyDescent="0.35">
      <c r="B16">
        <v>60</v>
      </c>
      <c r="D16">
        <v>1440</v>
      </c>
      <c r="G16">
        <f>D16/500</f>
        <v>2.88</v>
      </c>
    </row>
    <row r="18" spans="1:15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5" x14ac:dyDescent="0.35">
      <c r="B19">
        <f>10*24</f>
        <v>240</v>
      </c>
      <c r="E19">
        <f>0.35*24</f>
        <v>8.3999999999999986</v>
      </c>
      <c r="H19">
        <f>(G16*2)+B19+E19</f>
        <v>254.16</v>
      </c>
      <c r="J19">
        <f>(100*25)-H19</f>
        <v>2245.84</v>
      </c>
      <c r="K19" s="2">
        <v>2300</v>
      </c>
    </row>
    <row r="20" spans="1:15" x14ac:dyDescent="0.35">
      <c r="N20" s="4"/>
    </row>
    <row r="21" spans="1:15" x14ac:dyDescent="0.35">
      <c r="B21" t="s">
        <v>26</v>
      </c>
      <c r="C21">
        <v>0</v>
      </c>
      <c r="D21">
        <v>0</v>
      </c>
      <c r="E21" t="s">
        <v>25</v>
      </c>
      <c r="F21">
        <v>0.5</v>
      </c>
      <c r="G21">
        <v>1</v>
      </c>
      <c r="H21">
        <v>5</v>
      </c>
      <c r="I21">
        <v>10</v>
      </c>
      <c r="J21" s="7">
        <v>50</v>
      </c>
      <c r="K21">
        <v>100</v>
      </c>
      <c r="L21">
        <v>500</v>
      </c>
      <c r="M21">
        <v>1000</v>
      </c>
      <c r="N21" t="s">
        <v>5</v>
      </c>
      <c r="O21" t="s">
        <v>34</v>
      </c>
    </row>
    <row r="22" spans="1:15" x14ac:dyDescent="0.35">
      <c r="A22" s="17" t="s">
        <v>0</v>
      </c>
      <c r="B22" s="18"/>
      <c r="F22">
        <f>F5-F5</f>
        <v>0</v>
      </c>
      <c r="G22">
        <f t="shared" ref="G22:M23" si="0">G5-G5</f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O22" s="4"/>
    </row>
    <row r="23" spans="1:15" x14ac:dyDescent="0.35">
      <c r="A23" s="17" t="s">
        <v>0</v>
      </c>
      <c r="B23" s="18"/>
      <c r="F23">
        <f>F6-F6</f>
        <v>0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  <c r="L23">
        <f t="shared" si="0"/>
        <v>0</v>
      </c>
      <c r="M23">
        <f t="shared" si="0"/>
        <v>0</v>
      </c>
    </row>
    <row r="24" spans="1:15" x14ac:dyDescent="0.35">
      <c r="A24" s="2" t="s">
        <v>4</v>
      </c>
      <c r="B24" s="2" t="s">
        <v>17</v>
      </c>
      <c r="F24">
        <f>F7-F5</f>
        <v>2408.788070600001</v>
      </c>
      <c r="G24">
        <f t="shared" ref="G24:M25" si="1">G7-G5</f>
        <v>2335.6361426000003</v>
      </c>
      <c r="H24">
        <f t="shared" si="1"/>
        <v>6329.8130703999996</v>
      </c>
      <c r="I24">
        <f t="shared" si="1"/>
        <v>6330.4798479999999</v>
      </c>
      <c r="J24">
        <f t="shared" si="1"/>
        <v>5815.7000935999895</v>
      </c>
      <c r="K24">
        <f t="shared" si="1"/>
        <v>6627.1510939999998</v>
      </c>
      <c r="L24">
        <f t="shared" si="1"/>
        <v>3452.8202139999999</v>
      </c>
      <c r="M24">
        <f t="shared" si="1"/>
        <v>2322.7407199999998</v>
      </c>
      <c r="O24">
        <f>MEDIAN(J24:J25)</f>
        <v>6567.059287</v>
      </c>
    </row>
    <row r="25" spans="1:15" x14ac:dyDescent="0.35">
      <c r="A25" s="2" t="s">
        <v>4</v>
      </c>
      <c r="B25" s="2" t="s">
        <v>17</v>
      </c>
      <c r="F25">
        <f>F8-F6</f>
        <v>2144.3607486000001</v>
      </c>
      <c r="G25">
        <f t="shared" si="1"/>
        <v>2314.3135106</v>
      </c>
      <c r="I25">
        <f t="shared" si="1"/>
        <v>6161.5078534000004</v>
      </c>
      <c r="J25">
        <f t="shared" si="1"/>
        <v>7318.4184804000097</v>
      </c>
      <c r="K25">
        <f t="shared" si="1"/>
        <v>6673.8332636000096</v>
      </c>
      <c r="L25">
        <f t="shared" si="1"/>
        <v>4293.4076624000099</v>
      </c>
      <c r="M25">
        <f t="shared" si="1"/>
        <v>2435.766845599991</v>
      </c>
    </row>
    <row r="26" spans="1:15" x14ac:dyDescent="0.35">
      <c r="A26" s="2" t="s">
        <v>4</v>
      </c>
      <c r="B26" s="2" t="s">
        <v>18</v>
      </c>
      <c r="F26">
        <f>F9-F5</f>
        <v>3160.048361600001</v>
      </c>
      <c r="G26">
        <f t="shared" ref="G26:M27" si="2">G9-G5</f>
        <v>5191.1525084000004</v>
      </c>
      <c r="H26">
        <f t="shared" si="2"/>
        <v>11196.4545782</v>
      </c>
      <c r="I26">
        <f t="shared" si="2"/>
        <v>10985.5459166</v>
      </c>
      <c r="J26">
        <f t="shared" si="2"/>
        <v>10640.657333999899</v>
      </c>
      <c r="K26">
        <f t="shared" si="2"/>
        <v>9232.3816763999002</v>
      </c>
      <c r="L26">
        <f t="shared" si="2"/>
        <v>4453.6980840000006</v>
      </c>
      <c r="M26">
        <f t="shared" si="2"/>
        <v>1576.4644519999899</v>
      </c>
    </row>
    <row r="27" spans="1:15" x14ac:dyDescent="0.35">
      <c r="A27" s="2" t="s">
        <v>4</v>
      </c>
      <c r="B27" s="2" t="s">
        <v>18</v>
      </c>
      <c r="F27">
        <f>F10-F6</f>
        <v>2722.9549378000002</v>
      </c>
      <c r="G27">
        <f t="shared" si="2"/>
        <v>4106.4598927999905</v>
      </c>
      <c r="H27">
        <f t="shared" si="2"/>
        <v>8831.1204046000003</v>
      </c>
      <c r="I27">
        <f t="shared" si="2"/>
        <v>10374.103748800002</v>
      </c>
      <c r="J27">
        <f t="shared" si="2"/>
        <v>12166.24434719991</v>
      </c>
      <c r="K27">
        <f t="shared" si="2"/>
        <v>8483.7221428000012</v>
      </c>
      <c r="L27">
        <f t="shared" si="2"/>
        <v>4455.1368656000004</v>
      </c>
      <c r="M27">
        <f t="shared" si="2"/>
        <v>1739.8185119999907</v>
      </c>
    </row>
    <row r="28" spans="1:15" x14ac:dyDescent="0.35">
      <c r="A28" s="2" t="s">
        <v>4</v>
      </c>
      <c r="B28" s="2" t="s">
        <v>19</v>
      </c>
      <c r="F28">
        <f>F11-F5</f>
        <v>579.15471040000091</v>
      </c>
      <c r="G28">
        <f t="shared" ref="G28:M29" si="3">G11-G5</f>
        <v>734.74378919999003</v>
      </c>
      <c r="H28">
        <f t="shared" si="3"/>
        <v>809.98431839999989</v>
      </c>
      <c r="I28">
        <f t="shared" si="3"/>
        <v>808.80085599998995</v>
      </c>
      <c r="J28">
        <f t="shared" si="3"/>
        <v>505.0800615999899</v>
      </c>
      <c r="K28">
        <f t="shared" si="3"/>
        <v>409.14149159999999</v>
      </c>
      <c r="L28">
        <f t="shared" si="3"/>
        <v>698.8006524000001</v>
      </c>
      <c r="M28">
        <f t="shared" si="3"/>
        <v>490.39297439999007</v>
      </c>
      <c r="O28">
        <f>MEDIAN(J28:J29)</f>
        <v>188.41112820000001</v>
      </c>
    </row>
    <row r="29" spans="1:15" x14ac:dyDescent="0.35">
      <c r="A29" s="2" t="s">
        <v>4</v>
      </c>
      <c r="B29" s="2" t="s">
        <v>19</v>
      </c>
      <c r="F29">
        <f>F12-F6</f>
        <v>321.89735619998987</v>
      </c>
      <c r="G29">
        <f t="shared" si="3"/>
        <v>-0.40507179999985965</v>
      </c>
      <c r="H29">
        <f t="shared" si="3"/>
        <v>221.27896439999995</v>
      </c>
      <c r="I29">
        <f t="shared" si="3"/>
        <v>266.47316699999089</v>
      </c>
      <c r="J29">
        <f t="shared" si="3"/>
        <v>-128.25780519998989</v>
      </c>
      <c r="K29">
        <f t="shared" si="3"/>
        <v>-65.015454400000181</v>
      </c>
      <c r="L29">
        <f t="shared" si="3"/>
        <v>128.40657399999986</v>
      </c>
      <c r="M29">
        <f t="shared" si="3"/>
        <v>113.56708320000098</v>
      </c>
    </row>
    <row r="32" spans="1:15" x14ac:dyDescent="0.35">
      <c r="A32" s="2" t="s">
        <v>4</v>
      </c>
      <c r="B32" s="2" t="s">
        <v>17</v>
      </c>
      <c r="F32">
        <f>F24/MAX(F24:K24)</f>
        <v>0.36347263498803234</v>
      </c>
      <c r="G32">
        <f>G24/MAX(F24:K24)</f>
        <v>0.35243441857159508</v>
      </c>
      <c r="H32">
        <f>H24/MAX(F24:K24)</f>
        <v>0.95513335679501854</v>
      </c>
      <c r="I32">
        <f>I24/MAX(F24:K24)</f>
        <v>0.95523396980210762</v>
      </c>
      <c r="J32">
        <f>J24/MAX(F24:K24)</f>
        <v>0.87755658670063053</v>
      </c>
      <c r="K32">
        <f>K24/MAX(F24:M24)</f>
        <v>1</v>
      </c>
      <c r="L32">
        <f>L24/MAX(F24:K24)</f>
        <v>0.5210112407314913</v>
      </c>
      <c r="M32">
        <f>M24/MAX(F24:K24)</f>
        <v>0.3504885714923463</v>
      </c>
    </row>
    <row r="33" spans="1:13" x14ac:dyDescent="0.35">
      <c r="A33" s="2" t="s">
        <v>4</v>
      </c>
      <c r="B33" s="2" t="s">
        <v>17</v>
      </c>
      <c r="F33">
        <f>F25/MAX(F25:K25)</f>
        <v>0.29300876334729548</v>
      </c>
      <c r="G33">
        <f>G25/MAX(F25:K25)</f>
        <v>0.31623137113546207</v>
      </c>
      <c r="I33">
        <f>I25/MAX(F25:K25)</f>
        <v>0.84191794578317491</v>
      </c>
      <c r="J33">
        <f>J25/MAX(F25:K25)</f>
        <v>1</v>
      </c>
      <c r="K33">
        <f>K25/MAX(F25:K25)</f>
        <v>0.91192288080733419</v>
      </c>
      <c r="L33">
        <f>L25/MAX(F25:K25)</f>
        <v>0.5866578515424471</v>
      </c>
      <c r="M33">
        <f>M25/MAX(F25:K25)</f>
        <v>0.33282694234053378</v>
      </c>
    </row>
  </sheetData>
  <mergeCells count="13">
    <mergeCell ref="A22:B22"/>
    <mergeCell ref="A23:B23"/>
    <mergeCell ref="B2:C2"/>
    <mergeCell ref="C3:L3"/>
    <mergeCell ref="A5:B5"/>
    <mergeCell ref="A6:B6"/>
    <mergeCell ref="B15:C15"/>
    <mergeCell ref="D15:F15"/>
    <mergeCell ref="G15:J15"/>
    <mergeCell ref="B18:D18"/>
    <mergeCell ref="E18:G18"/>
    <mergeCell ref="H18:I18"/>
    <mergeCell ref="J18:N18"/>
  </mergeCells>
  <pageMargins left="0.7" right="0.7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82C9-48C5-4291-8D3B-12A06C29D71C}">
  <sheetPr>
    <tabColor theme="9" tint="-0.499984740745262"/>
    <pageSetUpPr fitToPage="1"/>
  </sheetPr>
  <dimension ref="A1:P41"/>
  <sheetViews>
    <sheetView zoomScaleNormal="100" workbookViewId="0">
      <selection activeCell="C5" sqref="C5"/>
    </sheetView>
  </sheetViews>
  <sheetFormatPr defaultRowHeight="14.5" x14ac:dyDescent="0.35"/>
  <cols>
    <col min="1" max="1" width="11.1796875" bestFit="1" customWidth="1"/>
    <col min="2" max="2" width="25.90625" bestFit="1" customWidth="1"/>
    <col min="3" max="3" width="17.7265625" bestFit="1" customWidth="1"/>
    <col min="4" max="4" width="10.7265625" bestFit="1" customWidth="1"/>
    <col min="7" max="7" width="8.453125" customWidth="1"/>
    <col min="10" max="10" width="8.81640625" customWidth="1"/>
    <col min="17" max="17" width="10.36328125" customWidth="1"/>
    <col min="18" max="18" width="9.36328125" customWidth="1"/>
    <col min="19" max="19" width="10.453125" customWidth="1"/>
  </cols>
  <sheetData>
    <row r="1" spans="1:16" x14ac:dyDescent="0.35">
      <c r="F1" s="6"/>
    </row>
    <row r="2" spans="1:16" ht="14.5" customHeight="1" x14ac:dyDescent="0.35">
      <c r="B2" t="s">
        <v>67</v>
      </c>
      <c r="C2" s="5"/>
      <c r="D2" s="5"/>
      <c r="F2" s="6"/>
    </row>
    <row r="3" spans="1:16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2"/>
    </row>
    <row r="4" spans="1:16" ht="15" thickBot="1" x14ac:dyDescent="0.4">
      <c r="D4">
        <v>0</v>
      </c>
      <c r="E4">
        <v>0</v>
      </c>
      <c r="F4">
        <v>0</v>
      </c>
      <c r="G4">
        <v>50</v>
      </c>
      <c r="H4">
        <v>50</v>
      </c>
      <c r="I4">
        <v>50</v>
      </c>
      <c r="J4">
        <v>50</v>
      </c>
      <c r="K4">
        <v>50</v>
      </c>
      <c r="L4">
        <v>50</v>
      </c>
      <c r="M4">
        <v>50</v>
      </c>
      <c r="N4">
        <v>50</v>
      </c>
      <c r="O4" t="s">
        <v>5</v>
      </c>
    </row>
    <row r="5" spans="1:16" x14ac:dyDescent="0.35">
      <c r="A5" s="5" t="s">
        <v>0</v>
      </c>
      <c r="B5" s="5"/>
      <c r="C5" s="5"/>
      <c r="D5">
        <v>2091.9313263999902</v>
      </c>
      <c r="E5">
        <v>2002.5819356</v>
      </c>
      <c r="F5" s="9">
        <v>1808.5313071999999</v>
      </c>
      <c r="G5">
        <v>1492.8884063999999</v>
      </c>
      <c r="H5">
        <v>2072.039444</v>
      </c>
      <c r="I5">
        <v>1717.63166119999</v>
      </c>
      <c r="J5">
        <v>1501.9716519999899</v>
      </c>
      <c r="K5">
        <v>1835.2496971999999</v>
      </c>
      <c r="L5">
        <v>1888.58529719999</v>
      </c>
      <c r="M5">
        <v>1991.00377399999</v>
      </c>
      <c r="N5">
        <v>1186.0795475999901</v>
      </c>
      <c r="O5" t="s">
        <v>24</v>
      </c>
      <c r="P5" t="s">
        <v>74</v>
      </c>
    </row>
    <row r="6" spans="1:16" x14ac:dyDescent="0.35">
      <c r="A6" s="17" t="s">
        <v>0</v>
      </c>
      <c r="B6" s="17"/>
      <c r="C6" s="5"/>
      <c r="D6">
        <v>2060.5542564000002</v>
      </c>
      <c r="E6">
        <v>1677.9104304</v>
      </c>
      <c r="F6" s="10">
        <v>1800.6348568000001</v>
      </c>
      <c r="G6">
        <v>1670.6762787999901</v>
      </c>
      <c r="H6">
        <v>1796.73983</v>
      </c>
      <c r="I6">
        <v>2028.86239319999</v>
      </c>
      <c r="J6">
        <v>1283.56497239999</v>
      </c>
      <c r="K6">
        <v>1842.0196719999999</v>
      </c>
      <c r="L6">
        <v>1626.5128420000001</v>
      </c>
      <c r="M6">
        <v>1146.8162439999901</v>
      </c>
      <c r="N6">
        <v>1165.1910640000001</v>
      </c>
      <c r="O6" t="s">
        <v>24</v>
      </c>
      <c r="P6" t="s">
        <v>75</v>
      </c>
    </row>
    <row r="7" spans="1:16" x14ac:dyDescent="0.35">
      <c r="A7" s="2" t="s">
        <v>4</v>
      </c>
      <c r="B7" s="2" t="s">
        <v>17</v>
      </c>
      <c r="C7" s="2"/>
      <c r="D7">
        <v>3909.4357335999998</v>
      </c>
      <c r="E7">
        <v>3086.8185616000001</v>
      </c>
      <c r="F7" s="10">
        <v>2654.8498135999998</v>
      </c>
      <c r="G7">
        <v>6585.8947583999898</v>
      </c>
      <c r="H7">
        <v>8437.17708519999</v>
      </c>
      <c r="I7">
        <v>7733.0262608000003</v>
      </c>
      <c r="J7">
        <v>2750.9376991999902</v>
      </c>
      <c r="K7">
        <v>8519.1213023999899</v>
      </c>
      <c r="L7">
        <v>8911.3091023999896</v>
      </c>
      <c r="M7">
        <v>8906.6111607999992</v>
      </c>
      <c r="N7">
        <v>8752.7305187999991</v>
      </c>
      <c r="O7" t="s">
        <v>24</v>
      </c>
      <c r="P7" t="s">
        <v>76</v>
      </c>
    </row>
    <row r="8" spans="1:16" x14ac:dyDescent="0.35">
      <c r="A8" s="2" t="s">
        <v>4</v>
      </c>
      <c r="B8" s="2" t="s">
        <v>17</v>
      </c>
      <c r="C8" s="2"/>
      <c r="D8">
        <v>2579.0231735999901</v>
      </c>
      <c r="E8">
        <v>3551.4662776</v>
      </c>
      <c r="F8" s="10">
        <v>2781.9486035999998</v>
      </c>
      <c r="G8">
        <v>7368.6013239999902</v>
      </c>
      <c r="H8">
        <v>6416.6045863999898</v>
      </c>
      <c r="I8">
        <v>3527.4042199999999</v>
      </c>
      <c r="J8">
        <v>2694.0192379999899</v>
      </c>
      <c r="K8">
        <v>7327.1592707999998</v>
      </c>
      <c r="L8">
        <v>4201.7777108</v>
      </c>
      <c r="M8">
        <v>5375.2745296000003</v>
      </c>
      <c r="N8">
        <v>2955.06596359999</v>
      </c>
      <c r="O8" t="s">
        <v>24</v>
      </c>
      <c r="P8" t="s">
        <v>77</v>
      </c>
    </row>
    <row r="9" spans="1:16" x14ac:dyDescent="0.35">
      <c r="A9" s="2" t="s">
        <v>20</v>
      </c>
      <c r="B9" s="2" t="s">
        <v>19</v>
      </c>
      <c r="C9" s="2"/>
      <c r="D9">
        <v>1889.6469236</v>
      </c>
      <c r="E9">
        <v>2115.7913235999999</v>
      </c>
      <c r="F9" s="10">
        <v>2082.5330112000001</v>
      </c>
      <c r="G9">
        <v>2064.6182248</v>
      </c>
      <c r="H9">
        <v>1852.60684159999</v>
      </c>
      <c r="I9">
        <v>1992.7900583999999</v>
      </c>
      <c r="J9">
        <v>1932.5524247999999</v>
      </c>
      <c r="K9">
        <v>2081.9185440000001</v>
      </c>
      <c r="L9">
        <v>1950.0252544</v>
      </c>
      <c r="M9">
        <v>1463.31799319999</v>
      </c>
      <c r="N9">
        <v>1383.0840572</v>
      </c>
      <c r="O9" t="s">
        <v>24</v>
      </c>
      <c r="P9" t="s">
        <v>78</v>
      </c>
    </row>
    <row r="10" spans="1:16" x14ac:dyDescent="0.35">
      <c r="A10" s="2" t="s">
        <v>20</v>
      </c>
      <c r="B10" s="2" t="s">
        <v>19</v>
      </c>
      <c r="C10" s="2"/>
      <c r="D10">
        <v>2168.8511235999899</v>
      </c>
      <c r="E10">
        <v>1903.8671936000001</v>
      </c>
      <c r="F10" s="10">
        <v>1667.24484759999</v>
      </c>
      <c r="G10">
        <v>2286.0029432000001</v>
      </c>
      <c r="H10">
        <v>1711.65163279999</v>
      </c>
      <c r="I10">
        <v>2057.6910599999901</v>
      </c>
      <c r="J10">
        <v>1368.9301419999999</v>
      </c>
      <c r="K10">
        <v>1680.0649444000001</v>
      </c>
      <c r="L10">
        <v>1564.2551136</v>
      </c>
      <c r="M10">
        <v>1118.4483164000001</v>
      </c>
      <c r="N10">
        <v>1221.44208679999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19</v>
      </c>
      <c r="C11" s="2" t="s">
        <v>17</v>
      </c>
      <c r="D11">
        <v>4045.0031111999901</v>
      </c>
      <c r="E11">
        <v>2986.8831919999898</v>
      </c>
      <c r="F11" s="10">
        <v>2917.4764672000001</v>
      </c>
      <c r="G11">
        <v>11898.03096</v>
      </c>
      <c r="H11">
        <v>11647.463003999999</v>
      </c>
      <c r="I11">
        <v>5306.4147703999997</v>
      </c>
      <c r="J11">
        <v>5748.2426568000001</v>
      </c>
      <c r="K11">
        <v>8250.6577183999998</v>
      </c>
      <c r="L11">
        <v>9922.2774372000003</v>
      </c>
      <c r="M11">
        <v>6622.4345119999998</v>
      </c>
      <c r="N11">
        <v>5097.8929256000001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19</v>
      </c>
      <c r="C12" s="2" t="s">
        <v>17</v>
      </c>
      <c r="D12">
        <v>2059.1216507999902</v>
      </c>
      <c r="E12">
        <v>1720.5009207999899</v>
      </c>
      <c r="F12" s="11">
        <v>1885.5331203999999</v>
      </c>
      <c r="G12">
        <v>16142.5417392</v>
      </c>
      <c r="H12">
        <v>16021.0156496</v>
      </c>
      <c r="I12">
        <v>10885.099408</v>
      </c>
      <c r="J12">
        <v>10105.0427907999</v>
      </c>
      <c r="K12">
        <v>7136.5450191999998</v>
      </c>
      <c r="L12">
        <v>9875.2898855999993</v>
      </c>
      <c r="M12">
        <v>10559.5963963999</v>
      </c>
      <c r="N12">
        <v>9398.6516971999899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B15" s="19" t="s">
        <v>10</v>
      </c>
      <c r="C15" s="19"/>
      <c r="D15" s="19"/>
      <c r="E15" s="19" t="s">
        <v>11</v>
      </c>
      <c r="F15" s="19"/>
      <c r="G15" s="19"/>
      <c r="H15" s="19"/>
      <c r="I15" s="19" t="s">
        <v>12</v>
      </c>
      <c r="J15" s="19"/>
      <c r="K15" s="19"/>
      <c r="L15" s="19"/>
    </row>
    <row r="16" spans="1:16" x14ac:dyDescent="0.35">
      <c r="B16">
        <v>60</v>
      </c>
      <c r="E16">
        <v>1440</v>
      </c>
      <c r="I16">
        <f>E16/500</f>
        <v>2.88</v>
      </c>
    </row>
    <row r="18" spans="1:16" x14ac:dyDescent="0.35">
      <c r="B18" s="19" t="s">
        <v>13</v>
      </c>
      <c r="C18" s="19"/>
      <c r="D18" s="19"/>
      <c r="E18" s="19"/>
      <c r="F18" s="3"/>
      <c r="G18" s="19" t="s">
        <v>14</v>
      </c>
      <c r="H18" s="19"/>
      <c r="I18" s="19"/>
      <c r="J18" s="19" t="s">
        <v>15</v>
      </c>
      <c r="K18" s="19"/>
      <c r="L18" s="19" t="s">
        <v>16</v>
      </c>
      <c r="M18" s="19"/>
      <c r="N18" s="19"/>
      <c r="O18" s="19"/>
      <c r="P18" s="19"/>
    </row>
    <row r="19" spans="1:16" x14ac:dyDescent="0.35">
      <c r="B19">
        <f>10*24</f>
        <v>240</v>
      </c>
      <c r="E19" t="s">
        <v>21</v>
      </c>
      <c r="G19">
        <f>0.35*24</f>
        <v>8.3999999999999986</v>
      </c>
      <c r="J19">
        <f>(I16*2)+B19+G19</f>
        <v>254.16</v>
      </c>
      <c r="L19">
        <f>(100*25)-J19</f>
        <v>2245.84</v>
      </c>
      <c r="M19" s="2">
        <v>2500</v>
      </c>
    </row>
    <row r="20" spans="1:16" x14ac:dyDescent="0.35">
      <c r="E20" t="s">
        <v>22</v>
      </c>
      <c r="G20">
        <v>16.8</v>
      </c>
      <c r="O20" s="4"/>
    </row>
    <row r="21" spans="1:16" x14ac:dyDescent="0.35">
      <c r="A21" s="2" t="s">
        <v>71</v>
      </c>
      <c r="B21" s="3"/>
      <c r="C21" s="3"/>
      <c r="E21" t="s">
        <v>23</v>
      </c>
      <c r="G21">
        <v>25.2</v>
      </c>
    </row>
    <row r="22" spans="1:16" x14ac:dyDescent="0.35">
      <c r="O22" s="4"/>
    </row>
    <row r="23" spans="1:16" x14ac:dyDescent="0.35">
      <c r="A23" s="17" t="s">
        <v>0</v>
      </c>
      <c r="B23" s="17"/>
      <c r="C23" s="5"/>
      <c r="G23">
        <f>G5-G5</f>
        <v>0</v>
      </c>
      <c r="H23">
        <f t="shared" ref="H23:N24" si="0">H5-H5</f>
        <v>0</v>
      </c>
      <c r="I23">
        <f t="shared" si="0"/>
        <v>0</v>
      </c>
      <c r="J23">
        <f t="shared" si="0"/>
        <v>0</v>
      </c>
      <c r="K23">
        <f t="shared" si="0"/>
        <v>0</v>
      </c>
      <c r="L23">
        <f t="shared" si="0"/>
        <v>0</v>
      </c>
      <c r="M23">
        <f t="shared" si="0"/>
        <v>0</v>
      </c>
      <c r="N23">
        <f t="shared" si="0"/>
        <v>0</v>
      </c>
    </row>
    <row r="24" spans="1:16" x14ac:dyDescent="0.35">
      <c r="A24" s="17" t="s">
        <v>0</v>
      </c>
      <c r="B24" s="17"/>
      <c r="C24" s="5"/>
      <c r="G24">
        <f>G6-G6</f>
        <v>0</v>
      </c>
      <c r="H24">
        <f t="shared" si="0"/>
        <v>0</v>
      </c>
      <c r="I24">
        <f t="shared" si="0"/>
        <v>0</v>
      </c>
      <c r="J24">
        <f t="shared" si="0"/>
        <v>0</v>
      </c>
      <c r="K24">
        <f t="shared" si="0"/>
        <v>0</v>
      </c>
      <c r="L24">
        <f t="shared" si="0"/>
        <v>0</v>
      </c>
      <c r="M24">
        <f t="shared" si="0"/>
        <v>0</v>
      </c>
      <c r="N24">
        <f t="shared" si="0"/>
        <v>0</v>
      </c>
      <c r="O24" s="4"/>
    </row>
    <row r="25" spans="1:16" x14ac:dyDescent="0.35">
      <c r="A25" s="2" t="s">
        <v>4</v>
      </c>
      <c r="B25" s="2" t="s">
        <v>17</v>
      </c>
      <c r="C25" s="2"/>
      <c r="G25">
        <f>G7-G5</f>
        <v>5093.0063519999894</v>
      </c>
      <c r="H25">
        <f t="shared" ref="H25:N26" si="1">H7-H5</f>
        <v>6365.13764119999</v>
      </c>
      <c r="I25">
        <f t="shared" si="1"/>
        <v>6015.3945996000102</v>
      </c>
      <c r="J25">
        <f t="shared" si="1"/>
        <v>1248.9660472000003</v>
      </c>
      <c r="K25">
        <f t="shared" si="1"/>
        <v>6683.87160519999</v>
      </c>
      <c r="L25">
        <f t="shared" si="1"/>
        <v>7022.7238051999993</v>
      </c>
      <c r="M25">
        <f t="shared" si="1"/>
        <v>6915.6073868000094</v>
      </c>
      <c r="N25">
        <f t="shared" si="1"/>
        <v>7566.6509712000088</v>
      </c>
    </row>
    <row r="26" spans="1:16" x14ac:dyDescent="0.35">
      <c r="A26" s="2" t="s">
        <v>4</v>
      </c>
      <c r="B26" s="2" t="s">
        <v>17</v>
      </c>
      <c r="C26" s="2"/>
      <c r="G26">
        <f>G8-G6</f>
        <v>5697.9250451999997</v>
      </c>
      <c r="H26">
        <f t="shared" si="1"/>
        <v>4619.8647563999893</v>
      </c>
      <c r="I26">
        <f t="shared" si="1"/>
        <v>1498.5418268000099</v>
      </c>
      <c r="J26">
        <f t="shared" si="1"/>
        <v>1410.4542655999999</v>
      </c>
      <c r="K26">
        <f t="shared" si="1"/>
        <v>5485.1395988000004</v>
      </c>
      <c r="L26">
        <f t="shared" si="1"/>
        <v>2575.2648687999999</v>
      </c>
      <c r="M26">
        <f t="shared" si="1"/>
        <v>4228.4582856000106</v>
      </c>
      <c r="N26">
        <f t="shared" si="1"/>
        <v>1789.8748995999899</v>
      </c>
    </row>
    <row r="27" spans="1:16" x14ac:dyDescent="0.35">
      <c r="A27" s="2" t="s">
        <v>20</v>
      </c>
      <c r="B27" s="2" t="s">
        <v>19</v>
      </c>
      <c r="C27" s="2"/>
      <c r="G27">
        <f>G9-G5</f>
        <v>571.72981840000011</v>
      </c>
      <c r="H27">
        <f t="shared" ref="H27:N27" si="2">H9-H5</f>
        <v>-219.43260240000996</v>
      </c>
      <c r="I27">
        <f t="shared" si="2"/>
        <v>275.15839720000986</v>
      </c>
      <c r="J27">
        <f t="shared" si="2"/>
        <v>430.58077280000998</v>
      </c>
      <c r="K27">
        <f t="shared" si="2"/>
        <v>246.66884680000021</v>
      </c>
      <c r="L27">
        <f t="shared" si="2"/>
        <v>61.439957200009985</v>
      </c>
      <c r="M27">
        <f t="shared" si="2"/>
        <v>-527.68578079999997</v>
      </c>
      <c r="N27">
        <f t="shared" si="2"/>
        <v>197.0045096000099</v>
      </c>
    </row>
    <row r="28" spans="1:16" x14ac:dyDescent="0.35">
      <c r="A28" s="2" t="s">
        <v>20</v>
      </c>
      <c r="B28" s="2" t="s">
        <v>19</v>
      </c>
      <c r="C28" s="2"/>
      <c r="G28">
        <f>G10-G6</f>
        <v>615.32666440001003</v>
      </c>
      <c r="H28">
        <f t="shared" ref="H28:N28" si="3">H10-H6</f>
        <v>-85.088197200009972</v>
      </c>
      <c r="I28">
        <f t="shared" si="3"/>
        <v>28.828666800000065</v>
      </c>
      <c r="J28">
        <f t="shared" si="3"/>
        <v>85.365169600009949</v>
      </c>
      <c r="K28">
        <f t="shared" si="3"/>
        <v>-161.95472759999984</v>
      </c>
      <c r="L28">
        <f t="shared" si="3"/>
        <v>-62.257728400000133</v>
      </c>
      <c r="M28">
        <f t="shared" si="3"/>
        <v>-28.367927599990026</v>
      </c>
      <c r="N28">
        <f t="shared" si="3"/>
        <v>56.251022799989869</v>
      </c>
    </row>
    <row r="29" spans="1:16" x14ac:dyDescent="0.35">
      <c r="A29" s="2" t="s">
        <v>4</v>
      </c>
      <c r="B29" s="2" t="s">
        <v>19</v>
      </c>
      <c r="C29" s="2" t="s">
        <v>17</v>
      </c>
      <c r="G29">
        <f>G11-G5</f>
        <v>10405.142553600001</v>
      </c>
      <c r="H29">
        <f t="shared" ref="H29:N30" si="4">H11-H5</f>
        <v>9575.4235599999993</v>
      </c>
      <c r="I29">
        <f t="shared" si="4"/>
        <v>3588.7831092000097</v>
      </c>
      <c r="J29">
        <f t="shared" si="4"/>
        <v>4246.2710048000099</v>
      </c>
      <c r="K29">
        <f t="shared" si="4"/>
        <v>6415.4080211999999</v>
      </c>
      <c r="L29">
        <f t="shared" si="4"/>
        <v>8033.6921400000101</v>
      </c>
      <c r="M29">
        <f t="shared" si="4"/>
        <v>4631.43073800001</v>
      </c>
      <c r="N29">
        <f t="shared" si="4"/>
        <v>3911.8133780000098</v>
      </c>
    </row>
    <row r="30" spans="1:16" x14ac:dyDescent="0.35">
      <c r="A30" s="2" t="s">
        <v>4</v>
      </c>
      <c r="B30" s="2" t="s">
        <v>19</v>
      </c>
      <c r="C30" s="2" t="s">
        <v>17</v>
      </c>
      <c r="G30">
        <f>G12-G6</f>
        <v>14471.865460400009</v>
      </c>
      <c r="H30">
        <f t="shared" si="4"/>
        <v>14224.2758196</v>
      </c>
      <c r="I30">
        <f t="shared" si="4"/>
        <v>8856.23701480001</v>
      </c>
      <c r="J30">
        <f t="shared" si="4"/>
        <v>8821.4778183999097</v>
      </c>
      <c r="K30">
        <f t="shared" si="4"/>
        <v>5294.5253472000004</v>
      </c>
      <c r="L30">
        <f t="shared" si="4"/>
        <v>8248.7770435999992</v>
      </c>
      <c r="M30">
        <f t="shared" si="4"/>
        <v>9412.7801523999096</v>
      </c>
      <c r="N30">
        <f t="shared" si="4"/>
        <v>8233.4606331999894</v>
      </c>
    </row>
    <row r="31" spans="1:16" ht="15" thickBot="1" x14ac:dyDescent="0.4"/>
    <row r="32" spans="1:16" ht="15" thickBot="1" x14ac:dyDescent="0.4">
      <c r="A32" s="14" t="s">
        <v>72</v>
      </c>
    </row>
    <row r="34" spans="1:14" x14ac:dyDescent="0.35">
      <c r="A34" s="17" t="s">
        <v>0</v>
      </c>
      <c r="B34" s="17"/>
      <c r="C34" s="5"/>
      <c r="F34">
        <f>F5-F5</f>
        <v>0</v>
      </c>
      <c r="G34">
        <f>G5-F5</f>
        <v>-315.64290080000001</v>
      </c>
      <c r="H34">
        <f>H5-F5</f>
        <v>263.5081368000001</v>
      </c>
      <c r="I34">
        <f>I5-F5</f>
        <v>-90.899646000009852</v>
      </c>
      <c r="J34">
        <f>J5-F5</f>
        <v>-306.55965520000996</v>
      </c>
      <c r="K34">
        <f>K5-F5</f>
        <v>26.718389999999999</v>
      </c>
      <c r="L34">
        <f>L5-F5</f>
        <v>80.053989999990108</v>
      </c>
      <c r="M34">
        <f>M5-F5</f>
        <v>182.47246679999012</v>
      </c>
      <c r="N34">
        <f>N5-F5</f>
        <v>-622.45175960000984</v>
      </c>
    </row>
    <row r="35" spans="1:14" x14ac:dyDescent="0.35">
      <c r="A35" s="17" t="s">
        <v>0</v>
      </c>
      <c r="B35" s="17"/>
      <c r="C35" s="5"/>
      <c r="F35">
        <f t="shared" ref="F35:F40" si="5">F6-F6</f>
        <v>0</v>
      </c>
      <c r="G35">
        <f>G6-F6</f>
        <v>-129.95857800000999</v>
      </c>
      <c r="H35">
        <f t="shared" ref="H35:H41" si="6">H6-F6</f>
        <v>-3.895026800000096</v>
      </c>
      <c r="I35">
        <f t="shared" ref="I35:I41" si="7">I6-F6</f>
        <v>228.22753639998996</v>
      </c>
      <c r="J35">
        <f t="shared" ref="J35:J41" si="8">J6-F6</f>
        <v>-517.0698844000101</v>
      </c>
      <c r="K35">
        <f t="shared" ref="K35:K41" si="9">K6-F6</f>
        <v>41.384815199999821</v>
      </c>
      <c r="L35">
        <f t="shared" ref="L35:L41" si="10">L6-F6</f>
        <v>-174.12201479999999</v>
      </c>
      <c r="M35">
        <f t="shared" ref="M35:M41" si="11">M6-F6</f>
        <v>-653.81861280000999</v>
      </c>
      <c r="N35">
        <f t="shared" ref="N35:N41" si="12">N6-F6</f>
        <v>-635.44379279999998</v>
      </c>
    </row>
    <row r="36" spans="1:14" x14ac:dyDescent="0.35">
      <c r="A36" s="2" t="s">
        <v>4</v>
      </c>
      <c r="B36" s="2" t="s">
        <v>17</v>
      </c>
      <c r="C36" s="2"/>
      <c r="F36">
        <f t="shared" si="5"/>
        <v>0</v>
      </c>
      <c r="G36">
        <f>G7-F7</f>
        <v>3931.0449447999899</v>
      </c>
      <c r="H36">
        <f t="shared" si="6"/>
        <v>5782.3272715999901</v>
      </c>
      <c r="I36">
        <f t="shared" si="7"/>
        <v>5078.1764472000004</v>
      </c>
      <c r="J36">
        <f t="shared" si="8"/>
        <v>96.087885599990386</v>
      </c>
      <c r="K36">
        <f t="shared" si="9"/>
        <v>5864.27148879999</v>
      </c>
      <c r="L36">
        <f t="shared" si="10"/>
        <v>6256.4592887999897</v>
      </c>
      <c r="M36">
        <f t="shared" si="11"/>
        <v>6251.7613471999994</v>
      </c>
      <c r="N36">
        <f t="shared" si="12"/>
        <v>6097.8807051999993</v>
      </c>
    </row>
    <row r="37" spans="1:14" x14ac:dyDescent="0.35">
      <c r="A37" s="2" t="s">
        <v>4</v>
      </c>
      <c r="B37" s="2" t="s">
        <v>17</v>
      </c>
      <c r="C37" s="2"/>
      <c r="F37">
        <f t="shared" si="5"/>
        <v>0</v>
      </c>
      <c r="G37">
        <f>G8-F8</f>
        <v>4586.6527203999904</v>
      </c>
      <c r="H37">
        <f t="shared" si="6"/>
        <v>3634.6559827999899</v>
      </c>
      <c r="I37">
        <f t="shared" si="7"/>
        <v>745.45561640000005</v>
      </c>
      <c r="J37">
        <f t="shared" si="8"/>
        <v>-87.929365600009987</v>
      </c>
      <c r="K37">
        <f t="shared" si="9"/>
        <v>4545.2106672</v>
      </c>
      <c r="L37">
        <f t="shared" si="10"/>
        <v>1419.8291072000002</v>
      </c>
      <c r="M37">
        <f t="shared" si="11"/>
        <v>2593.3259260000004</v>
      </c>
      <c r="N37">
        <f t="shared" si="12"/>
        <v>173.11735999999019</v>
      </c>
    </row>
    <row r="38" spans="1:14" x14ac:dyDescent="0.35">
      <c r="A38" s="2" t="s">
        <v>20</v>
      </c>
      <c r="B38" s="2" t="s">
        <v>19</v>
      </c>
      <c r="C38" s="2"/>
      <c r="F38">
        <f t="shared" si="5"/>
        <v>0</v>
      </c>
      <c r="G38">
        <f>G9-F9</f>
        <v>-17.914786400000139</v>
      </c>
      <c r="H38">
        <f t="shared" si="6"/>
        <v>-229.9261696000101</v>
      </c>
      <c r="I38">
        <f t="shared" si="7"/>
        <v>-89.742952800000239</v>
      </c>
      <c r="J38">
        <f t="shared" si="8"/>
        <v>-149.98058640000022</v>
      </c>
      <c r="K38">
        <f t="shared" si="9"/>
        <v>-0.61446720000003552</v>
      </c>
      <c r="L38">
        <f t="shared" si="10"/>
        <v>-132.50775680000015</v>
      </c>
      <c r="M38">
        <f t="shared" si="11"/>
        <v>-619.2150180000101</v>
      </c>
      <c r="N38">
        <f t="shared" si="12"/>
        <v>-699.44895400000019</v>
      </c>
    </row>
    <row r="39" spans="1:14" x14ac:dyDescent="0.35">
      <c r="A39" s="2" t="s">
        <v>20</v>
      </c>
      <c r="B39" s="2" t="s">
        <v>19</v>
      </c>
      <c r="C39" s="2"/>
      <c r="F39">
        <f t="shared" si="5"/>
        <v>0</v>
      </c>
      <c r="G39">
        <f t="shared" ref="G39" si="13">G10-F10</f>
        <v>618.75809560001017</v>
      </c>
      <c r="H39">
        <f t="shared" si="6"/>
        <v>44.406785200000058</v>
      </c>
      <c r="I39">
        <f t="shared" si="7"/>
        <v>390.44621240000015</v>
      </c>
      <c r="J39">
        <f t="shared" si="8"/>
        <v>-298.31470559999002</v>
      </c>
      <c r="K39">
        <f t="shared" si="9"/>
        <v>12.820096800010106</v>
      </c>
      <c r="L39">
        <f t="shared" si="10"/>
        <v>-102.98973399998999</v>
      </c>
      <c r="M39">
        <f t="shared" si="11"/>
        <v>-548.79653119998989</v>
      </c>
      <c r="N39">
        <f t="shared" si="12"/>
        <v>-445.80276079999999</v>
      </c>
    </row>
    <row r="40" spans="1:14" x14ac:dyDescent="0.35">
      <c r="A40" s="2" t="s">
        <v>4</v>
      </c>
      <c r="B40" s="2" t="s">
        <v>19</v>
      </c>
      <c r="C40" s="2" t="s">
        <v>17</v>
      </c>
      <c r="F40">
        <f t="shared" si="5"/>
        <v>0</v>
      </c>
      <c r="G40">
        <f>G11-F11</f>
        <v>8980.5544927999999</v>
      </c>
      <c r="H40">
        <f t="shared" si="6"/>
        <v>8729.9865367999992</v>
      </c>
      <c r="I40">
        <f t="shared" si="7"/>
        <v>2388.9383031999996</v>
      </c>
      <c r="J40">
        <f t="shared" si="8"/>
        <v>2830.7661896</v>
      </c>
      <c r="K40">
        <f t="shared" si="9"/>
        <v>5333.1812511999997</v>
      </c>
      <c r="L40">
        <f t="shared" si="10"/>
        <v>7004.8009700000002</v>
      </c>
      <c r="M40">
        <f t="shared" si="11"/>
        <v>3704.9580447999997</v>
      </c>
      <c r="N40">
        <f t="shared" si="12"/>
        <v>2180.4164584</v>
      </c>
    </row>
    <row r="41" spans="1:14" x14ac:dyDescent="0.35">
      <c r="A41" s="2" t="s">
        <v>4</v>
      </c>
      <c r="B41" s="2" t="s">
        <v>19</v>
      </c>
      <c r="C41" s="2" t="s">
        <v>17</v>
      </c>
      <c r="F41">
        <f>F12-F12</f>
        <v>0</v>
      </c>
      <c r="G41">
        <f>G12-F12</f>
        <v>14257.0086188</v>
      </c>
      <c r="H41">
        <f t="shared" si="6"/>
        <v>14135.4825292</v>
      </c>
      <c r="I41">
        <f t="shared" si="7"/>
        <v>8999.5662876000006</v>
      </c>
      <c r="J41">
        <f t="shared" si="8"/>
        <v>8219.5096703999006</v>
      </c>
      <c r="K41">
        <f t="shared" si="9"/>
        <v>5251.0118987999995</v>
      </c>
      <c r="L41">
        <f t="shared" si="10"/>
        <v>7989.7567651999998</v>
      </c>
      <c r="M41">
        <f t="shared" si="11"/>
        <v>8674.0632759999007</v>
      </c>
      <c r="N41">
        <f t="shared" si="12"/>
        <v>7513.1185767999905</v>
      </c>
    </row>
  </sheetData>
  <mergeCells count="13">
    <mergeCell ref="D3:N3"/>
    <mergeCell ref="A6:B6"/>
    <mergeCell ref="B15:D15"/>
    <mergeCell ref="E15:H15"/>
    <mergeCell ref="I15:L15"/>
    <mergeCell ref="A35:B35"/>
    <mergeCell ref="A34:B34"/>
    <mergeCell ref="A23:B23"/>
    <mergeCell ref="A24:B24"/>
    <mergeCell ref="L18:P18"/>
    <mergeCell ref="B18:E18"/>
    <mergeCell ref="G18:I18"/>
    <mergeCell ref="J18:K18"/>
  </mergeCells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2126-47DF-43E4-AEF1-55027407BEE6}">
  <sheetPr>
    <tabColor theme="9" tint="-0.499984740745262"/>
    <pageSetUpPr fitToPage="1"/>
  </sheetPr>
  <dimension ref="A1:O41"/>
  <sheetViews>
    <sheetView zoomScaleNormal="100" workbookViewId="0">
      <selection activeCell="F10" sqref="F10:O10"/>
    </sheetView>
  </sheetViews>
  <sheetFormatPr defaultRowHeight="14.5" x14ac:dyDescent="0.35"/>
  <cols>
    <col min="1" max="1" width="11.1796875" bestFit="1" customWidth="1"/>
    <col min="2" max="2" width="25.90625" bestFit="1" customWidth="1"/>
    <col min="3" max="3" width="10.7265625" bestFit="1" customWidth="1"/>
    <col min="5" max="5" width="10" customWidth="1"/>
    <col min="8" max="8" width="8.81640625" customWidth="1"/>
    <col min="16" max="16" width="15.26953125" bestFit="1" customWidth="1"/>
    <col min="17" max="17" width="37.453125" bestFit="1" customWidth="1"/>
    <col min="18" max="18" width="17.54296875" bestFit="1" customWidth="1"/>
  </cols>
  <sheetData>
    <row r="1" spans="1:15" x14ac:dyDescent="0.35">
      <c r="M1" s="6"/>
    </row>
    <row r="2" spans="1:15" ht="14.5" customHeight="1" x14ac:dyDescent="0.35">
      <c r="B2" s="17" t="s">
        <v>2</v>
      </c>
      <c r="C2" s="17"/>
      <c r="M2" s="6"/>
    </row>
    <row r="3" spans="1:15" x14ac:dyDescent="0.35">
      <c r="B3" t="s">
        <v>66</v>
      </c>
      <c r="C3" s="17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6"/>
      <c r="N3" s="2"/>
    </row>
    <row r="4" spans="1:15" ht="15" thickBot="1" x14ac:dyDescent="0.4">
      <c r="C4">
        <v>0</v>
      </c>
      <c r="D4">
        <v>0</v>
      </c>
      <c r="E4">
        <v>0</v>
      </c>
      <c r="F4">
        <v>50</v>
      </c>
      <c r="G4">
        <v>50</v>
      </c>
      <c r="H4">
        <v>50</v>
      </c>
      <c r="I4">
        <v>50</v>
      </c>
      <c r="J4">
        <v>50</v>
      </c>
      <c r="K4">
        <v>50</v>
      </c>
      <c r="L4">
        <v>50</v>
      </c>
      <c r="M4">
        <v>50</v>
      </c>
      <c r="N4" t="s">
        <v>5</v>
      </c>
    </row>
    <row r="5" spans="1:15" x14ac:dyDescent="0.35">
      <c r="A5" s="17" t="s">
        <v>0</v>
      </c>
      <c r="B5" s="18"/>
      <c r="C5">
        <v>1623.8517368999901</v>
      </c>
      <c r="D5">
        <v>1182.02489929999</v>
      </c>
      <c r="E5" s="9">
        <v>1414.377248</v>
      </c>
      <c r="F5">
        <v>1101.9493984999999</v>
      </c>
      <c r="G5">
        <v>1126.2764216</v>
      </c>
      <c r="H5">
        <v>1113.27055059999</v>
      </c>
      <c r="I5">
        <v>757.32335250000006</v>
      </c>
      <c r="J5">
        <v>888.22584749999999</v>
      </c>
      <c r="K5">
        <v>807.40205549999905</v>
      </c>
      <c r="L5">
        <v>741.92133469999999</v>
      </c>
      <c r="M5">
        <v>880.76711139999998</v>
      </c>
      <c r="N5" t="s">
        <v>24</v>
      </c>
      <c r="O5" t="s">
        <v>74</v>
      </c>
    </row>
    <row r="6" spans="1:15" x14ac:dyDescent="0.35">
      <c r="A6" s="17" t="s">
        <v>0</v>
      </c>
      <c r="B6" s="18"/>
      <c r="C6">
        <v>1438.9996799</v>
      </c>
      <c r="D6">
        <v>1542.8556767</v>
      </c>
      <c r="E6" s="10">
        <v>1450.4684159999899</v>
      </c>
      <c r="F6">
        <v>1430.42641249999</v>
      </c>
      <c r="G6">
        <v>1530.0822811999999</v>
      </c>
      <c r="H6">
        <v>1654.6862556999999</v>
      </c>
      <c r="I6">
        <v>1228.8012165</v>
      </c>
      <c r="J6">
        <v>1100.50961999999</v>
      </c>
      <c r="K6">
        <v>829.72178059999897</v>
      </c>
      <c r="L6">
        <v>1047.4545536000001</v>
      </c>
      <c r="M6">
        <v>1366.3324</v>
      </c>
      <c r="N6" t="s">
        <v>24</v>
      </c>
      <c r="O6" t="s">
        <v>75</v>
      </c>
    </row>
    <row r="7" spans="1:15" x14ac:dyDescent="0.35">
      <c r="A7" s="2" t="s">
        <v>4</v>
      </c>
      <c r="B7" s="2" t="s">
        <v>17</v>
      </c>
      <c r="C7">
        <v>4587.9288926999898</v>
      </c>
      <c r="D7">
        <v>3484.1992077999998</v>
      </c>
      <c r="E7" s="10">
        <v>2385.6546613</v>
      </c>
      <c r="F7">
        <v>17055.4678337</v>
      </c>
      <c r="G7">
        <v>16602.344327399998</v>
      </c>
      <c r="H7">
        <v>16142.368157999999</v>
      </c>
      <c r="I7">
        <v>13090.012995699901</v>
      </c>
      <c r="J7">
        <v>14685.7053586</v>
      </c>
      <c r="K7">
        <v>12590.9802301</v>
      </c>
      <c r="L7">
        <v>11552.1638176</v>
      </c>
      <c r="M7">
        <v>10057.2219026</v>
      </c>
      <c r="N7" t="s">
        <v>24</v>
      </c>
      <c r="O7" t="s">
        <v>76</v>
      </c>
    </row>
    <row r="8" spans="1:15" x14ac:dyDescent="0.35">
      <c r="A8" s="2" t="s">
        <v>4</v>
      </c>
      <c r="B8" s="2" t="s">
        <v>17</v>
      </c>
      <c r="C8">
        <v>3830.5750820999901</v>
      </c>
      <c r="D8">
        <v>2747.5441744999998</v>
      </c>
      <c r="E8" s="10">
        <v>2461.5238347999998</v>
      </c>
      <c r="F8">
        <v>13855.3753946999</v>
      </c>
      <c r="G8">
        <v>13846.819124199999</v>
      </c>
      <c r="H8">
        <v>15806.2222883999</v>
      </c>
      <c r="I8">
        <v>10512.9519470999</v>
      </c>
      <c r="J8">
        <v>13034.614962</v>
      </c>
      <c r="K8">
        <v>13829.1271676</v>
      </c>
      <c r="L8">
        <v>11511.847350799901</v>
      </c>
      <c r="M8">
        <v>11514.3995213</v>
      </c>
      <c r="N8" t="s">
        <v>24</v>
      </c>
      <c r="O8" t="s">
        <v>77</v>
      </c>
    </row>
    <row r="9" spans="1:15" x14ac:dyDescent="0.35">
      <c r="A9" s="2" t="s">
        <v>20</v>
      </c>
      <c r="B9" s="2" t="s">
        <v>18</v>
      </c>
      <c r="E9" s="10"/>
      <c r="O9" t="s">
        <v>78</v>
      </c>
    </row>
    <row r="10" spans="1:15" x14ac:dyDescent="0.35">
      <c r="A10" s="2" t="s">
        <v>20</v>
      </c>
      <c r="B10" s="2" t="s">
        <v>18</v>
      </c>
      <c r="C10">
        <v>1742.8325179999999</v>
      </c>
      <c r="D10">
        <v>2039.1876328000001</v>
      </c>
      <c r="E10" s="10">
        <v>1787.7545293000001</v>
      </c>
      <c r="F10">
        <v>4786.5847823000004</v>
      </c>
      <c r="G10">
        <v>3743.7601337999999</v>
      </c>
      <c r="H10">
        <v>3318.5028738000001</v>
      </c>
      <c r="I10">
        <v>3229.0530558</v>
      </c>
      <c r="J10">
        <v>3236.2830224999998</v>
      </c>
      <c r="K10">
        <v>2589.1454291999999</v>
      </c>
      <c r="L10">
        <v>2477.2651372999999</v>
      </c>
      <c r="M10">
        <v>2945.7469652999898</v>
      </c>
      <c r="N10" t="s">
        <v>24</v>
      </c>
      <c r="O10" t="s">
        <v>79</v>
      </c>
    </row>
    <row r="11" spans="1:15" x14ac:dyDescent="0.35">
      <c r="A11" s="2" t="s">
        <v>4</v>
      </c>
      <c r="B11" s="2" t="s">
        <v>18</v>
      </c>
      <c r="C11">
        <v>7729.0868174999996</v>
      </c>
      <c r="D11">
        <v>8775.9370403999892</v>
      </c>
      <c r="E11" s="10">
        <v>6263.4874105999997</v>
      </c>
      <c r="F11">
        <v>27750.466411500001</v>
      </c>
      <c r="G11">
        <v>28949.876776499899</v>
      </c>
      <c r="H11">
        <v>22718.880475599999</v>
      </c>
      <c r="I11">
        <v>28181.424328500001</v>
      </c>
      <c r="J11">
        <v>23062.083309599901</v>
      </c>
      <c r="K11">
        <v>20411.384887799999</v>
      </c>
      <c r="L11">
        <v>19347.014491000002</v>
      </c>
      <c r="M11">
        <v>18476.451730299901</v>
      </c>
      <c r="N11" t="s">
        <v>24</v>
      </c>
      <c r="O11" t="s">
        <v>80</v>
      </c>
    </row>
    <row r="12" spans="1:15" ht="15" thickBot="1" x14ac:dyDescent="0.4">
      <c r="A12" s="2" t="s">
        <v>4</v>
      </c>
      <c r="B12" s="2" t="s">
        <v>18</v>
      </c>
      <c r="C12">
        <v>8872.4857489999995</v>
      </c>
      <c r="D12">
        <v>6351.3692476999904</v>
      </c>
      <c r="E12" s="11">
        <v>5777.7004860999996</v>
      </c>
      <c r="F12">
        <v>23802.295026399901</v>
      </c>
      <c r="G12">
        <v>25509.559925399899</v>
      </c>
      <c r="H12">
        <v>23398.706890099998</v>
      </c>
      <c r="I12">
        <v>17170.449069799899</v>
      </c>
      <c r="J12">
        <v>20122.872790400001</v>
      </c>
      <c r="K12">
        <v>14907.019583400001</v>
      </c>
      <c r="L12">
        <v>15474.6811605</v>
      </c>
      <c r="M12">
        <v>15598.073669399901</v>
      </c>
      <c r="N12" t="s">
        <v>24</v>
      </c>
      <c r="O12" t="s">
        <v>81</v>
      </c>
    </row>
    <row r="13" spans="1:15" x14ac:dyDescent="0.35">
      <c r="A13" s="2"/>
      <c r="B13" s="2"/>
      <c r="C13">
        <v>1</v>
      </c>
      <c r="D13">
        <v>2</v>
      </c>
      <c r="E13" s="10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15" x14ac:dyDescent="0.35">
      <c r="A14" s="2"/>
      <c r="B14" s="2"/>
    </row>
    <row r="15" spans="1:15" x14ac:dyDescent="0.35">
      <c r="B15" s="19" t="s">
        <v>10</v>
      </c>
      <c r="C15" s="19"/>
      <c r="D15" s="19" t="s">
        <v>11</v>
      </c>
      <c r="E15" s="19"/>
      <c r="F15" s="19"/>
      <c r="G15" s="19" t="s">
        <v>12</v>
      </c>
      <c r="H15" s="19"/>
      <c r="I15" s="19"/>
      <c r="J15" s="19"/>
    </row>
    <row r="16" spans="1:15" x14ac:dyDescent="0.35">
      <c r="B16">
        <v>60</v>
      </c>
      <c r="D16">
        <v>1440</v>
      </c>
      <c r="G16">
        <f>D16/500</f>
        <v>2.88</v>
      </c>
    </row>
    <row r="18" spans="1:14" x14ac:dyDescent="0.35">
      <c r="B18" s="19" t="s">
        <v>13</v>
      </c>
      <c r="C18" s="19"/>
      <c r="D18" s="19"/>
      <c r="E18" s="19" t="s">
        <v>14</v>
      </c>
      <c r="F18" s="19"/>
      <c r="G18" s="19"/>
      <c r="H18" s="19" t="s">
        <v>15</v>
      </c>
      <c r="I18" s="19"/>
      <c r="J18" s="19" t="s">
        <v>16</v>
      </c>
      <c r="K18" s="19"/>
      <c r="L18" s="19"/>
      <c r="M18" s="19"/>
      <c r="N18" s="19"/>
    </row>
    <row r="19" spans="1:14" x14ac:dyDescent="0.35">
      <c r="B19">
        <f>10*24</f>
        <v>240</v>
      </c>
      <c r="E19">
        <f>0.35*24</f>
        <v>8.3999999999999986</v>
      </c>
      <c r="H19">
        <f>(G16*2)+B19+E19</f>
        <v>254.16</v>
      </c>
      <c r="J19">
        <f>(100*25)-H19</f>
        <v>2245.84</v>
      </c>
      <c r="K19" s="2">
        <v>2500</v>
      </c>
    </row>
    <row r="20" spans="1:14" x14ac:dyDescent="0.35">
      <c r="N20" s="4"/>
    </row>
    <row r="21" spans="1:14" x14ac:dyDescent="0.35">
      <c r="A21" s="2" t="s">
        <v>71</v>
      </c>
      <c r="B21" s="3"/>
    </row>
    <row r="22" spans="1:14" x14ac:dyDescent="0.35">
      <c r="N22" s="4"/>
    </row>
    <row r="23" spans="1:14" x14ac:dyDescent="0.35">
      <c r="A23" s="17" t="s">
        <v>0</v>
      </c>
      <c r="B23" s="18"/>
      <c r="F23">
        <f>F5-F5</f>
        <v>0</v>
      </c>
      <c r="G23">
        <f t="shared" ref="G23:M24" si="0">G5-G5</f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  <c r="L23">
        <f t="shared" si="0"/>
        <v>0</v>
      </c>
      <c r="M23">
        <f t="shared" si="0"/>
        <v>0</v>
      </c>
    </row>
    <row r="24" spans="1:14" x14ac:dyDescent="0.35">
      <c r="A24" s="17" t="s">
        <v>0</v>
      </c>
      <c r="B24" s="18"/>
      <c r="F24">
        <f>F6-F6</f>
        <v>0</v>
      </c>
      <c r="G24">
        <f t="shared" si="0"/>
        <v>0</v>
      </c>
      <c r="H24">
        <f t="shared" si="0"/>
        <v>0</v>
      </c>
      <c r="I24">
        <f t="shared" si="0"/>
        <v>0</v>
      </c>
      <c r="J24">
        <f t="shared" si="0"/>
        <v>0</v>
      </c>
      <c r="K24">
        <f t="shared" si="0"/>
        <v>0</v>
      </c>
      <c r="L24">
        <f t="shared" si="0"/>
        <v>0</v>
      </c>
      <c r="M24">
        <f t="shared" si="0"/>
        <v>0</v>
      </c>
      <c r="N24" s="4"/>
    </row>
    <row r="25" spans="1:14" x14ac:dyDescent="0.35">
      <c r="A25" s="2" t="s">
        <v>4</v>
      </c>
      <c r="B25" s="2" t="s">
        <v>17</v>
      </c>
      <c r="F25">
        <f>F7-F5</f>
        <v>15953.5184352</v>
      </c>
      <c r="G25">
        <f t="shared" ref="G25:M26" si="1">G7-G5</f>
        <v>15476.067905799999</v>
      </c>
      <c r="H25">
        <f t="shared" si="1"/>
        <v>15029.09760740001</v>
      </c>
      <c r="I25">
        <f t="shared" si="1"/>
        <v>12332.689643199901</v>
      </c>
      <c r="J25">
        <f t="shared" si="1"/>
        <v>13797.4795111</v>
      </c>
      <c r="K25">
        <f t="shared" si="1"/>
        <v>11783.578174600001</v>
      </c>
      <c r="L25">
        <f t="shared" si="1"/>
        <v>10810.242482899999</v>
      </c>
      <c r="M25">
        <f t="shared" si="1"/>
        <v>9176.4547911999998</v>
      </c>
    </row>
    <row r="26" spans="1:14" x14ac:dyDescent="0.35">
      <c r="A26" s="2" t="s">
        <v>4</v>
      </c>
      <c r="B26" s="2" t="s">
        <v>17</v>
      </c>
      <c r="F26">
        <f>F8-F6</f>
        <v>12424.94898219991</v>
      </c>
      <c r="G26">
        <f t="shared" si="1"/>
        <v>12316.736842999999</v>
      </c>
      <c r="H26">
        <f t="shared" si="1"/>
        <v>14151.5360326999</v>
      </c>
      <c r="I26">
        <f t="shared" si="1"/>
        <v>9284.1507305999003</v>
      </c>
      <c r="J26">
        <f t="shared" si="1"/>
        <v>11934.10534200001</v>
      </c>
      <c r="K26">
        <f t="shared" si="1"/>
        <v>12999.405387000001</v>
      </c>
      <c r="L26">
        <f t="shared" si="1"/>
        <v>10464.3927971999</v>
      </c>
      <c r="M26">
        <f t="shared" si="1"/>
        <v>10148.067121300001</v>
      </c>
    </row>
    <row r="27" spans="1:14" x14ac:dyDescent="0.35">
      <c r="A27" s="2" t="s">
        <v>20</v>
      </c>
      <c r="B27" s="2" t="s">
        <v>18</v>
      </c>
    </row>
    <row r="28" spans="1:14" x14ac:dyDescent="0.35">
      <c r="A28" s="2" t="s">
        <v>20</v>
      </c>
      <c r="B28" s="2" t="s">
        <v>18</v>
      </c>
      <c r="F28">
        <f>F10-F6</f>
        <v>3356.1583698000104</v>
      </c>
      <c r="G28">
        <f t="shared" ref="G28:M28" si="2">G10-G6</f>
        <v>2213.6778525999998</v>
      </c>
      <c r="H28">
        <f t="shared" si="2"/>
        <v>1663.8166181000001</v>
      </c>
      <c r="I28">
        <f t="shared" si="2"/>
        <v>2000.2518393</v>
      </c>
      <c r="J28">
        <f t="shared" si="2"/>
        <v>2135.77340250001</v>
      </c>
      <c r="K28">
        <f t="shared" si="2"/>
        <v>1759.4236486000009</v>
      </c>
      <c r="L28">
        <f t="shared" si="2"/>
        <v>1429.8105836999998</v>
      </c>
      <c r="M28">
        <f t="shared" si="2"/>
        <v>1579.4145652999898</v>
      </c>
    </row>
    <row r="29" spans="1:14" x14ac:dyDescent="0.35">
      <c r="A29" s="2" t="s">
        <v>4</v>
      </c>
      <c r="B29" s="2" t="s">
        <v>18</v>
      </c>
      <c r="F29">
        <f>F11-F5</f>
        <v>26648.517013000001</v>
      </c>
      <c r="G29">
        <f t="shared" ref="G29:M30" si="3">G11-G5</f>
        <v>27823.6003548999</v>
      </c>
      <c r="H29">
        <f t="shared" si="3"/>
        <v>21605.609925000008</v>
      </c>
      <c r="I29">
        <f t="shared" si="3"/>
        <v>27424.100976000002</v>
      </c>
      <c r="J29">
        <f t="shared" si="3"/>
        <v>22173.857462099899</v>
      </c>
      <c r="K29">
        <f t="shared" si="3"/>
        <v>19603.9828323</v>
      </c>
      <c r="L29">
        <f t="shared" si="3"/>
        <v>18605.093156300001</v>
      </c>
      <c r="M29">
        <f t="shared" si="3"/>
        <v>17595.684618899901</v>
      </c>
    </row>
    <row r="30" spans="1:14" x14ac:dyDescent="0.35">
      <c r="A30" s="2" t="s">
        <v>4</v>
      </c>
      <c r="B30" s="2" t="s">
        <v>18</v>
      </c>
      <c r="F30">
        <f>F12-F6</f>
        <v>22371.868613899911</v>
      </c>
      <c r="G30">
        <f t="shared" si="3"/>
        <v>23979.477644199898</v>
      </c>
      <c r="H30">
        <f t="shared" si="3"/>
        <v>21744.0206344</v>
      </c>
      <c r="I30">
        <f t="shared" si="3"/>
        <v>15941.647853299899</v>
      </c>
      <c r="J30">
        <f t="shared" si="3"/>
        <v>19022.363170400011</v>
      </c>
      <c r="K30">
        <f t="shared" si="3"/>
        <v>14077.297802800002</v>
      </c>
      <c r="L30">
        <f t="shared" si="3"/>
        <v>14427.2266069</v>
      </c>
      <c r="M30">
        <f>M12-M6</f>
        <v>14231.741269399901</v>
      </c>
    </row>
    <row r="31" spans="1:14" ht="15" thickBot="1" x14ac:dyDescent="0.4"/>
    <row r="32" spans="1:14" ht="15" thickBot="1" x14ac:dyDescent="0.4">
      <c r="A32" s="14" t="s">
        <v>72</v>
      </c>
    </row>
    <row r="34" spans="1:13" x14ac:dyDescent="0.35">
      <c r="A34" s="17" t="s">
        <v>0</v>
      </c>
      <c r="B34" s="18"/>
      <c r="E34">
        <f>E5-E5</f>
        <v>0</v>
      </c>
      <c r="F34">
        <f>F5-E5</f>
        <v>-312.42784950000009</v>
      </c>
      <c r="G34">
        <f>G5-E5</f>
        <v>-288.10082639999996</v>
      </c>
      <c r="H34">
        <f>H5-E5</f>
        <v>-301.10669740001003</v>
      </c>
      <c r="I34">
        <f>I5-E5</f>
        <v>-657.05389549999995</v>
      </c>
      <c r="J34">
        <f>J5-E5</f>
        <v>-526.15140050000002</v>
      </c>
      <c r="K34">
        <f>K5-E5</f>
        <v>-606.97519250000096</v>
      </c>
      <c r="L34">
        <f>L5-E5</f>
        <v>-672.45591330000002</v>
      </c>
      <c r="M34">
        <f>M5-E5</f>
        <v>-533.61013660000003</v>
      </c>
    </row>
    <row r="35" spans="1:13" x14ac:dyDescent="0.35">
      <c r="A35" s="17" t="s">
        <v>0</v>
      </c>
      <c r="B35" s="18"/>
      <c r="E35">
        <f t="shared" ref="E35:E41" si="4">E6-E6</f>
        <v>0</v>
      </c>
      <c r="F35">
        <f>F6-E6</f>
        <v>-20.042003499999964</v>
      </c>
      <c r="G35">
        <f t="shared" ref="G35:G41" si="5">G6-E6</f>
        <v>79.613865200009968</v>
      </c>
      <c r="H35">
        <f t="shared" ref="H35:H41" si="6">H6-E6</f>
        <v>204.21783970001002</v>
      </c>
      <c r="I35">
        <f t="shared" ref="I35:I41" si="7">I6-E6</f>
        <v>-221.66719949998992</v>
      </c>
      <c r="J35">
        <f t="shared" ref="J35:J41" si="8">J6-E6</f>
        <v>-349.95879599999989</v>
      </c>
      <c r="K35">
        <f t="shared" ref="K35:K41" si="9">K6-E6</f>
        <v>-620.74663539999096</v>
      </c>
      <c r="L35">
        <f t="shared" ref="L35:L41" si="10">L6-E6</f>
        <v>-403.01386239998988</v>
      </c>
      <c r="M35">
        <f t="shared" ref="M35:M41" si="11">M6-E6</f>
        <v>-84.136015999989922</v>
      </c>
    </row>
    <row r="36" spans="1:13" x14ac:dyDescent="0.35">
      <c r="A36" s="2" t="s">
        <v>4</v>
      </c>
      <c r="B36" s="2" t="s">
        <v>17</v>
      </c>
      <c r="E36">
        <f t="shared" si="4"/>
        <v>0</v>
      </c>
      <c r="F36">
        <f>F7-E7</f>
        <v>14669.813172400001</v>
      </c>
      <c r="G36">
        <f t="shared" si="5"/>
        <v>14216.689666099999</v>
      </c>
      <c r="H36">
        <f t="shared" si="6"/>
        <v>13756.713496699998</v>
      </c>
      <c r="I36">
        <f t="shared" si="7"/>
        <v>10704.358334399902</v>
      </c>
      <c r="J36">
        <f t="shared" si="8"/>
        <v>12300.050697300001</v>
      </c>
      <c r="K36">
        <f t="shared" si="9"/>
        <v>10205.325568799999</v>
      </c>
      <c r="L36">
        <f t="shared" si="10"/>
        <v>9166.5091562999987</v>
      </c>
      <c r="M36">
        <f t="shared" si="11"/>
        <v>7671.5672413000002</v>
      </c>
    </row>
    <row r="37" spans="1:13" x14ac:dyDescent="0.35">
      <c r="A37" s="2" t="s">
        <v>4</v>
      </c>
      <c r="B37" s="2" t="s">
        <v>17</v>
      </c>
      <c r="E37">
        <f t="shared" si="4"/>
        <v>0</v>
      </c>
      <c r="F37">
        <f>F8-E8</f>
        <v>11393.8515598999</v>
      </c>
      <c r="G37">
        <f t="shared" si="5"/>
        <v>11385.295289399999</v>
      </c>
      <c r="H37">
        <f t="shared" si="6"/>
        <v>13344.6984535999</v>
      </c>
      <c r="I37">
        <f t="shared" si="7"/>
        <v>8051.4281122999</v>
      </c>
      <c r="J37">
        <f t="shared" si="8"/>
        <v>10573.091127199999</v>
      </c>
      <c r="K37">
        <f t="shared" si="9"/>
        <v>11367.603332799999</v>
      </c>
      <c r="L37">
        <f t="shared" si="10"/>
        <v>9050.3235159999003</v>
      </c>
      <c r="M37">
        <f t="shared" si="11"/>
        <v>9052.8756864999996</v>
      </c>
    </row>
    <row r="38" spans="1:13" x14ac:dyDescent="0.35">
      <c r="A38" s="2" t="s">
        <v>20</v>
      </c>
      <c r="B38" s="2" t="s">
        <v>18</v>
      </c>
      <c r="E38">
        <f t="shared" si="4"/>
        <v>0</v>
      </c>
    </row>
    <row r="39" spans="1:13" x14ac:dyDescent="0.35">
      <c r="A39" s="2" t="s">
        <v>20</v>
      </c>
      <c r="B39" s="2" t="s">
        <v>18</v>
      </c>
      <c r="E39">
        <f t="shared" si="4"/>
        <v>0</v>
      </c>
      <c r="F39">
        <f t="shared" ref="F39" si="12">F10-E10</f>
        <v>2998.8302530000001</v>
      </c>
      <c r="G39">
        <f t="shared" si="5"/>
        <v>1956.0056044999999</v>
      </c>
      <c r="H39">
        <f t="shared" si="6"/>
        <v>1530.7483445</v>
      </c>
      <c r="I39">
        <f t="shared" si="7"/>
        <v>1441.2985265</v>
      </c>
      <c r="J39">
        <f t="shared" si="8"/>
        <v>1448.5284931999997</v>
      </c>
      <c r="K39">
        <f t="shared" si="9"/>
        <v>801.39089989999979</v>
      </c>
      <c r="L39">
        <f t="shared" si="10"/>
        <v>689.51060799999982</v>
      </c>
      <c r="M39">
        <f t="shared" si="11"/>
        <v>1157.9924359999898</v>
      </c>
    </row>
    <row r="40" spans="1:13" x14ac:dyDescent="0.35">
      <c r="A40" s="2" t="s">
        <v>4</v>
      </c>
      <c r="B40" s="2" t="s">
        <v>18</v>
      </c>
      <c r="E40">
        <f t="shared" si="4"/>
        <v>0</v>
      </c>
      <c r="F40">
        <f>F11-E11</f>
        <v>21486.979000900003</v>
      </c>
      <c r="G40">
        <f t="shared" si="5"/>
        <v>22686.3893658999</v>
      </c>
      <c r="H40">
        <f t="shared" si="6"/>
        <v>16455.393065</v>
      </c>
      <c r="I40">
        <f t="shared" si="7"/>
        <v>21917.936917900002</v>
      </c>
      <c r="J40">
        <f t="shared" si="8"/>
        <v>16798.595898999902</v>
      </c>
      <c r="K40">
        <f t="shared" si="9"/>
        <v>14147.8974772</v>
      </c>
      <c r="L40">
        <f t="shared" si="10"/>
        <v>13083.527080400003</v>
      </c>
      <c r="M40">
        <f t="shared" si="11"/>
        <v>12212.964319699902</v>
      </c>
    </row>
    <row r="41" spans="1:13" x14ac:dyDescent="0.35">
      <c r="A41" s="2" t="s">
        <v>4</v>
      </c>
      <c r="B41" s="2" t="s">
        <v>18</v>
      </c>
      <c r="E41">
        <f t="shared" si="4"/>
        <v>0</v>
      </c>
      <c r="F41">
        <f>F12-E12</f>
        <v>18024.594540299902</v>
      </c>
      <c r="G41">
        <f t="shared" si="5"/>
        <v>19731.8594392999</v>
      </c>
      <c r="H41">
        <f t="shared" si="6"/>
        <v>17621.006404</v>
      </c>
      <c r="I41">
        <f t="shared" si="7"/>
        <v>11392.7485836999</v>
      </c>
      <c r="J41">
        <f t="shared" si="8"/>
        <v>14345.172304300002</v>
      </c>
      <c r="K41">
        <f t="shared" si="9"/>
        <v>9129.3190973000019</v>
      </c>
      <c r="L41">
        <f t="shared" si="10"/>
        <v>9696.9806744000016</v>
      </c>
      <c r="M41">
        <f t="shared" si="11"/>
        <v>9820.3731832999001</v>
      </c>
    </row>
  </sheetData>
  <mergeCells count="15">
    <mergeCell ref="A34:B34"/>
    <mergeCell ref="A35:B35"/>
    <mergeCell ref="B2:C2"/>
    <mergeCell ref="C3:L3"/>
    <mergeCell ref="A5:B5"/>
    <mergeCell ref="A6:B6"/>
    <mergeCell ref="B15:C15"/>
    <mergeCell ref="D15:F15"/>
    <mergeCell ref="G15:J15"/>
    <mergeCell ref="A24:B24"/>
    <mergeCell ref="B18:D18"/>
    <mergeCell ref="E18:G18"/>
    <mergeCell ref="H18:I18"/>
    <mergeCell ref="J18:N18"/>
    <mergeCell ref="A23:B23"/>
  </mergeCells>
  <pageMargins left="0.7" right="0.7" top="0.75" bottom="0.75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4E11-58BB-44DF-BC47-0160C7FECAAF}">
  <sheetPr>
    <tabColor theme="9" tint="-0.499984740745262"/>
    <pageSetUpPr fitToPage="1"/>
  </sheetPr>
  <dimension ref="A1:P41"/>
  <sheetViews>
    <sheetView zoomScaleNormal="100" workbookViewId="0">
      <selection activeCell="Q15" sqref="Q15"/>
    </sheetView>
  </sheetViews>
  <sheetFormatPr defaultRowHeight="14.5" x14ac:dyDescent="0.35"/>
  <cols>
    <col min="1" max="1" width="11.1796875" bestFit="1" customWidth="1"/>
    <col min="2" max="2" width="25.906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N1" s="6"/>
    </row>
    <row r="2" spans="1:16" ht="14.5" customHeight="1" x14ac:dyDescent="0.35">
      <c r="B2" s="2"/>
      <c r="C2" s="2"/>
      <c r="D2" s="2"/>
      <c r="N2" s="6"/>
    </row>
    <row r="3" spans="1:16" x14ac:dyDescent="0.35">
      <c r="B3" t="s">
        <v>65</v>
      </c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2437.0870573000002</v>
      </c>
      <c r="E5">
        <v>1780.4501786000001</v>
      </c>
      <c r="F5" s="9">
        <v>2052.3585343999998</v>
      </c>
      <c r="G5">
        <v>1862.3410606999901</v>
      </c>
      <c r="H5">
        <v>1889.4854468999999</v>
      </c>
      <c r="I5">
        <v>1670.2358701999899</v>
      </c>
      <c r="J5">
        <v>1956.2537227999901</v>
      </c>
      <c r="K5">
        <v>1420.2104440999999</v>
      </c>
      <c r="L5">
        <v>2124.0221588999998</v>
      </c>
      <c r="M5">
        <v>1431.742632</v>
      </c>
      <c r="N5">
        <v>1585.4205645</v>
      </c>
      <c r="O5" t="s">
        <v>24</v>
      </c>
      <c r="P5" t="s">
        <v>74</v>
      </c>
    </row>
    <row r="6" spans="1:16" x14ac:dyDescent="0.35">
      <c r="A6" s="2" t="s">
        <v>4</v>
      </c>
      <c r="B6" s="17" t="s">
        <v>17</v>
      </c>
      <c r="C6" s="17"/>
      <c r="D6">
        <v>5505.7126316000003</v>
      </c>
      <c r="E6">
        <v>3867.3850385999899</v>
      </c>
      <c r="F6" s="10">
        <v>4492.2854992000002</v>
      </c>
      <c r="G6">
        <v>13700.170788900001</v>
      </c>
      <c r="H6">
        <v>11147.730748399999</v>
      </c>
      <c r="I6">
        <v>11368.0738326999</v>
      </c>
      <c r="J6">
        <v>9854.3269928999998</v>
      </c>
      <c r="K6">
        <v>10709.147019099901</v>
      </c>
      <c r="L6">
        <v>12287.5043393</v>
      </c>
      <c r="M6">
        <v>11728.641573700001</v>
      </c>
      <c r="N6">
        <v>10203.839577799899</v>
      </c>
      <c r="O6" t="s">
        <v>24</v>
      </c>
      <c r="P6" t="s">
        <v>75</v>
      </c>
    </row>
    <row r="7" spans="1:16" x14ac:dyDescent="0.35">
      <c r="A7" s="2" t="s">
        <v>4</v>
      </c>
      <c r="B7" s="17" t="s">
        <v>19</v>
      </c>
      <c r="C7" s="17"/>
      <c r="D7">
        <v>3016.9456788000002</v>
      </c>
      <c r="E7">
        <v>2788.2982944</v>
      </c>
      <c r="F7" s="10">
        <v>2856.5502111999999</v>
      </c>
      <c r="G7">
        <v>2858.94805489999</v>
      </c>
      <c r="H7">
        <v>2880.1650685999998</v>
      </c>
      <c r="I7">
        <v>2992.3876755000001</v>
      </c>
      <c r="J7">
        <v>2550.4580802999999</v>
      </c>
      <c r="K7">
        <v>2153.1522774999899</v>
      </c>
      <c r="L7">
        <v>2364.7536024000001</v>
      </c>
      <c r="M7">
        <v>2095.5802970999998</v>
      </c>
      <c r="N7">
        <v>2261.5746688999998</v>
      </c>
      <c r="O7" t="s">
        <v>24</v>
      </c>
      <c r="P7" t="s">
        <v>76</v>
      </c>
    </row>
    <row r="8" spans="1:16" x14ac:dyDescent="0.35">
      <c r="A8" s="2" t="s">
        <v>4</v>
      </c>
      <c r="B8" s="17" t="s">
        <v>27</v>
      </c>
      <c r="C8" s="17"/>
      <c r="D8">
        <v>4725.1651171000003</v>
      </c>
      <c r="E8">
        <v>4403.2739110000002</v>
      </c>
      <c r="F8" s="10">
        <v>4291.7406104000002</v>
      </c>
      <c r="G8">
        <v>19414.7722168</v>
      </c>
      <c r="H8">
        <v>19155.6140271</v>
      </c>
      <c r="I8">
        <v>20532.266149599898</v>
      </c>
      <c r="J8">
        <v>21819.936786299899</v>
      </c>
      <c r="K8">
        <v>22982.754656100002</v>
      </c>
      <c r="L8">
        <v>22964.7085845</v>
      </c>
      <c r="M8">
        <v>18656.854821399898</v>
      </c>
      <c r="N8">
        <v>26722.599370999898</v>
      </c>
      <c r="O8" t="s">
        <v>24</v>
      </c>
      <c r="P8" t="s">
        <v>77</v>
      </c>
    </row>
    <row r="9" spans="1:16" x14ac:dyDescent="0.35">
      <c r="A9" s="2" t="s">
        <v>4</v>
      </c>
      <c r="B9" s="17" t="s">
        <v>3</v>
      </c>
      <c r="C9" s="17"/>
      <c r="D9">
        <v>6511.6990151</v>
      </c>
      <c r="E9">
        <v>5144.2567606000002</v>
      </c>
      <c r="F9" s="10">
        <v>4063.1373456000001</v>
      </c>
      <c r="G9">
        <v>13981.2445399999</v>
      </c>
      <c r="H9">
        <v>13511.906831</v>
      </c>
      <c r="I9">
        <v>15286.774026900001</v>
      </c>
      <c r="J9">
        <v>12073.206264599999</v>
      </c>
      <c r="K9">
        <v>11562.802157399999</v>
      </c>
      <c r="L9">
        <v>11788.379053799999</v>
      </c>
      <c r="M9">
        <v>10736.3494002999</v>
      </c>
      <c r="N9">
        <v>10120.724902399999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17</v>
      </c>
      <c r="C10" s="2" t="s">
        <v>19</v>
      </c>
      <c r="D10">
        <v>12391.0362404999</v>
      </c>
      <c r="E10">
        <v>7921.7206772999898</v>
      </c>
      <c r="F10" s="10">
        <v>4845.5832129999899</v>
      </c>
      <c r="G10">
        <v>15633.6714337999</v>
      </c>
      <c r="H10">
        <v>14200.1447931</v>
      </c>
      <c r="I10">
        <v>14841.259981200001</v>
      </c>
      <c r="J10">
        <v>15236.6664762</v>
      </c>
      <c r="K10">
        <v>10826.4577929999</v>
      </c>
      <c r="L10">
        <v>13601.4096777</v>
      </c>
      <c r="M10">
        <v>11791.9756174999</v>
      </c>
      <c r="N10">
        <v>14738.7637521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27</v>
      </c>
      <c r="C11" s="2" t="s">
        <v>19</v>
      </c>
      <c r="D11">
        <v>5438.8398940999996</v>
      </c>
      <c r="E11">
        <v>4506.2779867999998</v>
      </c>
      <c r="F11" s="10">
        <v>3701.2468303999899</v>
      </c>
      <c r="G11">
        <v>37276.872270599997</v>
      </c>
      <c r="H11">
        <v>34528.130108799996</v>
      </c>
      <c r="I11">
        <v>34697.133592899998</v>
      </c>
      <c r="J11">
        <v>28738.428681099998</v>
      </c>
      <c r="K11">
        <v>32775.4144265</v>
      </c>
      <c r="L11">
        <v>34545.7379974</v>
      </c>
      <c r="M11">
        <v>23266.376444000001</v>
      </c>
      <c r="N11">
        <v>14096.3309925999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3</v>
      </c>
      <c r="C12" s="2" t="s">
        <v>19</v>
      </c>
      <c r="D12">
        <v>5298.6567027999899</v>
      </c>
      <c r="E12">
        <v>3469.52581279999</v>
      </c>
      <c r="F12" s="11">
        <v>3057.7211391999899</v>
      </c>
      <c r="G12">
        <v>14334.834839699901</v>
      </c>
      <c r="H12">
        <v>14134.6426486</v>
      </c>
      <c r="I12">
        <v>12641.8031668</v>
      </c>
      <c r="J12">
        <v>9388.0945196999892</v>
      </c>
      <c r="K12">
        <v>6961.3446938999896</v>
      </c>
      <c r="L12">
        <v>6247.9010035000001</v>
      </c>
      <c r="M12">
        <v>6216.9342071999999</v>
      </c>
      <c r="N12">
        <v>8571.9491266999994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16" x14ac:dyDescent="0.35">
      <c r="B16">
        <v>60</v>
      </c>
      <c r="E16">
        <v>1440</v>
      </c>
      <c r="H16">
        <f>E16/500</f>
        <v>2.88</v>
      </c>
    </row>
    <row r="18" spans="1:16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6" x14ac:dyDescent="0.35">
      <c r="B19">
        <f>10*24</f>
        <v>240</v>
      </c>
      <c r="F19">
        <f>0.35*24</f>
        <v>8.3999999999999986</v>
      </c>
      <c r="I19">
        <f>(H16*2)+B19+F19</f>
        <v>254.16</v>
      </c>
      <c r="K19">
        <f>(100*25)-I19</f>
        <v>2245.84</v>
      </c>
      <c r="L19" s="2">
        <v>2500</v>
      </c>
    </row>
    <row r="20" spans="1:16" x14ac:dyDescent="0.35">
      <c r="A20" s="2" t="s">
        <v>71</v>
      </c>
      <c r="O20" s="4"/>
    </row>
    <row r="21" spans="1:16" x14ac:dyDescent="0.35">
      <c r="B21" s="3"/>
      <c r="C21" s="3"/>
    </row>
    <row r="22" spans="1:16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 s="4"/>
      <c r="P22" t="s">
        <v>34</v>
      </c>
    </row>
    <row r="23" spans="1:16" x14ac:dyDescent="0.35">
      <c r="A23" t="s">
        <v>4</v>
      </c>
      <c r="B23" s="22" t="s">
        <v>17</v>
      </c>
      <c r="C23" s="22"/>
      <c r="G23">
        <f>G6-G5</f>
        <v>11837.829728200011</v>
      </c>
      <c r="H23">
        <f t="shared" ref="H23:N23" si="1">H6-H5</f>
        <v>9258.2453014999992</v>
      </c>
      <c r="I23">
        <f t="shared" si="1"/>
        <v>9697.8379624999106</v>
      </c>
      <c r="J23">
        <f t="shared" si="1"/>
        <v>7898.0732701000097</v>
      </c>
      <c r="K23">
        <f t="shared" si="1"/>
        <v>9288.9365749999015</v>
      </c>
      <c r="L23">
        <f t="shared" si="1"/>
        <v>10163.4821804</v>
      </c>
      <c r="M23">
        <f t="shared" si="1"/>
        <v>10296.898941700001</v>
      </c>
      <c r="N23">
        <f t="shared" si="1"/>
        <v>8618.4190132998992</v>
      </c>
      <c r="P23">
        <f>MEDIAN(G23:N23)</f>
        <v>9493.3872687499061</v>
      </c>
    </row>
    <row r="24" spans="1:16" x14ac:dyDescent="0.35">
      <c r="A24" t="s">
        <v>4</v>
      </c>
      <c r="B24" s="22" t="s">
        <v>19</v>
      </c>
      <c r="C24" s="22"/>
      <c r="G24">
        <f>G7-G5</f>
        <v>996.60699419999992</v>
      </c>
      <c r="H24">
        <f t="shared" ref="H24:N24" si="2">H7-H5</f>
        <v>990.67962169999987</v>
      </c>
      <c r="I24">
        <f t="shared" si="2"/>
        <v>1322.1518053000102</v>
      </c>
      <c r="J24">
        <f t="shared" si="2"/>
        <v>594.20435750000979</v>
      </c>
      <c r="K24">
        <f t="shared" si="2"/>
        <v>732.94183339998995</v>
      </c>
      <c r="L24">
        <f t="shared" si="2"/>
        <v>240.7314435000003</v>
      </c>
      <c r="M24">
        <f t="shared" si="2"/>
        <v>663.83766509999987</v>
      </c>
      <c r="N24">
        <f t="shared" si="2"/>
        <v>676.15410439999982</v>
      </c>
      <c r="O24" s="4"/>
      <c r="P24">
        <f t="shared" ref="P24:P29" si="3">MEDIAN(G24:N24)</f>
        <v>704.54796889999488</v>
      </c>
    </row>
    <row r="25" spans="1:16" x14ac:dyDescent="0.35">
      <c r="A25" t="s">
        <v>4</v>
      </c>
      <c r="B25" s="22" t="s">
        <v>27</v>
      </c>
      <c r="C25" s="22"/>
      <c r="G25">
        <f>G8-G5</f>
        <v>17552.43115610001</v>
      </c>
      <c r="H25">
        <f>H8-H5</f>
        <v>17266.128580200002</v>
      </c>
      <c r="I25">
        <f>I8-I5</f>
        <v>18862.030279399907</v>
      </c>
      <c r="J25">
        <f t="shared" ref="J25:N25" si="4">J8-J5</f>
        <v>19863.68306349991</v>
      </c>
      <c r="K25">
        <f t="shared" si="4"/>
        <v>21562.544212000001</v>
      </c>
      <c r="L25">
        <f t="shared" si="4"/>
        <v>20840.686425600001</v>
      </c>
      <c r="M25">
        <f t="shared" si="4"/>
        <v>17225.112189399897</v>
      </c>
      <c r="N25">
        <f t="shared" si="4"/>
        <v>25137.178806499898</v>
      </c>
    </row>
    <row r="26" spans="1:16" x14ac:dyDescent="0.35">
      <c r="A26" t="s">
        <v>4</v>
      </c>
      <c r="B26" s="22" t="s">
        <v>3</v>
      </c>
      <c r="C26" s="22"/>
      <c r="G26">
        <f>G9-G5</f>
        <v>12118.90347929991</v>
      </c>
      <c r="H26">
        <f t="shared" ref="H26:N26" si="5">H9-H5</f>
        <v>11622.4213841</v>
      </c>
      <c r="I26">
        <f t="shared" si="5"/>
        <v>13616.538156700011</v>
      </c>
      <c r="J26">
        <f t="shared" si="5"/>
        <v>10116.952541800008</v>
      </c>
      <c r="K26">
        <f t="shared" si="5"/>
        <v>10142.5917133</v>
      </c>
      <c r="L26">
        <f t="shared" si="5"/>
        <v>9664.3568949</v>
      </c>
      <c r="M26">
        <f t="shared" si="5"/>
        <v>9304.6067682999001</v>
      </c>
      <c r="N26">
        <f t="shared" si="5"/>
        <v>8535.3043378999992</v>
      </c>
      <c r="P26">
        <f t="shared" si="3"/>
        <v>10129.772127550004</v>
      </c>
    </row>
    <row r="27" spans="1:16" x14ac:dyDescent="0.35">
      <c r="A27" t="s">
        <v>4</v>
      </c>
      <c r="B27" t="s">
        <v>17</v>
      </c>
      <c r="C27" t="s">
        <v>19</v>
      </c>
      <c r="G27">
        <f>G10-G5</f>
        <v>13771.330373099911</v>
      </c>
      <c r="H27">
        <f t="shared" ref="H27:N27" si="6">H10-H5</f>
        <v>12310.6593462</v>
      </c>
      <c r="I27">
        <f t="shared" si="6"/>
        <v>13171.024111000012</v>
      </c>
      <c r="J27">
        <f t="shared" si="6"/>
        <v>13280.412753400011</v>
      </c>
      <c r="K27">
        <f t="shared" si="6"/>
        <v>9406.2473488999003</v>
      </c>
      <c r="L27">
        <f t="shared" si="6"/>
        <v>11477.3875188</v>
      </c>
      <c r="M27">
        <f t="shared" si="6"/>
        <v>10360.232985499901</v>
      </c>
      <c r="N27">
        <f t="shared" si="6"/>
        <v>13153.3431876</v>
      </c>
      <c r="P27">
        <f t="shared" si="3"/>
        <v>12732.001266899999</v>
      </c>
    </row>
    <row r="28" spans="1:16" x14ac:dyDescent="0.35">
      <c r="A28" t="s">
        <v>4</v>
      </c>
      <c r="B28" t="s">
        <v>27</v>
      </c>
      <c r="C28" t="s">
        <v>19</v>
      </c>
      <c r="G28">
        <f>G11-G5</f>
        <v>35414.531209900008</v>
      </c>
      <c r="H28">
        <f t="shared" ref="H28:N28" si="7">H11-H5</f>
        <v>32638.644661899998</v>
      </c>
      <c r="I28">
        <f t="shared" si="7"/>
        <v>33026.897722700007</v>
      </c>
      <c r="J28">
        <f t="shared" si="7"/>
        <v>26782.174958300009</v>
      </c>
      <c r="K28">
        <f t="shared" si="7"/>
        <v>31355.203982399998</v>
      </c>
      <c r="L28">
        <f t="shared" si="7"/>
        <v>32421.7158385</v>
      </c>
      <c r="M28">
        <f t="shared" si="7"/>
        <v>21834.633812</v>
      </c>
      <c r="N28">
        <f t="shared" si="7"/>
        <v>12510.9104280999</v>
      </c>
      <c r="P28">
        <f t="shared" si="3"/>
        <v>31888.459910450001</v>
      </c>
    </row>
    <row r="29" spans="1:16" x14ac:dyDescent="0.35">
      <c r="A29" t="s">
        <v>4</v>
      </c>
      <c r="B29" t="s">
        <v>3</v>
      </c>
      <c r="C29" t="s">
        <v>19</v>
      </c>
      <c r="G29">
        <f>G12-G5</f>
        <v>12472.493778999911</v>
      </c>
      <c r="H29">
        <f t="shared" ref="H29:N29" si="8">H12-H5</f>
        <v>12245.1572017</v>
      </c>
      <c r="I29">
        <f t="shared" si="8"/>
        <v>10971.567296600011</v>
      </c>
      <c r="J29">
        <f t="shared" si="8"/>
        <v>7431.8407968999991</v>
      </c>
      <c r="K29">
        <f t="shared" si="8"/>
        <v>5541.1342497999894</v>
      </c>
      <c r="L29">
        <f t="shared" si="8"/>
        <v>4123.8788445999999</v>
      </c>
      <c r="M29">
        <f t="shared" si="8"/>
        <v>4785.1915752000004</v>
      </c>
      <c r="N29">
        <f t="shared" si="8"/>
        <v>6986.5285621999992</v>
      </c>
      <c r="P29">
        <f t="shared" si="3"/>
        <v>7209.1846795499987</v>
      </c>
    </row>
    <row r="31" spans="1:16" ht="15" thickBot="1" x14ac:dyDescent="0.4"/>
    <row r="32" spans="1:16" ht="15" thickBot="1" x14ac:dyDescent="0.4">
      <c r="A32" s="14" t="s">
        <v>72</v>
      </c>
    </row>
    <row r="34" spans="1:14" x14ac:dyDescent="0.35">
      <c r="A34" s="22" t="s">
        <v>0</v>
      </c>
      <c r="B34" s="22"/>
      <c r="C34" s="22"/>
      <c r="F34">
        <f>F5-F5</f>
        <v>0</v>
      </c>
      <c r="G34">
        <f>G5-F5</f>
        <v>-190.01747370000976</v>
      </c>
      <c r="H34">
        <f>H5-F5</f>
        <v>-162.87308749999988</v>
      </c>
      <c r="I34">
        <f>I5-F5</f>
        <v>-382.12266420000992</v>
      </c>
      <c r="J34">
        <f>J5-F5</f>
        <v>-96.104811600009725</v>
      </c>
      <c r="K34">
        <f>K5-F5</f>
        <v>-632.14809029999992</v>
      </c>
      <c r="L34">
        <f>L5-F5</f>
        <v>71.663624499999969</v>
      </c>
      <c r="M34">
        <f>M5-F5</f>
        <v>-620.61590239999987</v>
      </c>
      <c r="N34">
        <f>N5-F5</f>
        <v>-466.93796989999987</v>
      </c>
    </row>
    <row r="35" spans="1:14" x14ac:dyDescent="0.35">
      <c r="A35" t="s">
        <v>4</v>
      </c>
      <c r="B35" s="22" t="s">
        <v>17</v>
      </c>
      <c r="C35" s="22"/>
      <c r="F35">
        <f t="shared" ref="F35:F41" si="9">F6-F6</f>
        <v>0</v>
      </c>
      <c r="G35">
        <f>G6-F6</f>
        <v>9207.8852896999997</v>
      </c>
      <c r="H35">
        <f t="shared" ref="H35:H41" si="10">H6-F6</f>
        <v>6655.4452491999991</v>
      </c>
      <c r="I35">
        <f t="shared" ref="I35:I41" si="11">I6-F6</f>
        <v>6875.7883334998996</v>
      </c>
      <c r="J35">
        <f t="shared" ref="J35:J41" si="12">J6-F6</f>
        <v>5362.0414936999996</v>
      </c>
      <c r="K35">
        <f t="shared" ref="K35:K41" si="13">K6-F6</f>
        <v>6216.8615198999005</v>
      </c>
      <c r="L35">
        <f t="shared" ref="L35:L41" si="14">L6-F6</f>
        <v>7795.2188400999994</v>
      </c>
      <c r="M35">
        <f t="shared" ref="M35:M41" si="15">M6-F6</f>
        <v>7236.3560745000004</v>
      </c>
      <c r="N35">
        <f t="shared" ref="N35:N41" si="16">N6-F6</f>
        <v>5711.5540785998992</v>
      </c>
    </row>
    <row r="36" spans="1:14" x14ac:dyDescent="0.35">
      <c r="A36" t="s">
        <v>4</v>
      </c>
      <c r="B36" s="22" t="s">
        <v>19</v>
      </c>
      <c r="C36" s="22"/>
      <c r="F36">
        <f t="shared" si="9"/>
        <v>0</v>
      </c>
      <c r="G36">
        <f>G7-F7</f>
        <v>2.3978436999900623</v>
      </c>
      <c r="H36">
        <f t="shared" si="10"/>
        <v>23.614857399999892</v>
      </c>
      <c r="I36">
        <f t="shared" si="11"/>
        <v>135.83746430000019</v>
      </c>
      <c r="J36">
        <f t="shared" si="12"/>
        <v>-306.09213090000003</v>
      </c>
      <c r="K36">
        <f t="shared" si="13"/>
        <v>-703.39793370001007</v>
      </c>
      <c r="L36">
        <f t="shared" si="14"/>
        <v>-491.79660879999983</v>
      </c>
      <c r="M36">
        <f t="shared" si="15"/>
        <v>-760.9699141000001</v>
      </c>
      <c r="N36">
        <f t="shared" si="16"/>
        <v>-594.97554230000014</v>
      </c>
    </row>
    <row r="37" spans="1:14" x14ac:dyDescent="0.35">
      <c r="A37" t="s">
        <v>4</v>
      </c>
      <c r="B37" s="19" t="s">
        <v>27</v>
      </c>
      <c r="C37" s="19"/>
      <c r="F37">
        <f t="shared" si="9"/>
        <v>0</v>
      </c>
      <c r="G37">
        <f>G8-F8</f>
        <v>15123.0316064</v>
      </c>
      <c r="H37">
        <f t="shared" si="10"/>
        <v>14863.8734167</v>
      </c>
      <c r="I37">
        <f t="shared" si="11"/>
        <v>16240.525539199898</v>
      </c>
      <c r="J37">
        <f t="shared" si="12"/>
        <v>17528.196175899899</v>
      </c>
      <c r="K37">
        <f t="shared" si="13"/>
        <v>18691.014045700002</v>
      </c>
      <c r="L37">
        <f t="shared" si="14"/>
        <v>18672.9679741</v>
      </c>
      <c r="M37">
        <f t="shared" si="15"/>
        <v>14365.114210999898</v>
      </c>
      <c r="N37">
        <f t="shared" si="16"/>
        <v>22430.858760599898</v>
      </c>
    </row>
    <row r="38" spans="1:14" x14ac:dyDescent="0.35">
      <c r="A38" t="s">
        <v>4</v>
      </c>
      <c r="B38" s="19" t="s">
        <v>3</v>
      </c>
      <c r="C38" s="19"/>
      <c r="F38">
        <f t="shared" si="9"/>
        <v>0</v>
      </c>
      <c r="G38">
        <f>G9-F9</f>
        <v>9918.1071943998995</v>
      </c>
      <c r="H38">
        <f t="shared" si="10"/>
        <v>9448.7694854000001</v>
      </c>
      <c r="I38">
        <f t="shared" si="11"/>
        <v>11223.6366813</v>
      </c>
      <c r="J38">
        <f t="shared" si="12"/>
        <v>8010.0689189999994</v>
      </c>
      <c r="K38">
        <f t="shared" si="13"/>
        <v>7499.6648117999994</v>
      </c>
      <c r="L38">
        <f t="shared" si="14"/>
        <v>7725.2417081999993</v>
      </c>
      <c r="M38">
        <f t="shared" si="15"/>
        <v>6673.2120546998995</v>
      </c>
      <c r="N38">
        <f t="shared" si="16"/>
        <v>6057.5875567999992</v>
      </c>
    </row>
    <row r="39" spans="1:14" x14ac:dyDescent="0.35">
      <c r="A39" t="s">
        <v>4</v>
      </c>
      <c r="B39" t="s">
        <v>17</v>
      </c>
      <c r="C39" t="s">
        <v>19</v>
      </c>
      <c r="F39">
        <f t="shared" si="9"/>
        <v>0</v>
      </c>
      <c r="G39">
        <f t="shared" ref="G39" si="17">G10-F10</f>
        <v>10788.088220799909</v>
      </c>
      <c r="H39">
        <f t="shared" si="10"/>
        <v>9354.5615801000095</v>
      </c>
      <c r="I39">
        <f t="shared" si="11"/>
        <v>9995.67676820001</v>
      </c>
      <c r="J39">
        <f t="shared" si="12"/>
        <v>10391.083263200009</v>
      </c>
      <c r="K39">
        <f t="shared" si="13"/>
        <v>5980.8745799999097</v>
      </c>
      <c r="L39">
        <f t="shared" si="14"/>
        <v>8755.8264647000105</v>
      </c>
      <c r="M39">
        <f t="shared" si="15"/>
        <v>6946.3924044999103</v>
      </c>
      <c r="N39">
        <f t="shared" si="16"/>
        <v>9893.1805391000089</v>
      </c>
    </row>
    <row r="40" spans="1:14" x14ac:dyDescent="0.35">
      <c r="A40" t="s">
        <v>4</v>
      </c>
      <c r="B40" t="s">
        <v>27</v>
      </c>
      <c r="C40" t="s">
        <v>19</v>
      </c>
      <c r="F40">
        <f t="shared" si="9"/>
        <v>0</v>
      </c>
      <c r="G40">
        <f>G11-F11</f>
        <v>33575.625440200005</v>
      </c>
      <c r="H40">
        <f t="shared" si="10"/>
        <v>30826.883278400008</v>
      </c>
      <c r="I40">
        <f t="shared" si="11"/>
        <v>30995.886762500009</v>
      </c>
      <c r="J40">
        <f t="shared" si="12"/>
        <v>25037.18185070001</v>
      </c>
      <c r="K40">
        <f t="shared" si="13"/>
        <v>29074.167596100011</v>
      </c>
      <c r="L40">
        <f t="shared" si="14"/>
        <v>30844.491167000011</v>
      </c>
      <c r="M40">
        <f t="shared" si="15"/>
        <v>19565.129613600013</v>
      </c>
      <c r="N40">
        <f t="shared" si="16"/>
        <v>10395.08416219991</v>
      </c>
    </row>
    <row r="41" spans="1:14" x14ac:dyDescent="0.35">
      <c r="A41" t="s">
        <v>4</v>
      </c>
      <c r="B41" t="s">
        <v>3</v>
      </c>
      <c r="C41" t="s">
        <v>19</v>
      </c>
      <c r="F41">
        <f t="shared" si="9"/>
        <v>0</v>
      </c>
      <c r="G41">
        <f>G12-F12</f>
        <v>11277.113700499911</v>
      </c>
      <c r="H41">
        <f t="shared" si="10"/>
        <v>11076.92150940001</v>
      </c>
      <c r="I41">
        <f t="shared" si="11"/>
        <v>9584.0820276000104</v>
      </c>
      <c r="J41">
        <f t="shared" si="12"/>
        <v>6330.3733804999993</v>
      </c>
      <c r="K41">
        <f t="shared" si="13"/>
        <v>3903.6235546999997</v>
      </c>
      <c r="L41">
        <f t="shared" si="14"/>
        <v>3190.1798643000102</v>
      </c>
      <c r="M41">
        <f t="shared" si="15"/>
        <v>3159.21306800001</v>
      </c>
      <c r="N41">
        <f t="shared" si="16"/>
        <v>5514.2279875000095</v>
      </c>
    </row>
  </sheetData>
  <mergeCells count="23">
    <mergeCell ref="K18:O18"/>
    <mergeCell ref="D3:M3"/>
    <mergeCell ref="B15:D15"/>
    <mergeCell ref="E15:G15"/>
    <mergeCell ref="H15:K15"/>
    <mergeCell ref="A5:C5"/>
    <mergeCell ref="B6:C6"/>
    <mergeCell ref="B7:C7"/>
    <mergeCell ref="B8:C8"/>
    <mergeCell ref="B9:C9"/>
    <mergeCell ref="B18:E18"/>
    <mergeCell ref="F18:H18"/>
    <mergeCell ref="I18:J18"/>
    <mergeCell ref="A22:C22"/>
    <mergeCell ref="B23:C23"/>
    <mergeCell ref="B24:C24"/>
    <mergeCell ref="B25:C25"/>
    <mergeCell ref="B26:C26"/>
    <mergeCell ref="A34:C34"/>
    <mergeCell ref="B35:C35"/>
    <mergeCell ref="B36:C36"/>
    <mergeCell ref="B37:C37"/>
    <mergeCell ref="B38:C38"/>
  </mergeCells>
  <pageMargins left="0.7" right="0.7" top="0.75" bottom="0.75" header="0.3" footer="0.3"/>
  <pageSetup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D937-B63E-4828-8C7D-CDB2D79E4EB5}">
  <sheetPr>
    <tabColor theme="9" tint="-0.499984740745262"/>
    <pageSetUpPr fitToPage="1"/>
  </sheetPr>
  <dimension ref="A1:P41"/>
  <sheetViews>
    <sheetView zoomScaleNormal="100" workbookViewId="0">
      <selection activeCell="D6" sqref="D6:P6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N1" s="6"/>
    </row>
    <row r="2" spans="1:16" ht="14.5" customHeight="1" x14ac:dyDescent="0.35">
      <c r="B2" s="2"/>
      <c r="C2" s="2"/>
      <c r="D2" s="2"/>
      <c r="N2" s="6"/>
    </row>
    <row r="3" spans="1:16" x14ac:dyDescent="0.35">
      <c r="B3" t="s">
        <v>63</v>
      </c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3107.70644239999</v>
      </c>
      <c r="E5">
        <v>2417.5608968000001</v>
      </c>
      <c r="F5" s="9">
        <v>2706.2982836000001</v>
      </c>
      <c r="G5">
        <v>3115.8724864000001</v>
      </c>
      <c r="H5">
        <v>2234.2247315999998</v>
      </c>
      <c r="I5">
        <v>2374.285766</v>
      </c>
      <c r="J5">
        <v>2447.5920575999999</v>
      </c>
      <c r="K5">
        <v>2449.510816</v>
      </c>
      <c r="L5">
        <v>2354.5651415999901</v>
      </c>
      <c r="M5">
        <v>2053.4064659999999</v>
      </c>
      <c r="N5">
        <v>2119.5066784000001</v>
      </c>
      <c r="P5" t="s">
        <v>74</v>
      </c>
    </row>
    <row r="6" spans="1:16" x14ac:dyDescent="0.35">
      <c r="A6" s="2" t="s">
        <v>4</v>
      </c>
      <c r="B6" s="2" t="s">
        <v>32</v>
      </c>
      <c r="C6" s="2" t="s">
        <v>0</v>
      </c>
      <c r="D6">
        <v>7712.80741639999</v>
      </c>
      <c r="E6">
        <v>6469.2908312</v>
      </c>
      <c r="F6" s="10">
        <v>7097.5845259999996</v>
      </c>
      <c r="G6">
        <v>26407.683373600001</v>
      </c>
      <c r="H6">
        <v>19036.675005599998</v>
      </c>
      <c r="I6">
        <v>22941.4537659999</v>
      </c>
      <c r="J6">
        <v>21439.145322</v>
      </c>
      <c r="K6">
        <v>16465.782397599902</v>
      </c>
      <c r="L6">
        <v>21028.735906800001</v>
      </c>
      <c r="M6">
        <v>18083.723836000001</v>
      </c>
      <c r="N6">
        <v>16335.237201600001</v>
      </c>
      <c r="P6" t="s">
        <v>75</v>
      </c>
    </row>
    <row r="7" spans="1:16" x14ac:dyDescent="0.35">
      <c r="A7" s="2" t="s">
        <v>4</v>
      </c>
      <c r="B7" s="2" t="s">
        <v>32</v>
      </c>
      <c r="C7" s="2" t="s">
        <v>29</v>
      </c>
      <c r="D7">
        <v>6732.2222671999998</v>
      </c>
      <c r="E7">
        <v>7889.4983343999902</v>
      </c>
      <c r="F7" s="10">
        <v>7390.0660699999999</v>
      </c>
      <c r="G7">
        <v>29699.552839599899</v>
      </c>
      <c r="H7">
        <v>24943.634919600001</v>
      </c>
      <c r="I7">
        <v>28430.996564799902</v>
      </c>
      <c r="J7">
        <v>26134.7259291999</v>
      </c>
      <c r="K7">
        <v>23666.4844315999</v>
      </c>
      <c r="L7">
        <v>25028.676786399999</v>
      </c>
      <c r="M7">
        <v>25540.694835199902</v>
      </c>
      <c r="N7">
        <v>24051.969928800001</v>
      </c>
      <c r="P7" t="s">
        <v>76</v>
      </c>
    </row>
    <row r="8" spans="1:16" x14ac:dyDescent="0.35">
      <c r="A8" s="2" t="s">
        <v>4</v>
      </c>
      <c r="B8" s="2" t="s">
        <v>17</v>
      </c>
      <c r="C8" s="2" t="s">
        <v>29</v>
      </c>
      <c r="D8">
        <v>6448.2330875999996</v>
      </c>
      <c r="E8">
        <v>6488.45331359999</v>
      </c>
      <c r="F8" s="10">
        <v>6637.1466651999899</v>
      </c>
      <c r="G8">
        <v>18572.950671199898</v>
      </c>
      <c r="H8">
        <v>19024.054456000002</v>
      </c>
      <c r="I8">
        <v>21219.3554871999</v>
      </c>
      <c r="J8">
        <v>6785.3262275999996</v>
      </c>
      <c r="K8">
        <v>9445.5691115999907</v>
      </c>
      <c r="L8">
        <v>12884.0186471999</v>
      </c>
      <c r="M8">
        <v>15031.2050236</v>
      </c>
      <c r="N8">
        <v>16332.0011132</v>
      </c>
      <c r="P8" t="s">
        <v>77</v>
      </c>
    </row>
    <row r="9" spans="1:16" x14ac:dyDescent="0.35">
      <c r="A9" s="2" t="s">
        <v>4</v>
      </c>
      <c r="B9" s="2" t="s">
        <v>27</v>
      </c>
      <c r="C9" s="2" t="s">
        <v>3</v>
      </c>
      <c r="D9">
        <v>8236.02961399999</v>
      </c>
      <c r="E9">
        <v>8655.7210128000006</v>
      </c>
      <c r="F9" s="10">
        <v>8040.6324127999897</v>
      </c>
      <c r="G9">
        <v>20477.944613999902</v>
      </c>
      <c r="H9">
        <v>18259.102565599998</v>
      </c>
      <c r="I9">
        <v>17376.720835999899</v>
      </c>
      <c r="J9">
        <v>16179.741657999901</v>
      </c>
      <c r="K9">
        <v>13171.331408800001</v>
      </c>
      <c r="L9">
        <v>13973.353912799999</v>
      </c>
      <c r="M9">
        <v>13446.731139199999</v>
      </c>
      <c r="N9">
        <v>12307.913412</v>
      </c>
      <c r="P9" t="s">
        <v>78</v>
      </c>
    </row>
    <row r="10" spans="1:16" x14ac:dyDescent="0.35">
      <c r="A10" s="2" t="s">
        <v>4</v>
      </c>
      <c r="B10" s="2" t="s">
        <v>17</v>
      </c>
      <c r="C10" s="2" t="s">
        <v>19</v>
      </c>
      <c r="D10">
        <v>9337.3779400000003</v>
      </c>
      <c r="E10">
        <v>7471.5336772000001</v>
      </c>
      <c r="F10" s="10">
        <v>7360.9379203999897</v>
      </c>
      <c r="G10">
        <v>15425.920215599899</v>
      </c>
      <c r="H10">
        <v>14499.7780664</v>
      </c>
      <c r="I10">
        <v>13339.5949112</v>
      </c>
      <c r="J10">
        <v>15453.195624399999</v>
      </c>
      <c r="K10">
        <v>15000.969775600001</v>
      </c>
      <c r="L10">
        <v>8934.4883912000005</v>
      </c>
      <c r="M10">
        <v>11401.971070399901</v>
      </c>
      <c r="N10">
        <v>10363.3356804</v>
      </c>
      <c r="P10" t="s">
        <v>79</v>
      </c>
    </row>
    <row r="11" spans="1:16" x14ac:dyDescent="0.35">
      <c r="A11" s="2" t="s">
        <v>4</v>
      </c>
      <c r="B11" s="2" t="s">
        <v>27</v>
      </c>
      <c r="C11" s="2" t="s">
        <v>19</v>
      </c>
      <c r="D11">
        <v>5214.7517011999898</v>
      </c>
      <c r="E11">
        <v>4747.0025628000003</v>
      </c>
      <c r="F11" s="10">
        <v>6620.2590532000004</v>
      </c>
      <c r="G11">
        <v>28542.469253199899</v>
      </c>
      <c r="H11">
        <v>29289.6089464</v>
      </c>
      <c r="I11">
        <v>26473.291130799898</v>
      </c>
      <c r="J11">
        <v>30137.798638</v>
      </c>
      <c r="K11">
        <v>20391.548466799999</v>
      </c>
      <c r="L11">
        <v>23197.440923999999</v>
      </c>
      <c r="M11">
        <v>26228.91432</v>
      </c>
      <c r="N11">
        <v>20724.963093999999</v>
      </c>
      <c r="P11" t="s">
        <v>80</v>
      </c>
    </row>
    <row r="12" spans="1:16" ht="15" thickBot="1" x14ac:dyDescent="0.4">
      <c r="A12" s="2" t="s">
        <v>4</v>
      </c>
      <c r="B12" s="2" t="s">
        <v>3</v>
      </c>
      <c r="C12" s="2" t="s">
        <v>19</v>
      </c>
      <c r="D12">
        <v>13152.358406399901</v>
      </c>
      <c r="E12">
        <v>8532.0085008000005</v>
      </c>
      <c r="F12" s="11">
        <v>10000.991026</v>
      </c>
      <c r="G12">
        <v>16452.2775764</v>
      </c>
      <c r="H12">
        <v>12149.362626399899</v>
      </c>
      <c r="I12">
        <v>12913.0954336</v>
      </c>
      <c r="J12">
        <v>15063.497491599999</v>
      </c>
      <c r="K12">
        <v>11827.564936799999</v>
      </c>
      <c r="L12">
        <v>12388.980270399899</v>
      </c>
      <c r="M12">
        <v>12487.3158895999</v>
      </c>
      <c r="N12">
        <v>11107.249328399999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</row>
    <row r="15" spans="1:16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16" x14ac:dyDescent="0.35">
      <c r="B16">
        <v>60</v>
      </c>
      <c r="E16">
        <v>1440</v>
      </c>
      <c r="H16">
        <f>E16/500</f>
        <v>2.88</v>
      </c>
    </row>
    <row r="18" spans="1:16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6" x14ac:dyDescent="0.35">
      <c r="B19">
        <f>10*24</f>
        <v>240</v>
      </c>
      <c r="F19">
        <f>0.35*24</f>
        <v>8.3999999999999986</v>
      </c>
      <c r="I19">
        <f>(H16*2)+B19+F19</f>
        <v>254.16</v>
      </c>
      <c r="K19">
        <f>(100*25)-I19</f>
        <v>2245.84</v>
      </c>
      <c r="L19" s="2">
        <v>2500</v>
      </c>
    </row>
    <row r="20" spans="1:16" x14ac:dyDescent="0.35">
      <c r="A20" s="2" t="s">
        <v>71</v>
      </c>
      <c r="O20" s="4"/>
    </row>
    <row r="21" spans="1:16" x14ac:dyDescent="0.35">
      <c r="B21" s="3"/>
      <c r="C21" s="3"/>
    </row>
    <row r="22" spans="1:16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 s="4"/>
      <c r="P22" t="s">
        <v>34</v>
      </c>
    </row>
    <row r="23" spans="1:16" x14ac:dyDescent="0.35">
      <c r="A23" s="2" t="s">
        <v>4</v>
      </c>
      <c r="B23" s="2" t="s">
        <v>32</v>
      </c>
      <c r="C23" s="2" t="s">
        <v>0</v>
      </c>
      <c r="G23">
        <f>G6-G5</f>
        <v>23291.810887200001</v>
      </c>
      <c r="H23">
        <f t="shared" ref="H23:N23" si="1">H6-H5</f>
        <v>16802.450273999999</v>
      </c>
      <c r="I23">
        <f t="shared" si="1"/>
        <v>20567.1679999999</v>
      </c>
      <c r="J23">
        <f t="shared" si="1"/>
        <v>18991.553264400001</v>
      </c>
      <c r="K23">
        <f t="shared" si="1"/>
        <v>14016.271581599902</v>
      </c>
      <c r="L23">
        <f t="shared" si="1"/>
        <v>18674.170765200011</v>
      </c>
      <c r="M23">
        <f t="shared" si="1"/>
        <v>16030.317370000001</v>
      </c>
      <c r="N23">
        <f t="shared" si="1"/>
        <v>14215.7305232</v>
      </c>
      <c r="P23">
        <f>MEDIAN(G23:N23)</f>
        <v>17738.310519600003</v>
      </c>
    </row>
    <row r="24" spans="1:16" x14ac:dyDescent="0.35">
      <c r="A24" s="2" t="s">
        <v>4</v>
      </c>
      <c r="B24" s="2" t="s">
        <v>32</v>
      </c>
      <c r="C24" s="2" t="s">
        <v>29</v>
      </c>
      <c r="G24">
        <f>G7-G5</f>
        <v>26583.680353199899</v>
      </c>
      <c r="H24">
        <f t="shared" ref="H24:N24" si="2">H7-H5</f>
        <v>22709.410188000002</v>
      </c>
      <c r="I24">
        <f t="shared" si="2"/>
        <v>26056.710798799901</v>
      </c>
      <c r="J24">
        <f t="shared" si="2"/>
        <v>23687.133871599901</v>
      </c>
      <c r="K24">
        <f t="shared" si="2"/>
        <v>21216.973615599898</v>
      </c>
      <c r="L24">
        <f t="shared" si="2"/>
        <v>22674.11164480001</v>
      </c>
      <c r="M24">
        <f t="shared" si="2"/>
        <v>23487.288369199901</v>
      </c>
      <c r="N24">
        <f t="shared" si="2"/>
        <v>21932.4632504</v>
      </c>
      <c r="O24" s="4"/>
      <c r="P24">
        <f t="shared" ref="P24:P29" si="3">MEDIAN(G24:N24)</f>
        <v>23098.349278599952</v>
      </c>
    </row>
    <row r="25" spans="1:16" x14ac:dyDescent="0.35">
      <c r="A25" s="2" t="s">
        <v>4</v>
      </c>
      <c r="B25" s="2" t="s">
        <v>17</v>
      </c>
      <c r="C25" s="2" t="s">
        <v>29</v>
      </c>
      <c r="G25">
        <f>G7-G5</f>
        <v>26583.680353199899</v>
      </c>
      <c r="H25">
        <f t="shared" ref="H25:N25" si="4">H7-H5</f>
        <v>22709.410188000002</v>
      </c>
      <c r="I25">
        <f t="shared" si="4"/>
        <v>26056.710798799901</v>
      </c>
      <c r="J25">
        <f t="shared" si="4"/>
        <v>23687.133871599901</v>
      </c>
      <c r="K25">
        <f t="shared" si="4"/>
        <v>21216.973615599898</v>
      </c>
      <c r="L25">
        <f t="shared" si="4"/>
        <v>22674.11164480001</v>
      </c>
      <c r="M25">
        <f t="shared" si="4"/>
        <v>23487.288369199901</v>
      </c>
      <c r="N25">
        <f t="shared" si="4"/>
        <v>21932.4632504</v>
      </c>
      <c r="P25">
        <f t="shared" si="3"/>
        <v>23098.349278599952</v>
      </c>
    </row>
    <row r="26" spans="1:16" x14ac:dyDescent="0.35">
      <c r="A26" s="2" t="s">
        <v>4</v>
      </c>
      <c r="B26" s="2" t="s">
        <v>27</v>
      </c>
      <c r="C26" s="2" t="s">
        <v>3</v>
      </c>
      <c r="G26">
        <f>G9-G5</f>
        <v>17362.072127599902</v>
      </c>
      <c r="H26">
        <f t="shared" ref="H26:N26" si="5">H9-H5</f>
        <v>16024.877833999999</v>
      </c>
      <c r="I26">
        <f t="shared" si="5"/>
        <v>15002.435069999898</v>
      </c>
      <c r="J26">
        <f t="shared" si="5"/>
        <v>13732.149600399902</v>
      </c>
      <c r="K26">
        <f t="shared" si="5"/>
        <v>10721.820592800001</v>
      </c>
      <c r="L26">
        <f t="shared" si="5"/>
        <v>11618.788771200008</v>
      </c>
      <c r="M26">
        <f t="shared" si="5"/>
        <v>11393.324673199999</v>
      </c>
      <c r="N26">
        <f t="shared" si="5"/>
        <v>10188.406733600001</v>
      </c>
      <c r="P26">
        <f t="shared" si="3"/>
        <v>12675.469185799955</v>
      </c>
    </row>
    <row r="27" spans="1:16" x14ac:dyDescent="0.35">
      <c r="A27" s="2" t="s">
        <v>4</v>
      </c>
      <c r="B27" s="2" t="s">
        <v>17</v>
      </c>
      <c r="C27" s="2" t="s">
        <v>19</v>
      </c>
      <c r="G27">
        <f>G10-G5</f>
        <v>12310.0477291999</v>
      </c>
      <c r="H27">
        <f t="shared" ref="H27:N27" si="6">H10-H5</f>
        <v>12265.553334800001</v>
      </c>
      <c r="I27">
        <f t="shared" si="6"/>
        <v>10965.309145200001</v>
      </c>
      <c r="J27">
        <f t="shared" si="6"/>
        <v>13005.6035668</v>
      </c>
      <c r="K27">
        <f t="shared" si="6"/>
        <v>12551.458959600001</v>
      </c>
      <c r="L27">
        <f t="shared" si="6"/>
        <v>6579.9232496000104</v>
      </c>
      <c r="M27">
        <f t="shared" si="6"/>
        <v>9348.5646043999004</v>
      </c>
      <c r="N27">
        <f t="shared" si="6"/>
        <v>8243.8290019999986</v>
      </c>
      <c r="P27">
        <f t="shared" si="3"/>
        <v>11615.431240000002</v>
      </c>
    </row>
    <row r="28" spans="1:16" x14ac:dyDescent="0.35">
      <c r="A28" s="2" t="s">
        <v>4</v>
      </c>
      <c r="B28" s="2" t="s">
        <v>27</v>
      </c>
      <c r="C28" s="2" t="s">
        <v>19</v>
      </c>
      <c r="G28">
        <f>G11-G5</f>
        <v>25426.596766799899</v>
      </c>
      <c r="H28">
        <f t="shared" ref="H28:N28" si="7">H11-H5</f>
        <v>27055.3842148</v>
      </c>
      <c r="I28">
        <f t="shared" si="7"/>
        <v>24099.005364799898</v>
      </c>
      <c r="J28">
        <f t="shared" si="7"/>
        <v>27690.206580400001</v>
      </c>
      <c r="K28">
        <f t="shared" si="7"/>
        <v>17942.037650799997</v>
      </c>
      <c r="L28">
        <f t="shared" si="7"/>
        <v>20842.875782400009</v>
      </c>
      <c r="M28">
        <f t="shared" si="7"/>
        <v>24175.507853999999</v>
      </c>
      <c r="N28">
        <f t="shared" si="7"/>
        <v>18605.456415599998</v>
      </c>
      <c r="P28">
        <f t="shared" si="3"/>
        <v>24137.256609399949</v>
      </c>
    </row>
    <row r="29" spans="1:16" x14ac:dyDescent="0.35">
      <c r="A29" s="2" t="s">
        <v>4</v>
      </c>
      <c r="B29" s="2" t="s">
        <v>3</v>
      </c>
      <c r="C29" s="2" t="s">
        <v>19</v>
      </c>
      <c r="G29">
        <f>G12-G5</f>
        <v>13336.40509</v>
      </c>
      <c r="H29">
        <f t="shared" ref="H29:N29" si="8">H12-H5</f>
        <v>9915.1378947999001</v>
      </c>
      <c r="I29">
        <f t="shared" si="8"/>
        <v>10538.809667599999</v>
      </c>
      <c r="J29">
        <f t="shared" si="8"/>
        <v>12615.905434</v>
      </c>
      <c r="K29">
        <f t="shared" si="8"/>
        <v>9378.0541207999995</v>
      </c>
      <c r="L29">
        <f t="shared" si="8"/>
        <v>10034.415128799908</v>
      </c>
      <c r="M29">
        <f t="shared" si="8"/>
        <v>10433.9094235999</v>
      </c>
      <c r="N29">
        <f t="shared" si="8"/>
        <v>8987.7426500000001</v>
      </c>
      <c r="P29">
        <f t="shared" si="3"/>
        <v>10234.162276199904</v>
      </c>
    </row>
    <row r="30" spans="1:16" x14ac:dyDescent="0.35">
      <c r="A30" s="2"/>
      <c r="B30" s="2"/>
      <c r="C30" s="2"/>
    </row>
    <row r="32" spans="1:16" ht="15" thickBot="1" x14ac:dyDescent="0.4"/>
    <row r="33" spans="1:14" ht="15" thickBot="1" x14ac:dyDescent="0.4">
      <c r="A33" s="14" t="s">
        <v>72</v>
      </c>
    </row>
    <row r="34" spans="1:14" x14ac:dyDescent="0.35">
      <c r="A34" s="17" t="s">
        <v>0</v>
      </c>
      <c r="B34" s="17"/>
      <c r="C34" s="17"/>
      <c r="F34">
        <f>F5-F5</f>
        <v>0</v>
      </c>
      <c r="G34">
        <f>G5-F5</f>
        <v>409.57420279999997</v>
      </c>
      <c r="H34">
        <f>H5-F5</f>
        <v>-472.07355200000029</v>
      </c>
      <c r="I34">
        <f>I5-F5</f>
        <v>-332.01251760000014</v>
      </c>
      <c r="J34">
        <f>J5-F5</f>
        <v>-258.70622600000024</v>
      </c>
      <c r="K34">
        <f>K5-F5</f>
        <v>-256.78746760000013</v>
      </c>
      <c r="L34">
        <f>L5-F5</f>
        <v>-351.73314200001005</v>
      </c>
      <c r="M34">
        <f>M5-F5</f>
        <v>-652.89181760000019</v>
      </c>
      <c r="N34">
        <f>N5-F5</f>
        <v>-586.79160520000005</v>
      </c>
    </row>
    <row r="35" spans="1:14" x14ac:dyDescent="0.35">
      <c r="A35" s="2" t="s">
        <v>4</v>
      </c>
      <c r="B35" s="2" t="s">
        <v>32</v>
      </c>
      <c r="C35" s="2" t="s">
        <v>0</v>
      </c>
      <c r="F35">
        <f t="shared" ref="F35:F41" si="9">F6-F6</f>
        <v>0</v>
      </c>
      <c r="G35">
        <f>G6-F6</f>
        <v>19310.098847600002</v>
      </c>
      <c r="H35">
        <f t="shared" ref="H35:H41" si="10">H6-F6</f>
        <v>11939.0904796</v>
      </c>
      <c r="I35">
        <f t="shared" ref="I35:I41" si="11">I6-F6</f>
        <v>15843.869239999902</v>
      </c>
      <c r="J35">
        <f t="shared" ref="J35:J41" si="12">J6-F6</f>
        <v>14341.560796000002</v>
      </c>
      <c r="K35">
        <f t="shared" ref="K35:K41" si="13">K6-F6</f>
        <v>9368.197871599903</v>
      </c>
      <c r="L35">
        <f t="shared" ref="L35:L41" si="14">L6-F6</f>
        <v>13931.151380800002</v>
      </c>
      <c r="M35">
        <f t="shared" ref="M35:M41" si="15">M6-F6</f>
        <v>10986.139310000002</v>
      </c>
      <c r="N35">
        <f t="shared" ref="N35:N41" si="16">N6-F6</f>
        <v>9237.6526756000021</v>
      </c>
    </row>
    <row r="36" spans="1:14" x14ac:dyDescent="0.35">
      <c r="A36" s="2" t="s">
        <v>4</v>
      </c>
      <c r="B36" s="2" t="s">
        <v>32</v>
      </c>
      <c r="C36" s="2" t="s">
        <v>29</v>
      </c>
      <c r="F36">
        <f t="shared" si="9"/>
        <v>0</v>
      </c>
      <c r="G36">
        <f>G7-F7</f>
        <v>22309.486769599898</v>
      </c>
      <c r="H36">
        <f t="shared" si="10"/>
        <v>17553.5688496</v>
      </c>
      <c r="I36">
        <f t="shared" si="11"/>
        <v>21040.930494799901</v>
      </c>
      <c r="J36">
        <f t="shared" si="12"/>
        <v>18744.659859199899</v>
      </c>
      <c r="K36">
        <f t="shared" si="13"/>
        <v>16276.418361599899</v>
      </c>
      <c r="L36">
        <f t="shared" si="14"/>
        <v>17638.610716399999</v>
      </c>
      <c r="M36">
        <f t="shared" si="15"/>
        <v>18150.628765199901</v>
      </c>
      <c r="N36">
        <f t="shared" si="16"/>
        <v>16661.9038588</v>
      </c>
    </row>
    <row r="37" spans="1:14" x14ac:dyDescent="0.35">
      <c r="A37" s="2" t="s">
        <v>4</v>
      </c>
      <c r="B37" s="2" t="s">
        <v>17</v>
      </c>
      <c r="C37" s="2" t="s">
        <v>29</v>
      </c>
      <c r="F37">
        <f t="shared" si="9"/>
        <v>0</v>
      </c>
      <c r="G37">
        <f>G8-F8</f>
        <v>11935.804005999908</v>
      </c>
      <c r="H37">
        <f t="shared" si="10"/>
        <v>12386.907790800011</v>
      </c>
      <c r="I37">
        <f t="shared" si="11"/>
        <v>14582.20882199991</v>
      </c>
      <c r="J37">
        <f t="shared" si="12"/>
        <v>148.17956240000967</v>
      </c>
      <c r="K37">
        <f t="shared" si="13"/>
        <v>2808.4224464000008</v>
      </c>
      <c r="L37">
        <f t="shared" si="14"/>
        <v>6246.8719819999105</v>
      </c>
      <c r="M37">
        <f t="shared" si="15"/>
        <v>8394.0583584000087</v>
      </c>
      <c r="N37">
        <f t="shared" si="16"/>
        <v>9694.8544480000091</v>
      </c>
    </row>
    <row r="38" spans="1:14" x14ac:dyDescent="0.35">
      <c r="A38" s="2" t="s">
        <v>4</v>
      </c>
      <c r="B38" s="2" t="s">
        <v>27</v>
      </c>
      <c r="C38" s="2" t="s">
        <v>3</v>
      </c>
      <c r="F38">
        <f t="shared" si="9"/>
        <v>0</v>
      </c>
      <c r="G38">
        <f>G9-F9</f>
        <v>12437.312201199911</v>
      </c>
      <c r="H38">
        <f t="shared" si="10"/>
        <v>10218.470152800008</v>
      </c>
      <c r="I38">
        <f t="shared" si="11"/>
        <v>9336.088423199908</v>
      </c>
      <c r="J38">
        <f t="shared" si="12"/>
        <v>8139.1092451999111</v>
      </c>
      <c r="K38">
        <f t="shared" si="13"/>
        <v>5130.698996000011</v>
      </c>
      <c r="L38">
        <f t="shared" si="14"/>
        <v>5932.7215000000097</v>
      </c>
      <c r="M38">
        <f t="shared" si="15"/>
        <v>5406.0987264000096</v>
      </c>
      <c r="N38">
        <f t="shared" si="16"/>
        <v>4267.2809992000102</v>
      </c>
    </row>
    <row r="39" spans="1:14" x14ac:dyDescent="0.35">
      <c r="A39" s="2" t="s">
        <v>4</v>
      </c>
      <c r="B39" s="2" t="s">
        <v>17</v>
      </c>
      <c r="C39" s="2" t="s">
        <v>19</v>
      </c>
      <c r="F39">
        <f t="shared" si="9"/>
        <v>0</v>
      </c>
      <c r="G39">
        <f t="shared" ref="G39" si="17">G10-F10</f>
        <v>8064.9822951999095</v>
      </c>
      <c r="H39">
        <f t="shared" si="10"/>
        <v>7138.8401460000105</v>
      </c>
      <c r="I39">
        <f t="shared" si="11"/>
        <v>5978.6569908000101</v>
      </c>
      <c r="J39">
        <f t="shared" si="12"/>
        <v>8092.2577040000097</v>
      </c>
      <c r="K39">
        <f t="shared" si="13"/>
        <v>7640.0318552000108</v>
      </c>
      <c r="L39">
        <f t="shared" si="14"/>
        <v>1573.5504708000108</v>
      </c>
      <c r="M39">
        <f t="shared" si="15"/>
        <v>4041.0331499999111</v>
      </c>
      <c r="N39">
        <f t="shared" si="16"/>
        <v>3002.3977600000098</v>
      </c>
    </row>
    <row r="40" spans="1:14" x14ac:dyDescent="0.35">
      <c r="A40" s="2" t="s">
        <v>4</v>
      </c>
      <c r="B40" s="2" t="s">
        <v>27</v>
      </c>
      <c r="C40" s="2" t="s">
        <v>19</v>
      </c>
      <c r="F40">
        <f t="shared" si="9"/>
        <v>0</v>
      </c>
      <c r="G40">
        <f>G11-F11</f>
        <v>21922.210199999899</v>
      </c>
      <c r="H40">
        <f t="shared" si="10"/>
        <v>22669.3498932</v>
      </c>
      <c r="I40">
        <f t="shared" si="11"/>
        <v>19853.032077599899</v>
      </c>
      <c r="J40">
        <f t="shared" si="12"/>
        <v>23517.539584800001</v>
      </c>
      <c r="K40">
        <f t="shared" si="13"/>
        <v>13771.2894136</v>
      </c>
      <c r="L40">
        <f t="shared" si="14"/>
        <v>16577.181870799999</v>
      </c>
      <c r="M40">
        <f t="shared" si="15"/>
        <v>19608.6552668</v>
      </c>
      <c r="N40">
        <f t="shared" si="16"/>
        <v>14104.704040799999</v>
      </c>
    </row>
    <row r="41" spans="1:14" x14ac:dyDescent="0.35">
      <c r="A41" s="2" t="s">
        <v>4</v>
      </c>
      <c r="B41" s="2" t="s">
        <v>3</v>
      </c>
      <c r="C41" s="2" t="s">
        <v>19</v>
      </c>
      <c r="F41">
        <f t="shared" si="9"/>
        <v>0</v>
      </c>
      <c r="G41">
        <f>G12-F12</f>
        <v>6451.2865504000001</v>
      </c>
      <c r="H41">
        <f t="shared" si="10"/>
        <v>2148.3716003998998</v>
      </c>
      <c r="I41">
        <f t="shared" si="11"/>
        <v>2912.1044075999998</v>
      </c>
      <c r="J41">
        <f t="shared" si="12"/>
        <v>5062.5064655999995</v>
      </c>
      <c r="K41">
        <f t="shared" si="13"/>
        <v>1826.5739107999998</v>
      </c>
      <c r="L41">
        <f t="shared" si="14"/>
        <v>2387.9892443998997</v>
      </c>
      <c r="M41">
        <f t="shared" si="15"/>
        <v>2486.3248635999007</v>
      </c>
      <c r="N41">
        <f t="shared" si="16"/>
        <v>1106.2583023999996</v>
      </c>
    </row>
  </sheetData>
  <mergeCells count="11">
    <mergeCell ref="A34:C34"/>
    <mergeCell ref="D3:M3"/>
    <mergeCell ref="A5:C5"/>
    <mergeCell ref="A22:C22"/>
    <mergeCell ref="B15:D15"/>
    <mergeCell ref="E15:G15"/>
    <mergeCell ref="H15:K15"/>
    <mergeCell ref="B18:E18"/>
    <mergeCell ref="F18:H18"/>
    <mergeCell ref="I18:J18"/>
    <mergeCell ref="K18:O18"/>
  </mergeCells>
  <pageMargins left="0.7" right="0.7" top="0.75" bottom="0.75" header="0.3" footer="0.3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F757-7337-4734-B396-9FEE31ABE34B}">
  <sheetPr>
    <tabColor theme="9" tint="-0.499984740745262"/>
    <pageSetUpPr fitToPage="1"/>
  </sheetPr>
  <dimension ref="A1:P41"/>
  <sheetViews>
    <sheetView zoomScaleNormal="100" workbookViewId="0">
      <selection activeCell="R6" sqref="R6"/>
    </sheetView>
  </sheetViews>
  <sheetFormatPr defaultRowHeight="14.5" x14ac:dyDescent="0.35"/>
  <cols>
    <col min="1" max="1" width="11.1796875" bestFit="1" customWidth="1"/>
    <col min="2" max="2" width="24.453125" bestFit="1" customWidth="1"/>
    <col min="3" max="3" width="24.453125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6" x14ac:dyDescent="0.35">
      <c r="N1" s="6"/>
    </row>
    <row r="2" spans="1:16" ht="14.5" customHeight="1" x14ac:dyDescent="0.35">
      <c r="B2" t="s">
        <v>57</v>
      </c>
      <c r="C2" s="2"/>
      <c r="D2" s="2"/>
      <c r="N2" s="6"/>
    </row>
    <row r="3" spans="1:16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6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6" x14ac:dyDescent="0.35">
      <c r="A5" s="17" t="s">
        <v>0</v>
      </c>
      <c r="B5" s="17"/>
      <c r="C5" s="17"/>
      <c r="D5">
        <v>2411.0453686999999</v>
      </c>
      <c r="E5">
        <v>2932.8663840999998</v>
      </c>
      <c r="F5" s="9">
        <v>2722.3177047999998</v>
      </c>
      <c r="G5">
        <v>2888.4371185999898</v>
      </c>
      <c r="H5">
        <v>2299.1267928999901</v>
      </c>
      <c r="I5">
        <v>1889.5437483999899</v>
      </c>
      <c r="J5">
        <v>2389.8698681000001</v>
      </c>
      <c r="K5">
        <v>2443.73307689999</v>
      </c>
      <c r="L5">
        <v>2242.2779154999998</v>
      </c>
      <c r="M5">
        <v>2506.39518919999</v>
      </c>
      <c r="N5">
        <v>2291.7223095999998</v>
      </c>
      <c r="O5" t="s">
        <v>24</v>
      </c>
      <c r="P5" t="s">
        <v>74</v>
      </c>
    </row>
    <row r="6" spans="1:16" x14ac:dyDescent="0.35">
      <c r="A6" s="2" t="s">
        <v>4</v>
      </c>
      <c r="B6" s="17" t="s">
        <v>17</v>
      </c>
      <c r="C6" s="17"/>
      <c r="D6">
        <v>8134.7999937000004</v>
      </c>
      <c r="E6">
        <v>5413.5004455999897</v>
      </c>
      <c r="F6" s="10">
        <v>4651.7521715999901</v>
      </c>
      <c r="G6">
        <v>12165.0884082999</v>
      </c>
      <c r="H6">
        <v>13332.953540099999</v>
      </c>
      <c r="I6">
        <v>10276.979702999901</v>
      </c>
      <c r="J6">
        <v>10318.197944699999</v>
      </c>
      <c r="K6">
        <v>8731.3156968999992</v>
      </c>
      <c r="L6">
        <v>9954.4055706999898</v>
      </c>
      <c r="M6">
        <v>10383.4358135</v>
      </c>
      <c r="N6">
        <v>9772.5938318000008</v>
      </c>
      <c r="O6" t="s">
        <v>24</v>
      </c>
      <c r="P6" t="s">
        <v>75</v>
      </c>
    </row>
    <row r="7" spans="1:16" x14ac:dyDescent="0.35">
      <c r="A7" s="2" t="s">
        <v>4</v>
      </c>
      <c r="B7" s="17" t="s">
        <v>28</v>
      </c>
      <c r="C7" s="17"/>
      <c r="D7">
        <v>2800.4185342999999</v>
      </c>
      <c r="E7">
        <v>3415.0255440999999</v>
      </c>
      <c r="F7" s="10">
        <v>2736.9023361</v>
      </c>
      <c r="G7">
        <v>4742.9598022999999</v>
      </c>
      <c r="H7">
        <v>6329.4415262000002</v>
      </c>
      <c r="I7">
        <v>5194.9698294</v>
      </c>
      <c r="J7">
        <v>3939.4908172</v>
      </c>
      <c r="K7">
        <v>4746.7403396</v>
      </c>
      <c r="L7">
        <v>3364.1831698000001</v>
      </c>
      <c r="M7">
        <v>4189.1688119999999</v>
      </c>
      <c r="N7">
        <v>4297.2478789999996</v>
      </c>
      <c r="O7" t="s">
        <v>24</v>
      </c>
      <c r="P7" t="s">
        <v>76</v>
      </c>
    </row>
    <row r="8" spans="1:16" x14ac:dyDescent="0.35">
      <c r="A8" s="2" t="s">
        <v>4</v>
      </c>
      <c r="B8" s="17" t="s">
        <v>27</v>
      </c>
      <c r="C8" s="17"/>
      <c r="D8">
        <v>8604.1926917000001</v>
      </c>
      <c r="E8">
        <v>5461.0624078999999</v>
      </c>
      <c r="F8" s="10">
        <v>4402.7578818000002</v>
      </c>
      <c r="G8">
        <v>22952.1988131</v>
      </c>
      <c r="H8">
        <v>25038.659136800001</v>
      </c>
      <c r="I8">
        <v>17360.3022333999</v>
      </c>
      <c r="K8">
        <v>19615.2946038999</v>
      </c>
      <c r="L8">
        <v>18392.304583699999</v>
      </c>
      <c r="M8">
        <v>20898.0715940999</v>
      </c>
      <c r="N8">
        <v>18913.501204499898</v>
      </c>
      <c r="O8" t="s">
        <v>24</v>
      </c>
      <c r="P8" t="s">
        <v>77</v>
      </c>
    </row>
    <row r="9" spans="1:16" x14ac:dyDescent="0.35">
      <c r="A9" s="2" t="s">
        <v>4</v>
      </c>
      <c r="B9" s="17" t="s">
        <v>3</v>
      </c>
      <c r="C9" s="17"/>
      <c r="D9">
        <v>2415.9215898999901</v>
      </c>
      <c r="E9">
        <v>4983.9105712</v>
      </c>
      <c r="F9" s="10">
        <v>4062.5002918</v>
      </c>
      <c r="G9">
        <v>10931.7473252</v>
      </c>
      <c r="H9">
        <v>9427.5637673000001</v>
      </c>
      <c r="I9">
        <v>7947.04195539999</v>
      </c>
      <c r="J9">
        <v>6127.4823972000004</v>
      </c>
      <c r="K9">
        <v>7402.5416193999899</v>
      </c>
      <c r="L9">
        <v>7424.5146456000002</v>
      </c>
      <c r="M9">
        <v>6960.6943664999899</v>
      </c>
      <c r="N9">
        <v>8148.9650204999998</v>
      </c>
      <c r="O9" t="s">
        <v>24</v>
      </c>
      <c r="P9" t="s">
        <v>78</v>
      </c>
    </row>
    <row r="10" spans="1:16" x14ac:dyDescent="0.35">
      <c r="A10" s="2" t="s">
        <v>4</v>
      </c>
      <c r="B10" s="2" t="s">
        <v>17</v>
      </c>
      <c r="C10" s="2" t="s">
        <v>28</v>
      </c>
      <c r="D10">
        <v>9169.2715868999894</v>
      </c>
      <c r="E10">
        <v>8457.8939463999905</v>
      </c>
      <c r="F10" s="10">
        <v>5537.23980509999</v>
      </c>
      <c r="G10">
        <v>13858.3969982</v>
      </c>
      <c r="H10">
        <v>14362.383316699999</v>
      </c>
      <c r="I10">
        <v>12820.0480549</v>
      </c>
      <c r="J10">
        <v>10313.492828099899</v>
      </c>
      <c r="K10">
        <v>10140.9202693999</v>
      </c>
      <c r="L10">
        <v>12097.947133699899</v>
      </c>
      <c r="M10">
        <v>12439.841500500001</v>
      </c>
      <c r="N10">
        <v>10592.2022456999</v>
      </c>
      <c r="O10" t="s">
        <v>24</v>
      </c>
      <c r="P10" t="s">
        <v>79</v>
      </c>
    </row>
    <row r="11" spans="1:16" x14ac:dyDescent="0.35">
      <c r="A11" s="2" t="s">
        <v>4</v>
      </c>
      <c r="B11" s="2" t="s">
        <v>27</v>
      </c>
      <c r="C11" s="2" t="s">
        <v>28</v>
      </c>
      <c r="D11">
        <v>4558.7168430000002</v>
      </c>
      <c r="E11">
        <v>5573.8370832999999</v>
      </c>
      <c r="F11" s="10">
        <v>5109.8581154999902</v>
      </c>
      <c r="G11">
        <v>26657.225010099901</v>
      </c>
      <c r="H11">
        <v>24228.5857713</v>
      </c>
      <c r="I11">
        <v>23889.9064024</v>
      </c>
      <c r="J11">
        <v>23404.971515000001</v>
      </c>
      <c r="K11">
        <v>19673.575154300001</v>
      </c>
      <c r="L11">
        <v>17197.565793099999</v>
      </c>
      <c r="M11">
        <v>12167.133162799901</v>
      </c>
      <c r="N11" t="s">
        <v>24</v>
      </c>
      <c r="O11" t="s">
        <v>24</v>
      </c>
      <c r="P11" t="s">
        <v>80</v>
      </c>
    </row>
    <row r="12" spans="1:16" ht="15" thickBot="1" x14ac:dyDescent="0.4">
      <c r="A12" s="2" t="s">
        <v>4</v>
      </c>
      <c r="B12" s="2" t="s">
        <v>3</v>
      </c>
      <c r="C12" s="2" t="s">
        <v>28</v>
      </c>
      <c r="D12">
        <v>3100.0011531999899</v>
      </c>
      <c r="E12">
        <v>4574.5690134999904</v>
      </c>
      <c r="F12" s="11">
        <v>4308.6498202000002</v>
      </c>
      <c r="G12">
        <v>9493.4751651000006</v>
      </c>
      <c r="H12">
        <v>10241.271238199901</v>
      </c>
      <c r="I12">
        <v>9440.0641610999992</v>
      </c>
      <c r="J12">
        <v>11449.873789699999</v>
      </c>
      <c r="K12">
        <v>9005.8479528999997</v>
      </c>
      <c r="L12">
        <v>7699.9108431999903</v>
      </c>
      <c r="M12">
        <v>7629.2077196</v>
      </c>
      <c r="N12">
        <v>7349.4763273999997</v>
      </c>
      <c r="O12" t="s">
        <v>24</v>
      </c>
      <c r="P12" t="s">
        <v>81</v>
      </c>
    </row>
    <row r="13" spans="1:16" x14ac:dyDescent="0.35">
      <c r="A13" s="2"/>
      <c r="B13" s="2"/>
      <c r="C13" s="2"/>
      <c r="D13">
        <v>1</v>
      </c>
      <c r="E13">
        <v>2</v>
      </c>
      <c r="F13" s="10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</row>
    <row r="14" spans="1:16" x14ac:dyDescent="0.35">
      <c r="A14" s="2"/>
      <c r="B14" s="2"/>
      <c r="C14" s="2"/>
    </row>
    <row r="15" spans="1:16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16" x14ac:dyDescent="0.35">
      <c r="B16">
        <v>60</v>
      </c>
      <c r="E16">
        <v>720</v>
      </c>
      <c r="H16">
        <f>E16/500</f>
        <v>1.44</v>
      </c>
    </row>
    <row r="18" spans="1:15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5" x14ac:dyDescent="0.35">
      <c r="B19">
        <v>120</v>
      </c>
      <c r="F19">
        <f>0.35*12</f>
        <v>4.1999999999999993</v>
      </c>
      <c r="I19">
        <f>(H16*2)+B19+F19</f>
        <v>127.08</v>
      </c>
      <c r="K19">
        <f>(100*12)-I19</f>
        <v>1072.92</v>
      </c>
      <c r="L19" s="2">
        <v>1200</v>
      </c>
    </row>
    <row r="20" spans="1:15" x14ac:dyDescent="0.35">
      <c r="A20" s="2" t="s">
        <v>73</v>
      </c>
      <c r="D20">
        <v>1</v>
      </c>
      <c r="E20">
        <v>2</v>
      </c>
      <c r="F20">
        <v>3</v>
      </c>
      <c r="G20">
        <v>4</v>
      </c>
      <c r="H20">
        <v>5</v>
      </c>
      <c r="I20">
        <v>6</v>
      </c>
      <c r="J20">
        <v>7</v>
      </c>
      <c r="K20">
        <v>8</v>
      </c>
      <c r="L20" s="2">
        <v>9</v>
      </c>
      <c r="M20">
        <v>10</v>
      </c>
      <c r="N20">
        <v>11</v>
      </c>
      <c r="O20">
        <v>12</v>
      </c>
    </row>
    <row r="21" spans="1:15" x14ac:dyDescent="0.35">
      <c r="D21" s="1">
        <v>0</v>
      </c>
      <c r="E21" s="1">
        <v>0</v>
      </c>
      <c r="F21" s="1">
        <v>0</v>
      </c>
      <c r="G21" s="1">
        <v>50</v>
      </c>
      <c r="H21" s="1">
        <v>50</v>
      </c>
      <c r="I21" s="1">
        <v>50</v>
      </c>
      <c r="J21" s="1">
        <v>50</v>
      </c>
      <c r="K21" s="1">
        <v>50</v>
      </c>
      <c r="L21" s="1">
        <v>50</v>
      </c>
      <c r="M21" s="1">
        <v>50</v>
      </c>
      <c r="N21" s="1">
        <v>50</v>
      </c>
      <c r="O21" s="1" t="s">
        <v>5</v>
      </c>
    </row>
    <row r="22" spans="1:15" x14ac:dyDescent="0.35">
      <c r="A22" s="17" t="s">
        <v>0</v>
      </c>
      <c r="B22" s="17"/>
      <c r="C22" s="17"/>
      <c r="G22">
        <f>G5-G5</f>
        <v>0</v>
      </c>
      <c r="H22">
        <f t="shared" ref="H22:N22" si="0">H5-H5</f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</row>
    <row r="23" spans="1:15" x14ac:dyDescent="0.35">
      <c r="A23" s="2" t="s">
        <v>4</v>
      </c>
      <c r="B23" s="17" t="s">
        <v>17</v>
      </c>
      <c r="C23" s="17"/>
      <c r="G23">
        <f>G6-G5</f>
        <v>9276.6512896999102</v>
      </c>
      <c r="H23">
        <f t="shared" ref="H23:N23" si="1">H6-H5</f>
        <v>11033.82674720001</v>
      </c>
      <c r="I23">
        <f t="shared" si="1"/>
        <v>8387.4359545999105</v>
      </c>
      <c r="J23">
        <f t="shared" si="1"/>
        <v>7928.3280765999989</v>
      </c>
      <c r="K23">
        <f t="shared" si="1"/>
        <v>6287.5826200000092</v>
      </c>
      <c r="L23">
        <f t="shared" si="1"/>
        <v>7712.1276551999899</v>
      </c>
      <c r="M23">
        <f t="shared" si="1"/>
        <v>7877.0406243000107</v>
      </c>
      <c r="N23">
        <f t="shared" si="1"/>
        <v>7480.871522200001</v>
      </c>
      <c r="O23" s="4"/>
    </row>
    <row r="24" spans="1:15" x14ac:dyDescent="0.35">
      <c r="A24" s="2" t="s">
        <v>4</v>
      </c>
      <c r="B24" s="17" t="s">
        <v>28</v>
      </c>
      <c r="C24" s="17"/>
      <c r="G24">
        <f>G7-G5</f>
        <v>1854.52268370001</v>
      </c>
      <c r="H24">
        <f t="shared" ref="H24:N24" si="2">H7-H5</f>
        <v>4030.3147333000102</v>
      </c>
      <c r="I24">
        <f t="shared" si="2"/>
        <v>3305.4260810000101</v>
      </c>
      <c r="J24">
        <f t="shared" si="2"/>
        <v>1549.6209491</v>
      </c>
      <c r="K24">
        <f t="shared" si="2"/>
        <v>2303.00726270001</v>
      </c>
      <c r="L24">
        <f t="shared" si="2"/>
        <v>1121.9052543000003</v>
      </c>
      <c r="M24">
        <f t="shared" si="2"/>
        <v>1682.7736228000099</v>
      </c>
      <c r="N24">
        <f t="shared" si="2"/>
        <v>2005.5255693999998</v>
      </c>
    </row>
    <row r="25" spans="1:15" x14ac:dyDescent="0.35">
      <c r="A25" s="2" t="s">
        <v>4</v>
      </c>
      <c r="B25" s="17" t="s">
        <v>27</v>
      </c>
      <c r="C25" s="17"/>
      <c r="G25">
        <f>G8-G5</f>
        <v>20063.761694500012</v>
      </c>
      <c r="H25">
        <f t="shared" ref="H25:N25" si="3">H8-H5</f>
        <v>22739.532343900009</v>
      </c>
      <c r="I25">
        <f t="shared" si="3"/>
        <v>15470.758484999909</v>
      </c>
      <c r="K25">
        <f t="shared" si="3"/>
        <v>17171.561526999911</v>
      </c>
      <c r="L25">
        <f t="shared" si="3"/>
        <v>16150.0266682</v>
      </c>
      <c r="M25">
        <f t="shared" si="3"/>
        <v>18391.67640489991</v>
      </c>
      <c r="N25">
        <f t="shared" si="3"/>
        <v>16621.7788948999</v>
      </c>
      <c r="O25" s="4"/>
    </row>
    <row r="26" spans="1:15" x14ac:dyDescent="0.35">
      <c r="A26" s="2" t="s">
        <v>4</v>
      </c>
      <c r="B26" s="17" t="s">
        <v>3</v>
      </c>
      <c r="C26" s="17"/>
      <c r="G26">
        <f>G9-G5</f>
        <v>8043.3102066000101</v>
      </c>
      <c r="H26">
        <f t="shared" ref="H26:N26" si="4">H9-H5</f>
        <v>7128.4369744000105</v>
      </c>
      <c r="I26">
        <f t="shared" si="4"/>
        <v>6057.4982070000005</v>
      </c>
      <c r="J26">
        <f t="shared" si="4"/>
        <v>3737.6125291000003</v>
      </c>
      <c r="K26">
        <f t="shared" si="4"/>
        <v>4958.8085424999999</v>
      </c>
      <c r="L26">
        <f t="shared" si="4"/>
        <v>5182.2367301000004</v>
      </c>
      <c r="M26">
        <f t="shared" si="4"/>
        <v>4454.2991772999994</v>
      </c>
      <c r="N26">
        <f t="shared" si="4"/>
        <v>5857.2427109</v>
      </c>
    </row>
    <row r="27" spans="1:15" x14ac:dyDescent="0.35">
      <c r="A27" s="2" t="s">
        <v>4</v>
      </c>
      <c r="B27" s="2" t="s">
        <v>17</v>
      </c>
      <c r="C27" s="2" t="s">
        <v>28</v>
      </c>
      <c r="G27">
        <f>G10-G5</f>
        <v>10969.95987960001</v>
      </c>
      <c r="H27">
        <f t="shared" ref="H27:N27" si="5">H10-H5</f>
        <v>12063.25652380001</v>
      </c>
      <c r="I27">
        <f t="shared" si="5"/>
        <v>10930.50430650001</v>
      </c>
      <c r="J27">
        <f t="shared" si="5"/>
        <v>7923.6229599998987</v>
      </c>
      <c r="K27">
        <f t="shared" si="5"/>
        <v>7697.1871924999095</v>
      </c>
      <c r="L27">
        <f t="shared" si="5"/>
        <v>9855.6692181998988</v>
      </c>
      <c r="M27">
        <f t="shared" si="5"/>
        <v>9933.4463113000111</v>
      </c>
      <c r="N27">
        <f t="shared" si="5"/>
        <v>8300.4799360999004</v>
      </c>
    </row>
    <row r="28" spans="1:15" x14ac:dyDescent="0.35">
      <c r="A28" s="2" t="s">
        <v>4</v>
      </c>
      <c r="B28" s="2" t="s">
        <v>27</v>
      </c>
      <c r="C28" s="2" t="s">
        <v>28</v>
      </c>
      <c r="G28">
        <f>G11-G5</f>
        <v>23768.787891499909</v>
      </c>
      <c r="H28">
        <f t="shared" ref="H28:M28" si="6">H11-H5</f>
        <v>21929.458978400009</v>
      </c>
      <c r="I28">
        <f t="shared" si="6"/>
        <v>22000.362654000011</v>
      </c>
      <c r="J28">
        <f t="shared" si="6"/>
        <v>21015.101646900002</v>
      </c>
      <c r="K28">
        <f t="shared" si="6"/>
        <v>17229.842077400011</v>
      </c>
      <c r="L28">
        <f t="shared" si="6"/>
        <v>14955.2878776</v>
      </c>
      <c r="M28">
        <f t="shared" si="6"/>
        <v>9660.7379735999111</v>
      </c>
    </row>
    <row r="29" spans="1:15" x14ac:dyDescent="0.35">
      <c r="A29" s="2" t="s">
        <v>4</v>
      </c>
      <c r="B29" s="2" t="s">
        <v>3</v>
      </c>
      <c r="C29" s="2" t="s">
        <v>28</v>
      </c>
      <c r="G29">
        <f>G12-G5</f>
        <v>6605.0380465000108</v>
      </c>
      <c r="H29">
        <f t="shared" ref="H29:N29" si="7">H12-H5</f>
        <v>7942.1444452999112</v>
      </c>
      <c r="I29">
        <f t="shared" si="7"/>
        <v>7550.5204127000088</v>
      </c>
      <c r="J29">
        <f t="shared" si="7"/>
        <v>9060.0039215999986</v>
      </c>
      <c r="K29">
        <f t="shared" si="7"/>
        <v>6562.1148760000096</v>
      </c>
      <c r="L29">
        <f t="shared" si="7"/>
        <v>5457.6329276999904</v>
      </c>
      <c r="M29">
        <f t="shared" si="7"/>
        <v>5122.8125304000096</v>
      </c>
      <c r="N29">
        <f t="shared" si="7"/>
        <v>5057.7540177999999</v>
      </c>
    </row>
    <row r="30" spans="1:15" x14ac:dyDescent="0.35">
      <c r="A30" s="2"/>
      <c r="B30" s="2"/>
      <c r="C30" s="2"/>
    </row>
    <row r="31" spans="1:15" x14ac:dyDescent="0.35">
      <c r="A31" s="2"/>
      <c r="B31" s="2"/>
      <c r="C31" s="2"/>
    </row>
    <row r="32" spans="1:15" ht="15" thickBot="1" x14ac:dyDescent="0.4"/>
    <row r="33" spans="1:14" ht="15" thickBot="1" x14ac:dyDescent="0.4">
      <c r="A33" s="14" t="s">
        <v>72</v>
      </c>
    </row>
    <row r="34" spans="1:14" x14ac:dyDescent="0.35">
      <c r="A34" s="17" t="s">
        <v>0</v>
      </c>
      <c r="B34" s="17"/>
      <c r="C34" s="17"/>
      <c r="F34">
        <f>F5-F5</f>
        <v>0</v>
      </c>
      <c r="G34">
        <f>G5-F5</f>
        <v>166.11941379999007</v>
      </c>
      <c r="H34">
        <f>H5-F5</f>
        <v>-423.19091190000972</v>
      </c>
      <c r="I34">
        <f>I5-F5</f>
        <v>-832.77395640000987</v>
      </c>
      <c r="J34">
        <f>J5-F5</f>
        <v>-332.4478366999997</v>
      </c>
      <c r="K34">
        <f>K5-F5</f>
        <v>-278.58462790000976</v>
      </c>
      <c r="L34">
        <f>L5-F5</f>
        <v>-480.03978929999994</v>
      </c>
      <c r="M34">
        <f>M5-F5</f>
        <v>-215.92251560000977</v>
      </c>
      <c r="N34">
        <f>N5-F5</f>
        <v>-430.59539519999998</v>
      </c>
    </row>
    <row r="35" spans="1:14" x14ac:dyDescent="0.35">
      <c r="A35" s="2" t="s">
        <v>4</v>
      </c>
      <c r="B35" s="5" t="s">
        <v>17</v>
      </c>
      <c r="C35" s="5"/>
      <c r="F35">
        <f t="shared" ref="F35:F41" si="8">F6-F6</f>
        <v>0</v>
      </c>
      <c r="G35">
        <f>G6-F6</f>
        <v>7513.3362366999099</v>
      </c>
      <c r="H35">
        <f t="shared" ref="H35:H41" si="9">H6-F6</f>
        <v>8681.2013685000093</v>
      </c>
      <c r="I35">
        <f t="shared" ref="I35:I41" si="10">I6-F6</f>
        <v>5625.2275313999107</v>
      </c>
      <c r="J35">
        <f t="shared" ref="J35:J41" si="11">J6-F6</f>
        <v>5666.4457731000093</v>
      </c>
      <c r="K35">
        <f t="shared" ref="K35:K41" si="12">K6-F6</f>
        <v>4079.5635253000091</v>
      </c>
      <c r="L35">
        <f t="shared" ref="L35:L41" si="13">L6-F6</f>
        <v>5302.6533990999997</v>
      </c>
      <c r="M35">
        <f t="shared" ref="M35:M41" si="14">M6-F6</f>
        <v>5731.6836419000101</v>
      </c>
      <c r="N35">
        <f t="shared" ref="N35:N41" si="15">N6-F6</f>
        <v>5120.8416602000107</v>
      </c>
    </row>
    <row r="36" spans="1:14" x14ac:dyDescent="0.35">
      <c r="A36" s="2" t="s">
        <v>4</v>
      </c>
      <c r="B36" s="5" t="s">
        <v>28</v>
      </c>
      <c r="C36" s="5"/>
      <c r="F36">
        <f t="shared" si="8"/>
        <v>0</v>
      </c>
      <c r="G36">
        <f>G7-F7</f>
        <v>2006.0574661999999</v>
      </c>
      <c r="H36">
        <f t="shared" si="9"/>
        <v>3592.5391901000003</v>
      </c>
      <c r="I36">
        <f t="shared" si="10"/>
        <v>2458.0674933</v>
      </c>
      <c r="J36">
        <f t="shared" si="11"/>
        <v>1202.5884811000001</v>
      </c>
      <c r="K36">
        <f t="shared" si="12"/>
        <v>2009.8380035</v>
      </c>
      <c r="L36">
        <f t="shared" si="13"/>
        <v>627.28083370000013</v>
      </c>
      <c r="M36">
        <f t="shared" si="14"/>
        <v>1452.2664758999999</v>
      </c>
      <c r="N36">
        <f t="shared" si="15"/>
        <v>1560.3455428999996</v>
      </c>
    </row>
    <row r="37" spans="1:14" x14ac:dyDescent="0.35">
      <c r="A37" s="2" t="s">
        <v>4</v>
      </c>
      <c r="B37" s="5" t="s">
        <v>27</v>
      </c>
      <c r="C37" s="5"/>
      <c r="F37">
        <f t="shared" si="8"/>
        <v>0</v>
      </c>
      <c r="G37">
        <f>G8-F8</f>
        <v>18549.4409313</v>
      </c>
      <c r="H37">
        <f t="shared" si="9"/>
        <v>20635.901255000001</v>
      </c>
      <c r="I37">
        <f t="shared" si="10"/>
        <v>12957.5443515999</v>
      </c>
      <c r="K37">
        <f t="shared" si="12"/>
        <v>15212.5367220999</v>
      </c>
      <c r="L37">
        <f t="shared" si="13"/>
        <v>13989.546701899999</v>
      </c>
      <c r="M37">
        <f t="shared" si="14"/>
        <v>16495.3137122999</v>
      </c>
      <c r="N37">
        <f t="shared" si="15"/>
        <v>14510.743322699898</v>
      </c>
    </row>
    <row r="38" spans="1:14" x14ac:dyDescent="0.35">
      <c r="A38" s="2" t="s">
        <v>4</v>
      </c>
      <c r="B38" s="5" t="s">
        <v>3</v>
      </c>
      <c r="C38" s="5"/>
      <c r="F38">
        <f t="shared" si="8"/>
        <v>0</v>
      </c>
      <c r="G38">
        <f>G9-F9</f>
        <v>6869.2470334</v>
      </c>
      <c r="H38">
        <f t="shared" si="9"/>
        <v>5365.0634755000001</v>
      </c>
      <c r="I38">
        <f t="shared" si="10"/>
        <v>3884.54166359999</v>
      </c>
      <c r="J38">
        <f t="shared" si="11"/>
        <v>2064.9821054000004</v>
      </c>
      <c r="K38">
        <f t="shared" si="12"/>
        <v>3340.0413275999899</v>
      </c>
      <c r="L38">
        <f t="shared" si="13"/>
        <v>3362.0143538000002</v>
      </c>
      <c r="M38">
        <f t="shared" si="14"/>
        <v>2898.1940746999899</v>
      </c>
      <c r="N38">
        <f t="shared" si="15"/>
        <v>4086.4647286999998</v>
      </c>
    </row>
    <row r="39" spans="1:14" x14ac:dyDescent="0.35">
      <c r="A39" s="2" t="s">
        <v>4</v>
      </c>
      <c r="B39" s="2" t="s">
        <v>17</v>
      </c>
      <c r="C39" s="2" t="s">
        <v>28</v>
      </c>
      <c r="F39">
        <f t="shared" si="8"/>
        <v>0</v>
      </c>
      <c r="G39">
        <f t="shared" ref="G39" si="16">G10-F10</f>
        <v>8321.1571931000108</v>
      </c>
      <c r="H39">
        <f t="shared" si="9"/>
        <v>8825.1435116000102</v>
      </c>
      <c r="I39">
        <f t="shared" si="10"/>
        <v>7282.8082498000103</v>
      </c>
      <c r="J39">
        <f t="shared" si="11"/>
        <v>4776.2530229999093</v>
      </c>
      <c r="K39">
        <f t="shared" si="12"/>
        <v>4603.6804642999095</v>
      </c>
      <c r="L39">
        <f t="shared" si="13"/>
        <v>6560.7073285999095</v>
      </c>
      <c r="M39">
        <f t="shared" si="14"/>
        <v>6902.6016954000106</v>
      </c>
      <c r="N39">
        <f t="shared" si="15"/>
        <v>5054.9624405999102</v>
      </c>
    </row>
    <row r="40" spans="1:14" x14ac:dyDescent="0.35">
      <c r="A40" s="2" t="s">
        <v>4</v>
      </c>
      <c r="B40" s="2" t="s">
        <v>27</v>
      </c>
      <c r="C40" s="2" t="s">
        <v>28</v>
      </c>
      <c r="F40">
        <f t="shared" si="8"/>
        <v>0</v>
      </c>
      <c r="G40">
        <f>G11-F11</f>
        <v>21547.366894599909</v>
      </c>
      <c r="H40">
        <f t="shared" si="9"/>
        <v>19118.727655800009</v>
      </c>
      <c r="I40">
        <f t="shared" si="10"/>
        <v>18780.048286900012</v>
      </c>
      <c r="J40">
        <f t="shared" si="11"/>
        <v>18295.113399500013</v>
      </c>
      <c r="K40">
        <f t="shared" si="12"/>
        <v>14563.71703880001</v>
      </c>
      <c r="L40">
        <f t="shared" si="13"/>
        <v>12087.707677600009</v>
      </c>
      <c r="M40">
        <f t="shared" si="14"/>
        <v>7057.2750472999105</v>
      </c>
    </row>
    <row r="41" spans="1:14" x14ac:dyDescent="0.35">
      <c r="A41" s="2" t="s">
        <v>4</v>
      </c>
      <c r="B41" s="2" t="s">
        <v>3</v>
      </c>
      <c r="C41" s="2" t="s">
        <v>28</v>
      </c>
      <c r="F41">
        <f t="shared" si="8"/>
        <v>0</v>
      </c>
      <c r="G41">
        <f>G12-F12</f>
        <v>5184.8253449000003</v>
      </c>
      <c r="H41">
        <f t="shared" si="9"/>
        <v>5932.6214179999006</v>
      </c>
      <c r="I41">
        <f t="shared" si="10"/>
        <v>5131.4143408999989</v>
      </c>
      <c r="J41">
        <f t="shared" si="11"/>
        <v>7141.2239694999989</v>
      </c>
      <c r="K41">
        <f t="shared" si="12"/>
        <v>4697.1981326999994</v>
      </c>
      <c r="L41">
        <f t="shared" si="13"/>
        <v>3391.26102299999</v>
      </c>
      <c r="M41">
        <f t="shared" si="14"/>
        <v>3320.5578993999998</v>
      </c>
      <c r="N41">
        <f t="shared" si="15"/>
        <v>3040.8265071999995</v>
      </c>
    </row>
  </sheetData>
  <mergeCells count="19">
    <mergeCell ref="B24:C24"/>
    <mergeCell ref="B25:C25"/>
    <mergeCell ref="B26:C26"/>
    <mergeCell ref="A34:C34"/>
    <mergeCell ref="B9:C9"/>
    <mergeCell ref="B15:D15"/>
    <mergeCell ref="A22:C22"/>
    <mergeCell ref="B23:C23"/>
    <mergeCell ref="D3:M3"/>
    <mergeCell ref="A5:C5"/>
    <mergeCell ref="B6:C6"/>
    <mergeCell ref="B7:C7"/>
    <mergeCell ref="B8:C8"/>
    <mergeCell ref="E15:G15"/>
    <mergeCell ref="H15:K15"/>
    <mergeCell ref="B18:E18"/>
    <mergeCell ref="F18:H18"/>
    <mergeCell ref="I18:J18"/>
    <mergeCell ref="K18:O18"/>
  </mergeCells>
  <pageMargins left="0.7" right="0.7" top="0.75" bottom="0.75" header="0.3" footer="0.3"/>
  <pageSetup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789D-546D-43CC-BB95-17B3FD55E815}">
  <sheetPr>
    <tabColor theme="9" tint="-0.499984740745262"/>
    <pageSetUpPr fitToPage="1"/>
  </sheetPr>
  <dimension ref="A1:P41"/>
  <sheetViews>
    <sheetView zoomScaleNormal="100" workbookViewId="0">
      <selection activeCell="G24" sqref="G24"/>
    </sheetView>
  </sheetViews>
  <sheetFormatPr defaultRowHeight="14.5" x14ac:dyDescent="0.35"/>
  <cols>
    <col min="1" max="1" width="11.1796875" bestFit="1" customWidth="1"/>
    <col min="2" max="3" width="34.26953125" bestFit="1" customWidth="1"/>
    <col min="4" max="4" width="10.7265625" bestFit="1" customWidth="1"/>
    <col min="6" max="6" width="10" customWidth="1"/>
    <col min="9" max="9" width="8.81640625" customWidth="1"/>
    <col min="17" max="17" width="15.26953125" bestFit="1" customWidth="1"/>
    <col min="18" max="18" width="37.453125" bestFit="1" customWidth="1"/>
    <col min="19" max="19" width="17.54296875" bestFit="1" customWidth="1"/>
  </cols>
  <sheetData>
    <row r="1" spans="1:15" x14ac:dyDescent="0.35">
      <c r="N1" s="6"/>
    </row>
    <row r="2" spans="1:15" ht="14.5" customHeight="1" x14ac:dyDescent="0.35">
      <c r="B2" t="s">
        <v>55</v>
      </c>
      <c r="C2" s="2"/>
      <c r="D2" s="2"/>
      <c r="N2" s="6"/>
    </row>
    <row r="3" spans="1:15" x14ac:dyDescent="0.35">
      <c r="D3" s="17" t="s">
        <v>9</v>
      </c>
      <c r="E3" s="17"/>
      <c r="F3" s="17"/>
      <c r="G3" s="17"/>
      <c r="H3" s="17"/>
      <c r="I3" s="17"/>
      <c r="J3" s="17"/>
      <c r="K3" s="17"/>
      <c r="L3" s="17"/>
      <c r="M3" s="17"/>
      <c r="N3" s="6"/>
      <c r="O3" s="2"/>
    </row>
    <row r="4" spans="1:15" ht="15" thickBot="1" x14ac:dyDescent="0.4">
      <c r="D4" s="1">
        <v>0</v>
      </c>
      <c r="E4" s="1">
        <v>0</v>
      </c>
      <c r="F4" s="15">
        <v>0</v>
      </c>
      <c r="G4" s="1">
        <v>50</v>
      </c>
      <c r="H4" s="1">
        <v>50</v>
      </c>
      <c r="I4" s="1">
        <v>50</v>
      </c>
      <c r="J4" s="1">
        <v>50</v>
      </c>
      <c r="K4" s="1">
        <v>50</v>
      </c>
      <c r="L4" s="1">
        <v>50</v>
      </c>
      <c r="M4" s="1">
        <v>50</v>
      </c>
      <c r="N4" s="1">
        <v>50</v>
      </c>
      <c r="O4" s="1" t="s">
        <v>5</v>
      </c>
    </row>
    <row r="5" spans="1:15" x14ac:dyDescent="0.35">
      <c r="A5" s="17" t="s">
        <v>0</v>
      </c>
      <c r="B5" s="17"/>
      <c r="C5" s="17"/>
      <c r="D5">
        <v>1149.8068174</v>
      </c>
      <c r="E5">
        <v>807.28519110000002</v>
      </c>
      <c r="F5" s="9">
        <v>994.43253200000004</v>
      </c>
      <c r="G5">
        <v>1024.4424919999899</v>
      </c>
      <c r="H5">
        <v>1058.75823299999</v>
      </c>
      <c r="I5">
        <v>1067.3350502999999</v>
      </c>
      <c r="J5">
        <v>900.93822750000004</v>
      </c>
      <c r="K5">
        <v>1156.85191679999</v>
      </c>
      <c r="L5">
        <v>809.86306019999904</v>
      </c>
      <c r="M5">
        <v>935.68730269999901</v>
      </c>
      <c r="N5">
        <v>836.92468089999898</v>
      </c>
      <c r="O5" t="s">
        <v>24</v>
      </c>
    </row>
    <row r="6" spans="1:15" x14ac:dyDescent="0.35">
      <c r="F6" s="10"/>
    </row>
    <row r="7" spans="1:15" x14ac:dyDescent="0.35">
      <c r="F7" s="10"/>
    </row>
    <row r="8" spans="1:15" x14ac:dyDescent="0.35">
      <c r="A8" s="2" t="s">
        <v>4</v>
      </c>
      <c r="B8" s="2" t="s">
        <v>27</v>
      </c>
      <c r="C8" s="2" t="s">
        <v>0</v>
      </c>
      <c r="D8">
        <v>6590.8398097999898</v>
      </c>
      <c r="E8">
        <v>2574.39770769999</v>
      </c>
      <c r="F8" s="10">
        <v>2419.5789632999999</v>
      </c>
      <c r="G8">
        <v>38921.835088799999</v>
      </c>
      <c r="H8">
        <v>50774.5886380999</v>
      </c>
      <c r="I8">
        <v>45656.147827299901</v>
      </c>
      <c r="J8">
        <v>43399.113139000001</v>
      </c>
      <c r="K8">
        <v>42556.879016500003</v>
      </c>
      <c r="L8">
        <v>47668.399627699997</v>
      </c>
      <c r="M8">
        <v>35136.453710100002</v>
      </c>
      <c r="N8">
        <v>31393.1968481</v>
      </c>
      <c r="O8" t="s">
        <v>24</v>
      </c>
    </row>
    <row r="9" spans="1:15" x14ac:dyDescent="0.35">
      <c r="A9" s="2" t="s">
        <v>4</v>
      </c>
      <c r="B9" s="2" t="s">
        <v>3</v>
      </c>
      <c r="C9" s="2" t="s">
        <v>0</v>
      </c>
      <c r="D9">
        <v>5575.0775762999901</v>
      </c>
      <c r="E9">
        <v>2813.7907864999902</v>
      </c>
      <c r="F9" s="10">
        <v>3013.2252327000001</v>
      </c>
      <c r="G9">
        <v>14222.425620599999</v>
      </c>
      <c r="H9">
        <v>10303.519642900001</v>
      </c>
      <c r="I9">
        <v>8441.9279652000005</v>
      </c>
      <c r="J9">
        <v>12184.684298599899</v>
      </c>
      <c r="K9">
        <v>11604.599001499901</v>
      </c>
      <c r="L9">
        <v>10981.0953658</v>
      </c>
      <c r="M9">
        <v>8733.3701020000008</v>
      </c>
      <c r="N9">
        <v>8128.0595857999897</v>
      </c>
      <c r="O9" t="s">
        <v>24</v>
      </c>
    </row>
    <row r="10" spans="1:15" x14ac:dyDescent="0.35">
      <c r="A10" s="2" t="s">
        <v>4</v>
      </c>
      <c r="B10" s="2" t="s">
        <v>17</v>
      </c>
      <c r="C10" s="2" t="s">
        <v>28</v>
      </c>
      <c r="D10">
        <v>2539.3225203000002</v>
      </c>
      <c r="E10">
        <v>2821.6285465999899</v>
      </c>
      <c r="F10" s="10">
        <v>2409.1891501</v>
      </c>
      <c r="G10">
        <v>12383.802048899999</v>
      </c>
      <c r="H10">
        <v>11243.053679099999</v>
      </c>
      <c r="I10">
        <v>11519.7685023999</v>
      </c>
      <c r="J10">
        <v>7590.7770921000001</v>
      </c>
      <c r="K10">
        <v>8728.5608871000004</v>
      </c>
      <c r="L10">
        <v>9390.5325412999991</v>
      </c>
      <c r="M10">
        <v>9669.4381277999892</v>
      </c>
      <c r="N10">
        <v>10850.6282976</v>
      </c>
      <c r="O10" t="s">
        <v>24</v>
      </c>
    </row>
    <row r="11" spans="1:15" x14ac:dyDescent="0.35">
      <c r="A11" s="2" t="s">
        <v>4</v>
      </c>
      <c r="B11" s="2" t="s">
        <v>27</v>
      </c>
      <c r="C11" s="2" t="s">
        <v>28</v>
      </c>
      <c r="D11">
        <v>3758.6046464999899</v>
      </c>
      <c r="E11">
        <v>2877.5310565</v>
      </c>
      <c r="F11" s="10">
        <v>2838.0834648</v>
      </c>
      <c r="G11">
        <v>30824.705905699899</v>
      </c>
      <c r="H11">
        <v>33059.151800499902</v>
      </c>
      <c r="I11">
        <v>32256.4301286999</v>
      </c>
      <c r="J11">
        <v>30888.502812899998</v>
      </c>
      <c r="K11">
        <v>29602.6095601999</v>
      </c>
      <c r="L11">
        <v>26206.5692041</v>
      </c>
      <c r="M11">
        <v>30277.440816800001</v>
      </c>
      <c r="N11">
        <v>24168.488249400001</v>
      </c>
      <c r="O11" t="s">
        <v>24</v>
      </c>
    </row>
    <row r="12" spans="1:15" ht="15" thickBot="1" x14ac:dyDescent="0.4">
      <c r="A12" s="2" t="s">
        <v>4</v>
      </c>
      <c r="B12" s="2" t="s">
        <v>3</v>
      </c>
      <c r="C12" s="2" t="s">
        <v>28</v>
      </c>
      <c r="D12">
        <v>11477.9303015</v>
      </c>
      <c r="E12">
        <v>3353.7198450000001</v>
      </c>
      <c r="F12" s="11">
        <v>2472.3573266999902</v>
      </c>
      <c r="G12">
        <v>12525.243921399901</v>
      </c>
      <c r="H12">
        <v>11473.498260799999</v>
      </c>
      <c r="I12">
        <v>10850.7505944</v>
      </c>
      <c r="J12">
        <v>7023.1909618999998</v>
      </c>
      <c r="K12">
        <v>6347.1059301999903</v>
      </c>
      <c r="L12">
        <v>7097.1862837999997</v>
      </c>
      <c r="M12">
        <v>9619.2776531</v>
      </c>
      <c r="N12">
        <v>6249.0663543000001</v>
      </c>
      <c r="O12" t="s">
        <v>24</v>
      </c>
    </row>
    <row r="13" spans="1:15" x14ac:dyDescent="0.35">
      <c r="A13" s="2"/>
      <c r="B13" s="2"/>
      <c r="C13" s="2"/>
    </row>
    <row r="14" spans="1:15" x14ac:dyDescent="0.35">
      <c r="A14" s="2"/>
      <c r="B14" s="2"/>
      <c r="C14" s="2"/>
    </row>
    <row r="15" spans="1:15" x14ac:dyDescent="0.35">
      <c r="B15" s="19" t="s">
        <v>10</v>
      </c>
      <c r="C15" s="19"/>
      <c r="D15" s="19"/>
      <c r="E15" s="19" t="s">
        <v>11</v>
      </c>
      <c r="F15" s="19"/>
      <c r="G15" s="19"/>
      <c r="H15" s="19" t="s">
        <v>12</v>
      </c>
      <c r="I15" s="19"/>
      <c r="J15" s="19"/>
      <c r="K15" s="19"/>
    </row>
    <row r="16" spans="1:15" x14ac:dyDescent="0.35">
      <c r="B16">
        <v>60</v>
      </c>
      <c r="E16">
        <v>720</v>
      </c>
      <c r="H16">
        <f>E16/500</f>
        <v>1.44</v>
      </c>
    </row>
    <row r="18" spans="1:16" x14ac:dyDescent="0.35">
      <c r="B18" s="19" t="s">
        <v>13</v>
      </c>
      <c r="C18" s="19"/>
      <c r="D18" s="19"/>
      <c r="E18" s="19"/>
      <c r="F18" s="19" t="s">
        <v>14</v>
      </c>
      <c r="G18" s="19"/>
      <c r="H18" s="19"/>
      <c r="I18" s="19" t="s">
        <v>15</v>
      </c>
      <c r="J18" s="19"/>
      <c r="K18" s="19" t="s">
        <v>16</v>
      </c>
      <c r="L18" s="19"/>
      <c r="M18" s="19"/>
      <c r="N18" s="19"/>
      <c r="O18" s="19"/>
    </row>
    <row r="19" spans="1:16" x14ac:dyDescent="0.35">
      <c r="B19">
        <v>120</v>
      </c>
      <c r="F19">
        <f>0.35*12</f>
        <v>4.1999999999999993</v>
      </c>
      <c r="I19">
        <f>(H16*2)+B19+F19</f>
        <v>127.08</v>
      </c>
      <c r="K19">
        <f>(100*12)-I19</f>
        <v>1072.92</v>
      </c>
      <c r="L19" s="2">
        <v>1200</v>
      </c>
    </row>
    <row r="20" spans="1:16" x14ac:dyDescent="0.35">
      <c r="A20" s="2" t="s">
        <v>71</v>
      </c>
      <c r="B20" s="2"/>
      <c r="D20" s="1">
        <v>0</v>
      </c>
      <c r="E20" s="1">
        <v>0</v>
      </c>
      <c r="F20" s="1">
        <v>0</v>
      </c>
      <c r="G20" s="1">
        <v>50</v>
      </c>
      <c r="H20" s="1">
        <v>50</v>
      </c>
      <c r="I20" s="1">
        <v>50</v>
      </c>
      <c r="J20" s="1">
        <v>50</v>
      </c>
      <c r="K20" s="1">
        <v>50</v>
      </c>
      <c r="L20" s="1">
        <v>50</v>
      </c>
      <c r="M20" s="1">
        <v>50</v>
      </c>
      <c r="N20" s="1">
        <v>50</v>
      </c>
      <c r="O20" s="1" t="s">
        <v>5</v>
      </c>
    </row>
    <row r="21" spans="1:16" x14ac:dyDescent="0.35">
      <c r="A21" s="17" t="s">
        <v>0</v>
      </c>
      <c r="B21" s="17"/>
      <c r="C21" s="17"/>
      <c r="P21" t="s">
        <v>34</v>
      </c>
    </row>
    <row r="22" spans="1:16" x14ac:dyDescent="0.35">
      <c r="A22" s="2"/>
      <c r="B22" s="2"/>
      <c r="C22" s="2"/>
      <c r="O22" s="4"/>
    </row>
    <row r="23" spans="1:16" x14ac:dyDescent="0.35">
      <c r="A23" s="2"/>
      <c r="C23" s="2"/>
    </row>
    <row r="24" spans="1:16" x14ac:dyDescent="0.35">
      <c r="A24" s="2" t="s">
        <v>4</v>
      </c>
      <c r="B24" s="2" t="s">
        <v>27</v>
      </c>
      <c r="C24" s="2" t="s">
        <v>0</v>
      </c>
      <c r="G24">
        <f>G8-G5</f>
        <v>37897.392596800011</v>
      </c>
      <c r="H24">
        <f t="shared" ref="H24:N24" si="0">H8-H5</f>
        <v>49715.830405099907</v>
      </c>
      <c r="I24">
        <f t="shared" si="0"/>
        <v>44588.812776999905</v>
      </c>
      <c r="J24">
        <f t="shared" si="0"/>
        <v>42498.174911499998</v>
      </c>
      <c r="K24">
        <f t="shared" si="0"/>
        <v>41400.027099700012</v>
      </c>
      <c r="L24">
        <f t="shared" si="0"/>
        <v>46858.536567499999</v>
      </c>
      <c r="M24">
        <f t="shared" si="0"/>
        <v>34200.766407400006</v>
      </c>
      <c r="N24">
        <f t="shared" si="0"/>
        <v>30556.272167200001</v>
      </c>
      <c r="O24" s="4"/>
      <c r="P24">
        <f t="shared" ref="P24:P28" si="1">MEDIAN(G24:N24)</f>
        <v>41949.101005600009</v>
      </c>
    </row>
    <row r="25" spans="1:16" x14ac:dyDescent="0.35">
      <c r="A25" s="2" t="s">
        <v>4</v>
      </c>
      <c r="B25" s="2" t="s">
        <v>3</v>
      </c>
      <c r="C25" s="2" t="s">
        <v>0</v>
      </c>
      <c r="G25">
        <f>G9-G5</f>
        <v>13197.98312860001</v>
      </c>
      <c r="H25">
        <f t="shared" ref="H25:N25" si="2">H9-H5</f>
        <v>9244.7614099000111</v>
      </c>
      <c r="I25">
        <f t="shared" si="2"/>
        <v>7374.5929149000003</v>
      </c>
      <c r="J25">
        <f t="shared" si="2"/>
        <v>11283.746071099898</v>
      </c>
      <c r="K25">
        <f t="shared" si="2"/>
        <v>10447.747084699911</v>
      </c>
      <c r="L25">
        <f t="shared" si="2"/>
        <v>10171.2323056</v>
      </c>
      <c r="M25">
        <f t="shared" si="2"/>
        <v>7797.6827993000015</v>
      </c>
      <c r="N25">
        <f t="shared" si="2"/>
        <v>7291.1349048999909</v>
      </c>
      <c r="P25">
        <f t="shared" si="1"/>
        <v>9707.9968577500058</v>
      </c>
    </row>
    <row r="26" spans="1:16" x14ac:dyDescent="0.35">
      <c r="A26" s="2" t="s">
        <v>4</v>
      </c>
      <c r="B26" s="2" t="s">
        <v>17</v>
      </c>
      <c r="C26" s="2" t="s">
        <v>28</v>
      </c>
      <c r="G26">
        <f>G10-G5</f>
        <v>11359.35955690001</v>
      </c>
      <c r="H26">
        <f t="shared" ref="H26:N26" si="3">H10-H5</f>
        <v>10184.29544610001</v>
      </c>
      <c r="I26">
        <f t="shared" si="3"/>
        <v>10452.4334520999</v>
      </c>
      <c r="J26">
        <f t="shared" si="3"/>
        <v>6689.8388646000003</v>
      </c>
      <c r="K26">
        <f t="shared" si="3"/>
        <v>7571.7089703000102</v>
      </c>
      <c r="L26">
        <f t="shared" si="3"/>
        <v>8580.6694810999998</v>
      </c>
      <c r="M26">
        <f t="shared" si="3"/>
        <v>8733.7508250999908</v>
      </c>
      <c r="N26">
        <f t="shared" si="3"/>
        <v>10013.703616700001</v>
      </c>
      <c r="P26">
        <f t="shared" si="1"/>
        <v>9373.7272208999966</v>
      </c>
    </row>
    <row r="27" spans="1:16" x14ac:dyDescent="0.35">
      <c r="A27" s="2" t="s">
        <v>4</v>
      </c>
      <c r="B27" s="2" t="s">
        <v>27</v>
      </c>
      <c r="C27" s="2" t="s">
        <v>28</v>
      </c>
      <c r="G27">
        <f>G11-G5</f>
        <v>29800.263413699908</v>
      </c>
      <c r="H27">
        <f t="shared" ref="H27:N27" si="4">H11-H5</f>
        <v>32000.393567499912</v>
      </c>
      <c r="I27">
        <f t="shared" si="4"/>
        <v>31189.0950783999</v>
      </c>
      <c r="J27">
        <f t="shared" si="4"/>
        <v>29987.564585399999</v>
      </c>
      <c r="K27">
        <f t="shared" si="4"/>
        <v>28445.757643399909</v>
      </c>
      <c r="L27">
        <f t="shared" si="4"/>
        <v>25396.706143900003</v>
      </c>
      <c r="M27">
        <f t="shared" si="4"/>
        <v>29341.753514100001</v>
      </c>
      <c r="N27">
        <f t="shared" si="4"/>
        <v>23331.563568500002</v>
      </c>
      <c r="P27">
        <f t="shared" si="1"/>
        <v>29571.008463899954</v>
      </c>
    </row>
    <row r="28" spans="1:16" x14ac:dyDescent="0.35">
      <c r="A28" s="2" t="s">
        <v>4</v>
      </c>
      <c r="B28" s="2" t="s">
        <v>3</v>
      </c>
      <c r="C28" s="2" t="s">
        <v>28</v>
      </c>
      <c r="G28">
        <f>G12-G5</f>
        <v>11500.801429399911</v>
      </c>
      <c r="H28">
        <f t="shared" ref="H28:N28" si="5">H12-H5</f>
        <v>10414.74002780001</v>
      </c>
      <c r="I28">
        <f t="shared" si="5"/>
        <v>9783.4155441000003</v>
      </c>
      <c r="J28">
        <f t="shared" si="5"/>
        <v>6122.2527344</v>
      </c>
      <c r="K28">
        <f t="shared" si="5"/>
        <v>5190.2540134000001</v>
      </c>
      <c r="L28">
        <f t="shared" si="5"/>
        <v>6287.3232236000003</v>
      </c>
      <c r="M28">
        <f t="shared" si="5"/>
        <v>8683.5903504000016</v>
      </c>
      <c r="N28">
        <f t="shared" si="5"/>
        <v>5412.1416734000013</v>
      </c>
      <c r="P28">
        <f t="shared" si="1"/>
        <v>7485.456787000001</v>
      </c>
    </row>
    <row r="29" spans="1:16" x14ac:dyDescent="0.35">
      <c r="A29" s="2"/>
      <c r="B29" s="2"/>
      <c r="C29" s="2"/>
    </row>
    <row r="30" spans="1:16" x14ac:dyDescent="0.35">
      <c r="A30" s="2"/>
      <c r="B30" s="2"/>
      <c r="C30" s="2"/>
    </row>
    <row r="31" spans="1:16" ht="15" thickBot="1" x14ac:dyDescent="0.4"/>
    <row r="32" spans="1:16" ht="15" thickBot="1" x14ac:dyDescent="0.4">
      <c r="A32" s="14" t="s">
        <v>72</v>
      </c>
    </row>
    <row r="34" spans="1:14" x14ac:dyDescent="0.35">
      <c r="A34" s="17" t="s">
        <v>0</v>
      </c>
      <c r="B34" s="17"/>
      <c r="C34" s="17"/>
      <c r="F34">
        <f>F5-F5</f>
        <v>0</v>
      </c>
      <c r="G34">
        <f>G5-F5</f>
        <v>30.00995999998986</v>
      </c>
      <c r="H34">
        <f>H5-F5</f>
        <v>64.325700999989976</v>
      </c>
      <c r="I34">
        <f>I5-F5</f>
        <v>72.902518299999883</v>
      </c>
      <c r="J34">
        <f>J5-F5</f>
        <v>-93.494304499999998</v>
      </c>
      <c r="K34">
        <f>K5-F5</f>
        <v>162.41938479998998</v>
      </c>
      <c r="L34">
        <f>L5-F5</f>
        <v>-184.569471800001</v>
      </c>
      <c r="M34">
        <f>M5-F5</f>
        <v>-58.745229300001029</v>
      </c>
      <c r="N34">
        <f>N5-F5</f>
        <v>-157.50785110000106</v>
      </c>
    </row>
    <row r="35" spans="1:14" x14ac:dyDescent="0.35">
      <c r="A35" s="2"/>
      <c r="B35" s="2"/>
      <c r="C35" s="2"/>
      <c r="F35">
        <f t="shared" ref="F35:F41" si="6">F6-F6</f>
        <v>0</v>
      </c>
    </row>
    <row r="36" spans="1:14" x14ac:dyDescent="0.35">
      <c r="A36" s="2"/>
      <c r="C36" s="2"/>
      <c r="F36">
        <f t="shared" si="6"/>
        <v>0</v>
      </c>
    </row>
    <row r="37" spans="1:14" x14ac:dyDescent="0.35">
      <c r="A37" s="2" t="s">
        <v>4</v>
      </c>
      <c r="B37" s="2" t="s">
        <v>27</v>
      </c>
      <c r="C37" s="2" t="s">
        <v>0</v>
      </c>
      <c r="F37">
        <f t="shared" si="6"/>
        <v>0</v>
      </c>
      <c r="G37">
        <f>G8-F8</f>
        <v>36502.256125499996</v>
      </c>
      <c r="H37">
        <f t="shared" ref="H37:H41" si="7">H8-F8</f>
        <v>48355.009674799898</v>
      </c>
      <c r="I37">
        <f t="shared" ref="I37:I41" si="8">I8-F8</f>
        <v>43236.568863999899</v>
      </c>
      <c r="J37">
        <f t="shared" ref="J37:J41" si="9">J8-F8</f>
        <v>40979.534175699999</v>
      </c>
      <c r="K37">
        <f t="shared" ref="K37:K41" si="10">K8-F8</f>
        <v>40137.300053200001</v>
      </c>
      <c r="L37">
        <f t="shared" ref="L37:L41" si="11">L8-F8</f>
        <v>45248.820664399995</v>
      </c>
      <c r="M37">
        <f t="shared" ref="M37:M41" si="12">M8-F8</f>
        <v>32716.874746800004</v>
      </c>
      <c r="N37">
        <f t="shared" ref="N37:N41" si="13">N8-F8</f>
        <v>28973.617884800002</v>
      </c>
    </row>
    <row r="38" spans="1:14" x14ac:dyDescent="0.35">
      <c r="A38" s="2" t="s">
        <v>4</v>
      </c>
      <c r="B38" s="2" t="s">
        <v>3</v>
      </c>
      <c r="C38" s="2" t="s">
        <v>0</v>
      </c>
      <c r="F38">
        <f t="shared" si="6"/>
        <v>0</v>
      </c>
      <c r="G38">
        <f>G9-F9</f>
        <v>11209.200387899999</v>
      </c>
      <c r="H38">
        <f t="shared" si="7"/>
        <v>7290.2944102000001</v>
      </c>
      <c r="I38">
        <f t="shared" si="8"/>
        <v>5428.7027324999999</v>
      </c>
      <c r="J38">
        <f t="shared" si="9"/>
        <v>9171.4590658998986</v>
      </c>
      <c r="K38">
        <f t="shared" si="10"/>
        <v>8591.3737687999001</v>
      </c>
      <c r="L38">
        <f t="shared" si="11"/>
        <v>7967.8701330999993</v>
      </c>
      <c r="M38">
        <f t="shared" si="12"/>
        <v>5720.1448693000002</v>
      </c>
      <c r="N38">
        <f t="shared" si="13"/>
        <v>5114.83435309999</v>
      </c>
    </row>
    <row r="39" spans="1:14" x14ac:dyDescent="0.35">
      <c r="A39" s="2" t="s">
        <v>4</v>
      </c>
      <c r="B39" s="2" t="s">
        <v>17</v>
      </c>
      <c r="C39" s="2" t="s">
        <v>28</v>
      </c>
      <c r="F39">
        <f t="shared" si="6"/>
        <v>0</v>
      </c>
      <c r="G39">
        <f t="shared" ref="G39" si="14">G10-F10</f>
        <v>9974.6128987999982</v>
      </c>
      <c r="H39">
        <f t="shared" si="7"/>
        <v>8833.8645289999986</v>
      </c>
      <c r="I39">
        <f t="shared" si="8"/>
        <v>9110.5793522999011</v>
      </c>
      <c r="J39">
        <f t="shared" si="9"/>
        <v>5181.5879420000001</v>
      </c>
      <c r="K39">
        <f t="shared" si="10"/>
        <v>6319.3717370000004</v>
      </c>
      <c r="L39">
        <f t="shared" si="11"/>
        <v>6981.3433911999991</v>
      </c>
      <c r="M39">
        <f t="shared" si="12"/>
        <v>7260.2489776999892</v>
      </c>
      <c r="N39">
        <f t="shared" si="13"/>
        <v>8441.4391475000011</v>
      </c>
    </row>
    <row r="40" spans="1:14" x14ac:dyDescent="0.35">
      <c r="A40" s="2" t="s">
        <v>4</v>
      </c>
      <c r="B40" s="2" t="s">
        <v>27</v>
      </c>
      <c r="C40" s="2" t="s">
        <v>28</v>
      </c>
      <c r="F40">
        <f t="shared" si="6"/>
        <v>0</v>
      </c>
      <c r="G40">
        <f>G11-F11</f>
        <v>27986.622440899897</v>
      </c>
      <c r="H40">
        <f t="shared" si="7"/>
        <v>30221.0683356999</v>
      </c>
      <c r="I40">
        <f t="shared" si="8"/>
        <v>29418.346663899902</v>
      </c>
      <c r="J40">
        <f t="shared" si="9"/>
        <v>28050.419348099997</v>
      </c>
      <c r="K40">
        <f t="shared" si="10"/>
        <v>26764.526095399902</v>
      </c>
      <c r="L40">
        <f t="shared" si="11"/>
        <v>23368.485739299998</v>
      </c>
      <c r="M40">
        <f t="shared" si="12"/>
        <v>27439.357351999999</v>
      </c>
      <c r="N40">
        <f t="shared" si="13"/>
        <v>21330.404784600003</v>
      </c>
    </row>
    <row r="41" spans="1:14" x14ac:dyDescent="0.35">
      <c r="A41" s="2" t="s">
        <v>4</v>
      </c>
      <c r="B41" s="2" t="s">
        <v>3</v>
      </c>
      <c r="C41" s="2" t="s">
        <v>28</v>
      </c>
      <c r="F41">
        <f t="shared" si="6"/>
        <v>0</v>
      </c>
      <c r="G41">
        <f>G12-F12</f>
        <v>10052.88659469991</v>
      </c>
      <c r="H41">
        <f t="shared" si="7"/>
        <v>9001.140934100009</v>
      </c>
      <c r="I41">
        <f t="shared" si="8"/>
        <v>8378.3932677000103</v>
      </c>
      <c r="J41">
        <f t="shared" si="9"/>
        <v>4550.8336352000097</v>
      </c>
      <c r="K41">
        <f t="shared" si="10"/>
        <v>3874.7486035000002</v>
      </c>
      <c r="L41">
        <f t="shared" si="11"/>
        <v>4624.8289571000096</v>
      </c>
      <c r="M41">
        <f t="shared" si="12"/>
        <v>7146.9203264000098</v>
      </c>
      <c r="N41">
        <f t="shared" si="13"/>
        <v>3776.7090276000099</v>
      </c>
    </row>
  </sheetData>
  <mergeCells count="11">
    <mergeCell ref="A34:C34"/>
    <mergeCell ref="D3:M3"/>
    <mergeCell ref="A5:C5"/>
    <mergeCell ref="A21:C21"/>
    <mergeCell ref="B15:D15"/>
    <mergeCell ref="E15:G15"/>
    <mergeCell ref="H15:K15"/>
    <mergeCell ref="B18:E18"/>
    <mergeCell ref="F18:H18"/>
    <mergeCell ref="I18:J18"/>
    <mergeCell ref="K18:O18"/>
  </mergeCell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12A3094612C4A9DA9F10076EACFA4" ma:contentTypeVersion="13" ma:contentTypeDescription="Create a new document." ma:contentTypeScope="" ma:versionID="d18c32072da5fd504610b9ff2c8779b6">
  <xsd:schema xmlns:xsd="http://www.w3.org/2001/XMLSchema" xmlns:xs="http://www.w3.org/2001/XMLSchema" xmlns:p="http://schemas.microsoft.com/office/2006/metadata/properties" xmlns:ns2="636d7410-80d0-4b7f-af4f-aaa31413061d" xmlns:ns3="ccf3dc87-824b-431e-b497-67dde5b1bbd6" targetNamespace="http://schemas.microsoft.com/office/2006/metadata/properties" ma:root="true" ma:fieldsID="a452446a0fac7868d6388fe5f44f0736" ns2:_="" ns3:_="">
    <xsd:import namespace="636d7410-80d0-4b7f-af4f-aaa31413061d"/>
    <xsd:import namespace="ccf3dc87-824b-431e-b497-67dde5b1b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d7410-80d0-4b7f-af4f-aaa314130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3dc87-824b-431e-b497-67dde5b1bb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d5bf49-c034-45e3-abf2-119693613dba}" ma:internalName="TaxCatchAll" ma:showField="CatchAllData" ma:web="ccf3dc87-824b-431e-b497-67dde5b1b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3dc87-824b-431e-b497-67dde5b1bbd6">
      <UserInfo>
        <DisplayName/>
        <AccountId xsi:nil="true"/>
        <AccountType/>
      </UserInfo>
    </SharedWithUsers>
    <lcf76f155ced4ddcb4097134ff3c332f xmlns="636d7410-80d0-4b7f-af4f-aaa31413061d">
      <Terms xmlns="http://schemas.microsoft.com/office/infopath/2007/PartnerControls"/>
    </lcf76f155ced4ddcb4097134ff3c332f>
    <TaxCatchAll xmlns="ccf3dc87-824b-431e-b497-67dde5b1bbd6" xsi:nil="true"/>
  </documentManagement>
</p:properties>
</file>

<file path=customXml/itemProps1.xml><?xml version="1.0" encoding="utf-8"?>
<ds:datastoreItem xmlns:ds="http://schemas.openxmlformats.org/officeDocument/2006/customXml" ds:itemID="{A81E85CC-31CE-4EC3-A1B1-D956C2452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6d7410-80d0-4b7f-af4f-aaa31413061d"/>
    <ds:schemaRef ds:uri="ccf3dc87-824b-431e-b497-67dde5b1b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6E86C5-69E6-499C-89B2-FEFD219CB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39419-0695-44CD-9F0A-3B0918B53546}">
  <ds:schemaRefs>
    <ds:schemaRef ds:uri="http://schemas.microsoft.com/office/2006/metadata/properties"/>
    <ds:schemaRef ds:uri="http://schemas.microsoft.com/office/infopath/2007/PartnerControls"/>
    <ds:schemaRef ds:uri="ccf3dc87-824b-431e-b497-67dde5b1bbd6"/>
    <ds:schemaRef ds:uri="636d7410-80d0-4b7f-af4f-aaa314130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Exp layout 2</vt:lpstr>
      <vt:lpstr>Exp layout 3</vt:lpstr>
      <vt:lpstr>Exp layout 4</vt:lpstr>
      <vt:lpstr>Exp layout 5</vt:lpstr>
      <vt:lpstr>Exp layout 6</vt:lpstr>
      <vt:lpstr>Exp layout 7 (a1)</vt:lpstr>
      <vt:lpstr>Exp layout 7 (a2)</vt:lpstr>
      <vt:lpstr>Exp layout 7 (b1)</vt:lpstr>
      <vt:lpstr>Exp layout 7 (b2)</vt:lpstr>
      <vt:lpstr>Exp layout 7 (c1)</vt:lpstr>
      <vt:lpstr>Exp layout 7 (c2)</vt:lpstr>
      <vt:lpstr>Exp layout 8</vt:lpstr>
      <vt:lpstr>Exp layout 9</vt:lpstr>
      <vt:lpstr>Exp layout 10 (1)</vt:lpstr>
      <vt:lpstr>Exp layout 10 (2)</vt:lpstr>
      <vt:lpstr>Exp layout 10 (3)</vt:lpstr>
      <vt:lpstr>Exp layout 10 (4)</vt:lpstr>
      <vt:lpstr>Exp layout 10 (5)</vt:lpstr>
      <vt:lpstr>Exp layout 10 (6)</vt:lpstr>
      <vt:lpstr>Exp layout 10 (7)</vt:lpstr>
      <vt:lpstr>Exp layout 11</vt:lpstr>
      <vt:lpstr>Exp layout 12 (1)</vt:lpstr>
      <vt:lpstr>Exp layout 12 (2)</vt:lpstr>
      <vt:lpstr>Exp layout 12 (3)</vt:lpstr>
      <vt:lpstr>Exp layout 13 (1)</vt:lpstr>
      <vt:lpstr>Exp layout 13 (2)</vt:lpstr>
      <vt:lpstr>Exp layout 13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Houghton</dc:creator>
  <cp:lastModifiedBy>Steven Houghton</cp:lastModifiedBy>
  <cp:lastPrinted>2024-10-30T15:59:55Z</cp:lastPrinted>
  <dcterms:created xsi:type="dcterms:W3CDTF">2024-06-17T14:19:04Z</dcterms:created>
  <dcterms:modified xsi:type="dcterms:W3CDTF">2024-12-02T10:26:01Z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0x010100C6D12A3094612C4A9DA9F10076EACFA4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