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GitHub\EEP\Research Output\Paper #2 JCSR - Connector\Re-submission JCSR\"/>
    </mc:Choice>
  </mc:AlternateContent>
  <xr:revisionPtr revIDLastSave="0" documentId="13_ncr:1_{F50A7347-6B4E-48E2-8271-ED1070E4B6CB}" xr6:coauthVersionLast="47" xr6:coauthVersionMax="47" xr10:uidLastSave="{00000000-0000-0000-0000-000000000000}"/>
  <bookViews>
    <workbookView xWindow="-120" yWindow="-120" windowWidth="51840" windowHeight="21120" activeTab="1" xr2:uid="{7B9F2BB3-66A8-4FF7-BC25-5F51B1027652}"/>
  </bookViews>
  <sheets>
    <sheet name="Legend" sheetId="2" r:id="rId1"/>
    <sheet name="Database" sheetId="1" r:id="rId2"/>
  </sheets>
  <definedNames>
    <definedName name="_xlnm._FilterDatabase" localSheetId="1" hidden="1">Database!$A$2:$AR$278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21" i="1" l="1"/>
  <c r="AE121" i="1"/>
  <c r="AD121" i="1"/>
  <c r="AC121" i="1"/>
  <c r="AB121" i="1"/>
  <c r="AA121" i="1"/>
  <c r="S121" i="1"/>
  <c r="N121" i="1"/>
  <c r="M121" i="1"/>
  <c r="AA3" i="1" l="1"/>
  <c r="AB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2" i="1"/>
  <c r="AB223" i="1"/>
  <c r="AB224" i="1"/>
  <c r="AB225" i="1"/>
  <c r="AB239" i="1"/>
  <c r="AB240" i="1"/>
  <c r="AB241" i="1"/>
  <c r="AB242" i="1"/>
  <c r="AB243" i="1"/>
  <c r="AB244" i="1"/>
  <c r="AB245" i="1"/>
  <c r="AB246" i="1"/>
  <c r="AB247" i="1"/>
  <c r="AB248" i="1"/>
  <c r="AB249" i="1"/>
  <c r="AB250" i="1"/>
  <c r="AB251" i="1"/>
  <c r="AB252" i="1"/>
  <c r="AB253" i="1"/>
  <c r="AB254" i="1"/>
  <c r="AB255" i="1"/>
  <c r="AB256" i="1"/>
  <c r="AB257" i="1"/>
  <c r="AB258" i="1"/>
  <c r="AB259" i="1"/>
  <c r="AB260" i="1"/>
  <c r="AB261" i="1"/>
  <c r="AB262" i="1"/>
  <c r="AB263" i="1"/>
  <c r="AB264" i="1"/>
  <c r="AB265" i="1"/>
  <c r="AB266" i="1"/>
  <c r="AB267" i="1"/>
  <c r="AB268" i="1"/>
  <c r="AB269" i="1"/>
  <c r="AB270" i="1"/>
  <c r="AB271" i="1"/>
  <c r="AB272" i="1"/>
  <c r="AB273" i="1"/>
  <c r="AB274" i="1"/>
  <c r="AB275" i="1"/>
  <c r="AB276" i="1"/>
  <c r="AB277" i="1"/>
  <c r="AB278" i="1"/>
  <c r="AB3" i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D21" i="1" l="1"/>
  <c r="AC3" i="1"/>
  <c r="L270" i="1"/>
  <c r="L271" i="1"/>
  <c r="L272" i="1"/>
  <c r="L273" i="1"/>
  <c r="L274" i="1"/>
  <c r="L275" i="1"/>
  <c r="L276" i="1"/>
  <c r="L277" i="1"/>
  <c r="L278" i="1"/>
  <c r="L269" i="1"/>
  <c r="AD277" i="1"/>
  <c r="AD278" i="1"/>
  <c r="AC278" i="1"/>
  <c r="AD276" i="1"/>
  <c r="AC276" i="1"/>
  <c r="AF273" i="1"/>
  <c r="AF274" i="1"/>
  <c r="AF275" i="1"/>
  <c r="AF276" i="1"/>
  <c r="AF277" i="1"/>
  <c r="AF278" i="1"/>
  <c r="S278" i="1"/>
  <c r="S277" i="1"/>
  <c r="S276" i="1"/>
  <c r="S275" i="1"/>
  <c r="AC260" i="1"/>
  <c r="AC261" i="1"/>
  <c r="AC262" i="1"/>
  <c r="AC263" i="1"/>
  <c r="AC264" i="1"/>
  <c r="AC265" i="1"/>
  <c r="AC266" i="1"/>
  <c r="AC267" i="1"/>
  <c r="AC268" i="1"/>
  <c r="AC269" i="1"/>
  <c r="AC270" i="1"/>
  <c r="AC271" i="1"/>
  <c r="AC272" i="1"/>
  <c r="AC273" i="1"/>
  <c r="AC274" i="1"/>
  <c r="AC275" i="1"/>
  <c r="AC277" i="1"/>
  <c r="AD260" i="1"/>
  <c r="AD261" i="1"/>
  <c r="AD262" i="1"/>
  <c r="AD263" i="1"/>
  <c r="AD264" i="1"/>
  <c r="AD265" i="1"/>
  <c r="AD266" i="1"/>
  <c r="AD267" i="1"/>
  <c r="AD268" i="1"/>
  <c r="AD269" i="1"/>
  <c r="AD270" i="1"/>
  <c r="AD271" i="1"/>
  <c r="AD272" i="1"/>
  <c r="AD273" i="1"/>
  <c r="AD274" i="1"/>
  <c r="AD275" i="1"/>
  <c r="AE260" i="1"/>
  <c r="AE261" i="1"/>
  <c r="AE262" i="1"/>
  <c r="AE263" i="1"/>
  <c r="AE264" i="1"/>
  <c r="AE265" i="1"/>
  <c r="AE266" i="1"/>
  <c r="AE267" i="1"/>
  <c r="AE268" i="1"/>
  <c r="AE269" i="1"/>
  <c r="AE270" i="1"/>
  <c r="AE271" i="1"/>
  <c r="AE272" i="1"/>
  <c r="AE273" i="1"/>
  <c r="AE274" i="1"/>
  <c r="AE275" i="1"/>
  <c r="AE276" i="1"/>
  <c r="AE277" i="1"/>
  <c r="AE278" i="1"/>
  <c r="AF260" i="1"/>
  <c r="AF261" i="1"/>
  <c r="AF262" i="1"/>
  <c r="AF263" i="1"/>
  <c r="AF264" i="1"/>
  <c r="AF265" i="1"/>
  <c r="AF266" i="1"/>
  <c r="AF267" i="1"/>
  <c r="AF268" i="1"/>
  <c r="AF269" i="1"/>
  <c r="AF270" i="1"/>
  <c r="AF271" i="1"/>
  <c r="AF272" i="1"/>
  <c r="S268" i="1"/>
  <c r="S267" i="1"/>
  <c r="S266" i="1"/>
  <c r="S265" i="1"/>
  <c r="S274" i="1"/>
  <c r="S273" i="1"/>
  <c r="S272" i="1"/>
  <c r="S271" i="1"/>
  <c r="S270" i="1"/>
  <c r="S269" i="1"/>
  <c r="S264" i="1"/>
  <c r="S263" i="1"/>
  <c r="S262" i="1"/>
  <c r="S261" i="1"/>
  <c r="AF223" i="1"/>
  <c r="AF224" i="1"/>
  <c r="AF222" i="1"/>
  <c r="AF225" i="1"/>
  <c r="AE3" i="1"/>
  <c r="AD3" i="1"/>
  <c r="S260" i="1"/>
  <c r="AF259" i="1"/>
  <c r="AE259" i="1"/>
  <c r="AD259" i="1"/>
  <c r="AC259" i="1"/>
  <c r="S259" i="1"/>
  <c r="AF258" i="1"/>
  <c r="AE258" i="1"/>
  <c r="AD258" i="1"/>
  <c r="AC258" i="1"/>
  <c r="S258" i="1"/>
  <c r="L258" i="1"/>
  <c r="AF257" i="1"/>
  <c r="AE257" i="1"/>
  <c r="AD257" i="1"/>
  <c r="AC257" i="1"/>
  <c r="S257" i="1"/>
  <c r="L257" i="1"/>
  <c r="AF256" i="1"/>
  <c r="AE256" i="1"/>
  <c r="AD256" i="1"/>
  <c r="AC256" i="1"/>
  <c r="S256" i="1"/>
  <c r="L256" i="1"/>
  <c r="AF255" i="1"/>
  <c r="AE255" i="1"/>
  <c r="AD255" i="1"/>
  <c r="AC255" i="1"/>
  <c r="S255" i="1"/>
  <c r="L255" i="1"/>
  <c r="AF254" i="1"/>
  <c r="AE254" i="1"/>
  <c r="AD254" i="1"/>
  <c r="AC254" i="1"/>
  <c r="S254" i="1"/>
  <c r="L254" i="1"/>
  <c r="AF253" i="1"/>
  <c r="AE253" i="1"/>
  <c r="AD253" i="1"/>
  <c r="AC253" i="1"/>
  <c r="S253" i="1"/>
  <c r="L253" i="1"/>
  <c r="AF252" i="1"/>
  <c r="AE252" i="1"/>
  <c r="AD252" i="1"/>
  <c r="AC252" i="1"/>
  <c r="S252" i="1"/>
  <c r="L252" i="1"/>
  <c r="AF251" i="1"/>
  <c r="AE251" i="1"/>
  <c r="AD251" i="1"/>
  <c r="AC251" i="1"/>
  <c r="S251" i="1"/>
  <c r="L251" i="1"/>
  <c r="AF250" i="1"/>
  <c r="AE250" i="1"/>
  <c r="AD250" i="1"/>
  <c r="AC250" i="1"/>
  <c r="S250" i="1"/>
  <c r="L250" i="1"/>
  <c r="AF249" i="1"/>
  <c r="AE249" i="1"/>
  <c r="AD249" i="1"/>
  <c r="AC249" i="1"/>
  <c r="S249" i="1"/>
  <c r="L249" i="1"/>
  <c r="AF248" i="1"/>
  <c r="AE248" i="1"/>
  <c r="AD248" i="1"/>
  <c r="AC248" i="1"/>
  <c r="S248" i="1"/>
  <c r="L248" i="1"/>
  <c r="AF247" i="1"/>
  <c r="AE247" i="1"/>
  <c r="AD247" i="1"/>
  <c r="AC247" i="1"/>
  <c r="S247" i="1"/>
  <c r="L247" i="1"/>
  <c r="AF246" i="1"/>
  <c r="S246" i="1"/>
  <c r="AF245" i="1"/>
  <c r="S245" i="1"/>
  <c r="AF244" i="1"/>
  <c r="S244" i="1"/>
  <c r="AF243" i="1"/>
  <c r="S243" i="1"/>
  <c r="AF242" i="1"/>
  <c r="AE242" i="1"/>
  <c r="AD242" i="1"/>
  <c r="AC242" i="1"/>
  <c r="S242" i="1"/>
  <c r="L242" i="1"/>
  <c r="M242" i="1" s="1"/>
  <c r="AF241" i="1"/>
  <c r="AE241" i="1"/>
  <c r="AD241" i="1"/>
  <c r="AC241" i="1"/>
  <c r="S241" i="1"/>
  <c r="L241" i="1"/>
  <c r="M241" i="1" s="1"/>
  <c r="AF240" i="1"/>
  <c r="AE240" i="1"/>
  <c r="AD240" i="1"/>
  <c r="AC240" i="1"/>
  <c r="S240" i="1"/>
  <c r="L240" i="1"/>
  <c r="M240" i="1" s="1"/>
  <c r="AF239" i="1"/>
  <c r="AE239" i="1"/>
  <c r="AD239" i="1"/>
  <c r="AC239" i="1"/>
  <c r="S239" i="1"/>
  <c r="L239" i="1"/>
  <c r="M239" i="1" s="1"/>
  <c r="AD238" i="1"/>
  <c r="U238" i="1" s="1"/>
  <c r="S238" i="1"/>
  <c r="X238" i="1" s="1"/>
  <c r="K238" i="1"/>
  <c r="J238" i="1"/>
  <c r="M238" i="1" s="1"/>
  <c r="AD237" i="1"/>
  <c r="U237" i="1" s="1"/>
  <c r="S237" i="1"/>
  <c r="X237" i="1" s="1"/>
  <c r="K237" i="1"/>
  <c r="J237" i="1"/>
  <c r="M237" i="1" s="1"/>
  <c r="AD236" i="1"/>
  <c r="U236" i="1" s="1"/>
  <c r="S236" i="1"/>
  <c r="X236" i="1" s="1"/>
  <c r="K236" i="1"/>
  <c r="J236" i="1"/>
  <c r="M236" i="1" s="1"/>
  <c r="AD235" i="1"/>
  <c r="U235" i="1" s="1"/>
  <c r="S235" i="1"/>
  <c r="X235" i="1" s="1"/>
  <c r="K235" i="1"/>
  <c r="J235" i="1"/>
  <c r="M235" i="1" s="1"/>
  <c r="AD234" i="1"/>
  <c r="U234" i="1" s="1"/>
  <c r="S234" i="1"/>
  <c r="X234" i="1" s="1"/>
  <c r="K234" i="1"/>
  <c r="J234" i="1"/>
  <c r="M234" i="1" s="1"/>
  <c r="AD233" i="1"/>
  <c r="U233" i="1" s="1"/>
  <c r="S233" i="1"/>
  <c r="X233" i="1" s="1"/>
  <c r="K233" i="1"/>
  <c r="J233" i="1"/>
  <c r="M233" i="1" s="1"/>
  <c r="AD232" i="1"/>
  <c r="U232" i="1" s="1"/>
  <c r="S232" i="1"/>
  <c r="X232" i="1" s="1"/>
  <c r="K232" i="1"/>
  <c r="J232" i="1"/>
  <c r="M232" i="1" s="1"/>
  <c r="AD231" i="1"/>
  <c r="U231" i="1" s="1"/>
  <c r="S231" i="1"/>
  <c r="X231" i="1" s="1"/>
  <c r="K231" i="1"/>
  <c r="J231" i="1"/>
  <c r="M231" i="1" s="1"/>
  <c r="AD230" i="1"/>
  <c r="U230" i="1" s="1"/>
  <c r="S230" i="1"/>
  <c r="X230" i="1" s="1"/>
  <c r="K230" i="1"/>
  <c r="J230" i="1"/>
  <c r="M230" i="1" s="1"/>
  <c r="AD229" i="1"/>
  <c r="U229" i="1" s="1"/>
  <c r="S229" i="1"/>
  <c r="X229" i="1" s="1"/>
  <c r="K229" i="1"/>
  <c r="J229" i="1"/>
  <c r="M229" i="1" s="1"/>
  <c r="AD228" i="1"/>
  <c r="U228" i="1" s="1"/>
  <c r="S228" i="1"/>
  <c r="X228" i="1" s="1"/>
  <c r="K228" i="1"/>
  <c r="J228" i="1"/>
  <c r="M228" i="1" s="1"/>
  <c r="AD227" i="1"/>
  <c r="U227" i="1" s="1"/>
  <c r="S227" i="1"/>
  <c r="X227" i="1" s="1"/>
  <c r="K227" i="1"/>
  <c r="J227" i="1"/>
  <c r="M227" i="1" s="1"/>
  <c r="AD226" i="1"/>
  <c r="U226" i="1" s="1"/>
  <c r="S226" i="1"/>
  <c r="X226" i="1" s="1"/>
  <c r="K226" i="1"/>
  <c r="J226" i="1"/>
  <c r="M226" i="1" s="1"/>
  <c r="AE225" i="1"/>
  <c r="AD225" i="1"/>
  <c r="AC225" i="1"/>
  <c r="S225" i="1"/>
  <c r="N225" i="1"/>
  <c r="M225" i="1"/>
  <c r="AE224" i="1"/>
  <c r="AD224" i="1"/>
  <c r="AC224" i="1"/>
  <c r="S224" i="1"/>
  <c r="N224" i="1"/>
  <c r="M224" i="1"/>
  <c r="AE223" i="1"/>
  <c r="AD223" i="1"/>
  <c r="AC223" i="1"/>
  <c r="S223" i="1"/>
  <c r="N223" i="1"/>
  <c r="M223" i="1"/>
  <c r="AE222" i="1"/>
  <c r="AD222" i="1"/>
  <c r="AC222" i="1"/>
  <c r="S222" i="1"/>
  <c r="N222" i="1"/>
  <c r="M222" i="1"/>
  <c r="AF221" i="1"/>
  <c r="AE221" i="1"/>
  <c r="AD221" i="1"/>
  <c r="AC221" i="1"/>
  <c r="S221" i="1"/>
  <c r="N221" i="1"/>
  <c r="L221" i="1" s="1"/>
  <c r="AF220" i="1"/>
  <c r="AE220" i="1"/>
  <c r="AD220" i="1"/>
  <c r="AC220" i="1"/>
  <c r="S220" i="1"/>
  <c r="N220" i="1"/>
  <c r="L220" i="1" s="1"/>
  <c r="AF219" i="1"/>
  <c r="AE219" i="1"/>
  <c r="AD219" i="1"/>
  <c r="AC219" i="1"/>
  <c r="S219" i="1"/>
  <c r="N219" i="1"/>
  <c r="L219" i="1" s="1"/>
  <c r="AF218" i="1"/>
  <c r="AE218" i="1"/>
  <c r="AD218" i="1"/>
  <c r="AC218" i="1"/>
  <c r="S218" i="1"/>
  <c r="N218" i="1"/>
  <c r="L218" i="1" s="1"/>
  <c r="AF217" i="1"/>
  <c r="AE217" i="1"/>
  <c r="AD217" i="1"/>
  <c r="AC217" i="1"/>
  <c r="S217" i="1"/>
  <c r="AF216" i="1"/>
  <c r="AE216" i="1"/>
  <c r="AD216" i="1"/>
  <c r="AC216" i="1"/>
  <c r="S216" i="1"/>
  <c r="AF215" i="1"/>
  <c r="AE215" i="1"/>
  <c r="AD215" i="1"/>
  <c r="AC215" i="1"/>
  <c r="S215" i="1"/>
  <c r="AF214" i="1"/>
  <c r="AE214" i="1"/>
  <c r="AD214" i="1"/>
  <c r="AC214" i="1"/>
  <c r="S214" i="1"/>
  <c r="AF213" i="1"/>
  <c r="AE213" i="1"/>
  <c r="AD213" i="1"/>
  <c r="AC213" i="1"/>
  <c r="S213" i="1"/>
  <c r="AF212" i="1"/>
  <c r="AE212" i="1"/>
  <c r="AD212" i="1"/>
  <c r="AC212" i="1"/>
  <c r="S212" i="1"/>
  <c r="AF211" i="1"/>
  <c r="AE211" i="1"/>
  <c r="AD211" i="1"/>
  <c r="AC211" i="1"/>
  <c r="S211" i="1"/>
  <c r="AF210" i="1"/>
  <c r="AE210" i="1"/>
  <c r="AD210" i="1"/>
  <c r="AC210" i="1"/>
  <c r="S210" i="1"/>
  <c r="AF209" i="1"/>
  <c r="AE209" i="1"/>
  <c r="AD209" i="1"/>
  <c r="AC209" i="1"/>
  <c r="S209" i="1"/>
  <c r="AF208" i="1"/>
  <c r="AE208" i="1"/>
  <c r="AD208" i="1"/>
  <c r="AC208" i="1"/>
  <c r="S208" i="1"/>
  <c r="AF207" i="1"/>
  <c r="AE207" i="1"/>
  <c r="AD207" i="1"/>
  <c r="AC207" i="1"/>
  <c r="S207" i="1"/>
  <c r="AF206" i="1"/>
  <c r="AE206" i="1"/>
  <c r="AD206" i="1"/>
  <c r="AC206" i="1"/>
  <c r="S206" i="1"/>
  <c r="M206" i="1"/>
  <c r="K206" i="1"/>
  <c r="AF205" i="1"/>
  <c r="AE205" i="1"/>
  <c r="AD205" i="1"/>
  <c r="AC205" i="1"/>
  <c r="S205" i="1"/>
  <c r="M205" i="1"/>
  <c r="K205" i="1"/>
  <c r="AF204" i="1"/>
  <c r="AE204" i="1"/>
  <c r="AD204" i="1"/>
  <c r="AC204" i="1"/>
  <c r="S204" i="1"/>
  <c r="M204" i="1"/>
  <c r="K204" i="1"/>
  <c r="AF203" i="1"/>
  <c r="AE203" i="1"/>
  <c r="AD203" i="1"/>
  <c r="AC203" i="1"/>
  <c r="S203" i="1"/>
  <c r="M203" i="1"/>
  <c r="K203" i="1"/>
  <c r="AF202" i="1"/>
  <c r="S202" i="1"/>
  <c r="N202" i="1"/>
  <c r="M202" i="1"/>
  <c r="AF201" i="1"/>
  <c r="S201" i="1"/>
  <c r="N201" i="1"/>
  <c r="M201" i="1"/>
  <c r="AF200" i="1"/>
  <c r="S200" i="1"/>
  <c r="N200" i="1"/>
  <c r="M200" i="1"/>
  <c r="AF199" i="1"/>
  <c r="S199" i="1"/>
  <c r="N199" i="1"/>
  <c r="M199" i="1"/>
  <c r="AF198" i="1"/>
  <c r="S198" i="1"/>
  <c r="N198" i="1"/>
  <c r="M198" i="1"/>
  <c r="AF197" i="1"/>
  <c r="S197" i="1"/>
  <c r="N197" i="1"/>
  <c r="M197" i="1"/>
  <c r="AF196" i="1"/>
  <c r="S196" i="1"/>
  <c r="N196" i="1"/>
  <c r="M196" i="1"/>
  <c r="AF195" i="1"/>
  <c r="S195" i="1"/>
  <c r="N195" i="1"/>
  <c r="M195" i="1"/>
  <c r="AF194" i="1"/>
  <c r="S194" i="1"/>
  <c r="N194" i="1"/>
  <c r="M194" i="1"/>
  <c r="AF193" i="1"/>
  <c r="S193" i="1"/>
  <c r="N193" i="1"/>
  <c r="AF192" i="1"/>
  <c r="S192" i="1"/>
  <c r="N192" i="1"/>
  <c r="AF191" i="1"/>
  <c r="S191" i="1"/>
  <c r="N191" i="1"/>
  <c r="AF190" i="1"/>
  <c r="S190" i="1"/>
  <c r="N190" i="1"/>
  <c r="AF189" i="1"/>
  <c r="S189" i="1"/>
  <c r="N189" i="1"/>
  <c r="AF188" i="1"/>
  <c r="S188" i="1"/>
  <c r="N188" i="1"/>
  <c r="AF187" i="1"/>
  <c r="S187" i="1"/>
  <c r="N187" i="1"/>
  <c r="M187" i="1"/>
  <c r="AF186" i="1"/>
  <c r="S186" i="1"/>
  <c r="N186" i="1"/>
  <c r="M186" i="1"/>
  <c r="AF185" i="1"/>
  <c r="S185" i="1"/>
  <c r="N185" i="1"/>
  <c r="M185" i="1"/>
  <c r="AF184" i="1"/>
  <c r="S184" i="1"/>
  <c r="N184" i="1"/>
  <c r="M184" i="1"/>
  <c r="AF183" i="1"/>
  <c r="S183" i="1"/>
  <c r="N183" i="1"/>
  <c r="M183" i="1"/>
  <c r="AF182" i="1"/>
  <c r="S182" i="1"/>
  <c r="N182" i="1"/>
  <c r="M182" i="1"/>
  <c r="AF181" i="1"/>
  <c r="S181" i="1"/>
  <c r="N181" i="1"/>
  <c r="M181" i="1"/>
  <c r="AF180" i="1"/>
  <c r="S180" i="1"/>
  <c r="N180" i="1"/>
  <c r="M180" i="1"/>
  <c r="AF179" i="1"/>
  <c r="S179" i="1"/>
  <c r="N179" i="1"/>
  <c r="M179" i="1"/>
  <c r="AF178" i="1"/>
  <c r="S178" i="1"/>
  <c r="N178" i="1"/>
  <c r="M178" i="1"/>
  <c r="AF177" i="1"/>
  <c r="S177" i="1"/>
  <c r="N177" i="1"/>
  <c r="M177" i="1"/>
  <c r="AF176" i="1"/>
  <c r="S176" i="1"/>
  <c r="N176" i="1"/>
  <c r="M176" i="1"/>
  <c r="AF175" i="1"/>
  <c r="S175" i="1"/>
  <c r="N175" i="1"/>
  <c r="M175" i="1"/>
  <c r="AF174" i="1"/>
  <c r="S174" i="1"/>
  <c r="N174" i="1"/>
  <c r="M174" i="1"/>
  <c r="AF173" i="1"/>
  <c r="S173" i="1"/>
  <c r="N173" i="1"/>
  <c r="M173" i="1"/>
  <c r="AF172" i="1"/>
  <c r="S172" i="1"/>
  <c r="N172" i="1"/>
  <c r="M172" i="1"/>
  <c r="AF171" i="1"/>
  <c r="S171" i="1"/>
  <c r="N171" i="1"/>
  <c r="M171" i="1"/>
  <c r="AF170" i="1"/>
  <c r="S170" i="1"/>
  <c r="N170" i="1"/>
  <c r="M170" i="1"/>
  <c r="AF169" i="1"/>
  <c r="S169" i="1"/>
  <c r="N169" i="1"/>
  <c r="M169" i="1"/>
  <c r="AF168" i="1"/>
  <c r="S168" i="1"/>
  <c r="N168" i="1"/>
  <c r="M168" i="1"/>
  <c r="AF167" i="1"/>
  <c r="S167" i="1"/>
  <c r="N167" i="1"/>
  <c r="M167" i="1"/>
  <c r="AF166" i="1"/>
  <c r="S166" i="1"/>
  <c r="N166" i="1"/>
  <c r="M166" i="1"/>
  <c r="AF165" i="1"/>
  <c r="S165" i="1"/>
  <c r="N165" i="1"/>
  <c r="M165" i="1"/>
  <c r="AF164" i="1"/>
  <c r="S164" i="1"/>
  <c r="N164" i="1"/>
  <c r="M164" i="1"/>
  <c r="AF163" i="1"/>
  <c r="S163" i="1"/>
  <c r="N163" i="1"/>
  <c r="M163" i="1"/>
  <c r="AF162" i="1"/>
  <c r="S162" i="1"/>
  <c r="N162" i="1"/>
  <c r="M162" i="1"/>
  <c r="AF161" i="1"/>
  <c r="S161" i="1"/>
  <c r="N161" i="1"/>
  <c r="M161" i="1"/>
  <c r="AF160" i="1"/>
  <c r="AE160" i="1"/>
  <c r="AD160" i="1"/>
  <c r="AC160" i="1"/>
  <c r="S160" i="1"/>
  <c r="N160" i="1"/>
  <c r="M160" i="1"/>
  <c r="AF159" i="1"/>
  <c r="AE159" i="1"/>
  <c r="AD159" i="1"/>
  <c r="AC159" i="1"/>
  <c r="S159" i="1"/>
  <c r="N159" i="1"/>
  <c r="M159" i="1"/>
  <c r="AF158" i="1"/>
  <c r="AE158" i="1"/>
  <c r="AD158" i="1"/>
  <c r="AC158" i="1"/>
  <c r="S158" i="1"/>
  <c r="N158" i="1"/>
  <c r="M158" i="1"/>
  <c r="AF157" i="1"/>
  <c r="AE157" i="1"/>
  <c r="AD157" i="1"/>
  <c r="AC157" i="1"/>
  <c r="S157" i="1"/>
  <c r="N157" i="1"/>
  <c r="M157" i="1"/>
  <c r="AF156" i="1"/>
  <c r="AE156" i="1"/>
  <c r="AD156" i="1"/>
  <c r="AC156" i="1"/>
  <c r="S156" i="1"/>
  <c r="N156" i="1"/>
  <c r="M156" i="1"/>
  <c r="AF155" i="1"/>
  <c r="AE155" i="1"/>
  <c r="AD155" i="1"/>
  <c r="AC155" i="1"/>
  <c r="S155" i="1"/>
  <c r="N155" i="1"/>
  <c r="AF154" i="1"/>
  <c r="AE154" i="1"/>
  <c r="AD154" i="1"/>
  <c r="AC154" i="1"/>
  <c r="S154" i="1"/>
  <c r="N154" i="1"/>
  <c r="AF153" i="1"/>
  <c r="AE153" i="1"/>
  <c r="AD153" i="1"/>
  <c r="AC153" i="1"/>
  <c r="S153" i="1"/>
  <c r="N153" i="1"/>
  <c r="AF152" i="1"/>
  <c r="AE152" i="1"/>
  <c r="AD152" i="1"/>
  <c r="AC152" i="1"/>
  <c r="S152" i="1"/>
  <c r="N152" i="1"/>
  <c r="M152" i="1"/>
  <c r="AF151" i="1"/>
  <c r="AE151" i="1"/>
  <c r="AD151" i="1"/>
  <c r="AC151" i="1"/>
  <c r="S151" i="1"/>
  <c r="N151" i="1"/>
  <c r="M151" i="1"/>
  <c r="AF150" i="1"/>
  <c r="AE150" i="1"/>
  <c r="AD150" i="1"/>
  <c r="AC150" i="1"/>
  <c r="S150" i="1"/>
  <c r="N150" i="1"/>
  <c r="M150" i="1"/>
  <c r="AF149" i="1"/>
  <c r="AE149" i="1"/>
  <c r="AD149" i="1"/>
  <c r="AC149" i="1"/>
  <c r="S149" i="1"/>
  <c r="N149" i="1"/>
  <c r="M149" i="1"/>
  <c r="AF148" i="1"/>
  <c r="AE148" i="1"/>
  <c r="AD148" i="1"/>
  <c r="AC148" i="1"/>
  <c r="S148" i="1"/>
  <c r="N148" i="1"/>
  <c r="M148" i="1"/>
  <c r="AF147" i="1"/>
  <c r="AE147" i="1"/>
  <c r="AD147" i="1"/>
  <c r="AC147" i="1"/>
  <c r="S147" i="1"/>
  <c r="N147" i="1"/>
  <c r="M147" i="1"/>
  <c r="AF146" i="1"/>
  <c r="AE146" i="1"/>
  <c r="AD146" i="1"/>
  <c r="AC146" i="1"/>
  <c r="S146" i="1"/>
  <c r="N146" i="1"/>
  <c r="AF145" i="1"/>
  <c r="AE145" i="1"/>
  <c r="AD145" i="1"/>
  <c r="AC145" i="1"/>
  <c r="S145" i="1"/>
  <c r="N145" i="1"/>
  <c r="AF144" i="1"/>
  <c r="AE144" i="1"/>
  <c r="AD144" i="1"/>
  <c r="AC144" i="1"/>
  <c r="S144" i="1"/>
  <c r="N144" i="1"/>
  <c r="AF143" i="1"/>
  <c r="AE143" i="1"/>
  <c r="AD143" i="1"/>
  <c r="AC143" i="1"/>
  <c r="S143" i="1"/>
  <c r="N143" i="1"/>
  <c r="L143" i="1" s="1"/>
  <c r="AF142" i="1"/>
  <c r="AE142" i="1"/>
  <c r="AD142" i="1"/>
  <c r="AC142" i="1"/>
  <c r="S142" i="1"/>
  <c r="N142" i="1"/>
  <c r="L142" i="1" s="1"/>
  <c r="AF141" i="1"/>
  <c r="AE141" i="1"/>
  <c r="AD141" i="1"/>
  <c r="AC141" i="1"/>
  <c r="S141" i="1"/>
  <c r="N141" i="1"/>
  <c r="AF140" i="1"/>
  <c r="AE140" i="1"/>
  <c r="AD140" i="1"/>
  <c r="AC140" i="1"/>
  <c r="S140" i="1"/>
  <c r="N140" i="1"/>
  <c r="L140" i="1" s="1"/>
  <c r="AF139" i="1"/>
  <c r="AE139" i="1"/>
  <c r="AD139" i="1"/>
  <c r="AC139" i="1"/>
  <c r="S139" i="1"/>
  <c r="N139" i="1"/>
  <c r="L139" i="1" s="1"/>
  <c r="AF138" i="1"/>
  <c r="AE138" i="1"/>
  <c r="AD138" i="1"/>
  <c r="AC138" i="1"/>
  <c r="S138" i="1"/>
  <c r="N138" i="1"/>
  <c r="L138" i="1" s="1"/>
  <c r="AF137" i="1"/>
  <c r="AE137" i="1"/>
  <c r="AD137" i="1"/>
  <c r="AC137" i="1"/>
  <c r="S137" i="1"/>
  <c r="N137" i="1"/>
  <c r="AF136" i="1"/>
  <c r="AE136" i="1"/>
  <c r="AD136" i="1"/>
  <c r="AC136" i="1"/>
  <c r="S136" i="1"/>
  <c r="N136" i="1"/>
  <c r="AF135" i="1"/>
  <c r="AE135" i="1"/>
  <c r="AD135" i="1"/>
  <c r="AC135" i="1"/>
  <c r="S135" i="1"/>
  <c r="N135" i="1"/>
  <c r="AF134" i="1"/>
  <c r="AE134" i="1"/>
  <c r="AD134" i="1"/>
  <c r="AC134" i="1"/>
  <c r="S134" i="1"/>
  <c r="N134" i="1"/>
  <c r="M134" i="1"/>
  <c r="AF133" i="1"/>
  <c r="AE133" i="1"/>
  <c r="AD133" i="1"/>
  <c r="AC133" i="1"/>
  <c r="S133" i="1"/>
  <c r="N133" i="1"/>
  <c r="M133" i="1"/>
  <c r="AF132" i="1"/>
  <c r="AE132" i="1"/>
  <c r="AD132" i="1"/>
  <c r="AC132" i="1"/>
  <c r="S132" i="1"/>
  <c r="N132" i="1"/>
  <c r="M132" i="1"/>
  <c r="AF131" i="1"/>
  <c r="AE131" i="1"/>
  <c r="AD131" i="1"/>
  <c r="AC131" i="1"/>
  <c r="S131" i="1"/>
  <c r="N131" i="1"/>
  <c r="L131" i="1" s="1"/>
  <c r="AF130" i="1"/>
  <c r="AE130" i="1"/>
  <c r="AD130" i="1"/>
  <c r="AC130" i="1"/>
  <c r="S130" i="1"/>
  <c r="N130" i="1"/>
  <c r="L130" i="1" s="1"/>
  <c r="AF129" i="1"/>
  <c r="AE129" i="1"/>
  <c r="AD129" i="1"/>
  <c r="AC129" i="1"/>
  <c r="S129" i="1"/>
  <c r="N129" i="1"/>
  <c r="L129" i="1" s="1"/>
  <c r="AF128" i="1"/>
  <c r="AE128" i="1"/>
  <c r="AD128" i="1"/>
  <c r="AC128" i="1"/>
  <c r="S128" i="1"/>
  <c r="N128" i="1"/>
  <c r="L128" i="1" s="1"/>
  <c r="AF127" i="1"/>
  <c r="AE127" i="1"/>
  <c r="AD127" i="1"/>
  <c r="AC127" i="1"/>
  <c r="S127" i="1"/>
  <c r="N127" i="1"/>
  <c r="AF126" i="1"/>
  <c r="AE126" i="1"/>
  <c r="AD126" i="1"/>
  <c r="AC126" i="1"/>
  <c r="S126" i="1"/>
  <c r="N126" i="1"/>
  <c r="L126" i="1" s="1"/>
  <c r="AF125" i="1"/>
  <c r="AE125" i="1"/>
  <c r="AD125" i="1"/>
  <c r="AC125" i="1"/>
  <c r="S125" i="1"/>
  <c r="N125" i="1"/>
  <c r="L125" i="1" s="1"/>
  <c r="AF124" i="1"/>
  <c r="AE124" i="1"/>
  <c r="AD124" i="1"/>
  <c r="AC124" i="1"/>
  <c r="S124" i="1"/>
  <c r="N124" i="1"/>
  <c r="L124" i="1" s="1"/>
  <c r="AF123" i="1"/>
  <c r="AE123" i="1"/>
  <c r="AD123" i="1"/>
  <c r="AC123" i="1"/>
  <c r="S123" i="1"/>
  <c r="N123" i="1"/>
  <c r="L123" i="1" s="1"/>
  <c r="AF122" i="1"/>
  <c r="AE122" i="1"/>
  <c r="AD122" i="1"/>
  <c r="AC122" i="1"/>
  <c r="S122" i="1"/>
  <c r="N122" i="1"/>
  <c r="M122" i="1"/>
  <c r="AF120" i="1"/>
  <c r="AE120" i="1"/>
  <c r="AD120" i="1"/>
  <c r="AC120" i="1"/>
  <c r="S120" i="1"/>
  <c r="N120" i="1"/>
  <c r="M120" i="1"/>
  <c r="AF119" i="1"/>
  <c r="AE119" i="1"/>
  <c r="AD119" i="1"/>
  <c r="AC119" i="1"/>
  <c r="S119" i="1"/>
  <c r="N119" i="1"/>
  <c r="M119" i="1"/>
  <c r="AF118" i="1"/>
  <c r="AE118" i="1"/>
  <c r="AD118" i="1"/>
  <c r="AC118" i="1"/>
  <c r="S118" i="1"/>
  <c r="N118" i="1"/>
  <c r="M118" i="1"/>
  <c r="AF117" i="1"/>
  <c r="AE117" i="1"/>
  <c r="AD117" i="1"/>
  <c r="AC117" i="1"/>
  <c r="S117" i="1"/>
  <c r="N117" i="1"/>
  <c r="M117" i="1"/>
  <c r="AF116" i="1"/>
  <c r="AE116" i="1"/>
  <c r="AD116" i="1"/>
  <c r="AC116" i="1"/>
  <c r="S116" i="1"/>
  <c r="N116" i="1"/>
  <c r="M116" i="1"/>
  <c r="AF115" i="1"/>
  <c r="AE115" i="1"/>
  <c r="AD115" i="1"/>
  <c r="AC115" i="1"/>
  <c r="S115" i="1"/>
  <c r="N115" i="1"/>
  <c r="M115" i="1"/>
  <c r="AF114" i="1"/>
  <c r="AE114" i="1"/>
  <c r="AD114" i="1"/>
  <c r="AC114" i="1"/>
  <c r="S114" i="1"/>
  <c r="N114" i="1"/>
  <c r="M114" i="1"/>
  <c r="AF113" i="1"/>
  <c r="AE113" i="1"/>
  <c r="AD113" i="1"/>
  <c r="AC113" i="1"/>
  <c r="S113" i="1"/>
  <c r="N113" i="1"/>
  <c r="M113" i="1"/>
  <c r="AF112" i="1"/>
  <c r="AE112" i="1"/>
  <c r="AD112" i="1"/>
  <c r="AC112" i="1"/>
  <c r="S112" i="1"/>
  <c r="N112" i="1"/>
  <c r="M112" i="1"/>
  <c r="AF111" i="1"/>
  <c r="AE111" i="1"/>
  <c r="AD111" i="1"/>
  <c r="AC111" i="1"/>
  <c r="S111" i="1"/>
  <c r="N111" i="1"/>
  <c r="M111" i="1"/>
  <c r="AF110" i="1"/>
  <c r="AE110" i="1"/>
  <c r="AD110" i="1"/>
  <c r="AC110" i="1"/>
  <c r="S110" i="1"/>
  <c r="N110" i="1"/>
  <c r="M110" i="1"/>
  <c r="AF109" i="1"/>
  <c r="AE109" i="1"/>
  <c r="AD109" i="1"/>
  <c r="AC109" i="1"/>
  <c r="S109" i="1"/>
  <c r="N109" i="1"/>
  <c r="M109" i="1"/>
  <c r="AF108" i="1"/>
  <c r="AE108" i="1"/>
  <c r="AD108" i="1"/>
  <c r="AC108" i="1"/>
  <c r="S108" i="1"/>
  <c r="N108" i="1"/>
  <c r="M108" i="1"/>
  <c r="AF107" i="1"/>
  <c r="AE107" i="1"/>
  <c r="AD107" i="1"/>
  <c r="AC107" i="1"/>
  <c r="S107" i="1"/>
  <c r="N107" i="1"/>
  <c r="M107" i="1"/>
  <c r="AF106" i="1"/>
  <c r="AE106" i="1"/>
  <c r="AD106" i="1"/>
  <c r="AC106" i="1"/>
  <c r="S106" i="1"/>
  <c r="N106" i="1"/>
  <c r="M106" i="1"/>
  <c r="AF105" i="1"/>
  <c r="AE105" i="1"/>
  <c r="AD105" i="1"/>
  <c r="AC105" i="1"/>
  <c r="S105" i="1"/>
  <c r="N105" i="1"/>
  <c r="M105" i="1"/>
  <c r="AF104" i="1"/>
  <c r="AE104" i="1"/>
  <c r="AD104" i="1"/>
  <c r="AC104" i="1"/>
  <c r="S104" i="1"/>
  <c r="N104" i="1"/>
  <c r="M104" i="1"/>
  <c r="AF103" i="1"/>
  <c r="AE103" i="1"/>
  <c r="AD103" i="1"/>
  <c r="AC103" i="1"/>
  <c r="S103" i="1"/>
  <c r="N103" i="1"/>
  <c r="M103" i="1"/>
  <c r="AF102" i="1"/>
  <c r="AE102" i="1"/>
  <c r="AD102" i="1"/>
  <c r="AC102" i="1"/>
  <c r="S102" i="1"/>
  <c r="N102" i="1"/>
  <c r="M102" i="1"/>
  <c r="AF101" i="1"/>
  <c r="AE101" i="1"/>
  <c r="AD101" i="1"/>
  <c r="AC101" i="1"/>
  <c r="S101" i="1"/>
  <c r="N101" i="1"/>
  <c r="M101" i="1"/>
  <c r="AF100" i="1"/>
  <c r="AE100" i="1"/>
  <c r="AD100" i="1"/>
  <c r="AC100" i="1"/>
  <c r="S100" i="1"/>
  <c r="N100" i="1"/>
  <c r="M100" i="1"/>
  <c r="AF99" i="1"/>
  <c r="AE99" i="1"/>
  <c r="AD99" i="1"/>
  <c r="AC99" i="1"/>
  <c r="S99" i="1"/>
  <c r="N99" i="1"/>
  <c r="M99" i="1"/>
  <c r="AF98" i="1"/>
  <c r="AE98" i="1"/>
  <c r="AD98" i="1"/>
  <c r="AC98" i="1"/>
  <c r="S98" i="1"/>
  <c r="N98" i="1"/>
  <c r="M98" i="1"/>
  <c r="AF97" i="1"/>
  <c r="AE97" i="1"/>
  <c r="AD97" i="1"/>
  <c r="AC97" i="1"/>
  <c r="S97" i="1"/>
  <c r="N97" i="1"/>
  <c r="M97" i="1"/>
  <c r="AF96" i="1"/>
  <c r="AE96" i="1"/>
  <c r="AD96" i="1"/>
  <c r="AC96" i="1"/>
  <c r="S96" i="1"/>
  <c r="N96" i="1"/>
  <c r="M96" i="1"/>
  <c r="AF95" i="1"/>
  <c r="AE95" i="1"/>
  <c r="AD95" i="1"/>
  <c r="AC95" i="1"/>
  <c r="S95" i="1"/>
  <c r="N95" i="1"/>
  <c r="M95" i="1"/>
  <c r="AF94" i="1"/>
  <c r="AE94" i="1"/>
  <c r="AD94" i="1"/>
  <c r="AC94" i="1"/>
  <c r="S94" i="1"/>
  <c r="N94" i="1"/>
  <c r="M94" i="1"/>
  <c r="AF93" i="1"/>
  <c r="AE93" i="1"/>
  <c r="AD93" i="1"/>
  <c r="AC93" i="1"/>
  <c r="S93" i="1"/>
  <c r="N93" i="1"/>
  <c r="M93" i="1"/>
  <c r="AF92" i="1"/>
  <c r="AE92" i="1"/>
  <c r="AD92" i="1"/>
  <c r="AC92" i="1"/>
  <c r="S92" i="1"/>
  <c r="N92" i="1"/>
  <c r="M92" i="1"/>
  <c r="AF91" i="1"/>
  <c r="AE91" i="1"/>
  <c r="AD91" i="1"/>
  <c r="AC91" i="1"/>
  <c r="S91" i="1"/>
  <c r="N91" i="1"/>
  <c r="M91" i="1"/>
  <c r="AF90" i="1"/>
  <c r="AE90" i="1"/>
  <c r="AD90" i="1"/>
  <c r="AC90" i="1"/>
  <c r="S90" i="1"/>
  <c r="N90" i="1"/>
  <c r="M90" i="1"/>
  <c r="AF89" i="1"/>
  <c r="AE89" i="1"/>
  <c r="AD89" i="1"/>
  <c r="AC89" i="1"/>
  <c r="S89" i="1"/>
  <c r="N89" i="1"/>
  <c r="M89" i="1"/>
  <c r="AF88" i="1"/>
  <c r="AE88" i="1"/>
  <c r="AD88" i="1"/>
  <c r="AC88" i="1"/>
  <c r="S88" i="1"/>
  <c r="N88" i="1"/>
  <c r="M88" i="1"/>
  <c r="AF87" i="1"/>
  <c r="AE87" i="1"/>
  <c r="AD87" i="1"/>
  <c r="AC87" i="1"/>
  <c r="S87" i="1"/>
  <c r="AF86" i="1"/>
  <c r="AE86" i="1"/>
  <c r="AD86" i="1"/>
  <c r="AC86" i="1"/>
  <c r="S86" i="1"/>
  <c r="AF85" i="1"/>
  <c r="AE85" i="1"/>
  <c r="AD85" i="1"/>
  <c r="AC85" i="1"/>
  <c r="S85" i="1"/>
  <c r="AF84" i="1"/>
  <c r="AE84" i="1"/>
  <c r="AD84" i="1"/>
  <c r="AC84" i="1"/>
  <c r="S84" i="1"/>
  <c r="AF83" i="1"/>
  <c r="AE83" i="1"/>
  <c r="AD83" i="1"/>
  <c r="AC83" i="1"/>
  <c r="S83" i="1"/>
  <c r="N83" i="1"/>
  <c r="AF82" i="1"/>
  <c r="AE82" i="1"/>
  <c r="AD82" i="1"/>
  <c r="AC82" i="1"/>
  <c r="S82" i="1"/>
  <c r="N82" i="1"/>
  <c r="AF81" i="1"/>
  <c r="AE81" i="1"/>
  <c r="AD81" i="1"/>
  <c r="AC81" i="1"/>
  <c r="S81" i="1"/>
  <c r="N81" i="1"/>
  <c r="AF80" i="1"/>
  <c r="AE80" i="1"/>
  <c r="AD80" i="1"/>
  <c r="AC80" i="1"/>
  <c r="S80" i="1"/>
  <c r="N80" i="1"/>
  <c r="M80" i="1"/>
  <c r="AF79" i="1"/>
  <c r="AE79" i="1"/>
  <c r="AD79" i="1"/>
  <c r="AC79" i="1"/>
  <c r="S79" i="1"/>
  <c r="N79" i="1"/>
  <c r="AF78" i="1"/>
  <c r="AE78" i="1"/>
  <c r="AD78" i="1"/>
  <c r="AC78" i="1"/>
  <c r="S78" i="1"/>
  <c r="N78" i="1"/>
  <c r="AF77" i="1"/>
  <c r="AE77" i="1"/>
  <c r="AD77" i="1"/>
  <c r="AC77" i="1"/>
  <c r="S77" i="1"/>
  <c r="N77" i="1"/>
  <c r="M77" i="1"/>
  <c r="AF76" i="1"/>
  <c r="AE76" i="1"/>
  <c r="AD76" i="1"/>
  <c r="AC76" i="1"/>
  <c r="S76" i="1"/>
  <c r="N76" i="1"/>
  <c r="M76" i="1"/>
  <c r="AF75" i="1"/>
  <c r="AE75" i="1"/>
  <c r="AD75" i="1"/>
  <c r="AC75" i="1"/>
  <c r="S75" i="1"/>
  <c r="N75" i="1"/>
  <c r="M75" i="1"/>
  <c r="AF74" i="1"/>
  <c r="AE74" i="1"/>
  <c r="AD74" i="1"/>
  <c r="AC74" i="1"/>
  <c r="S74" i="1"/>
  <c r="N74" i="1"/>
  <c r="AF73" i="1"/>
  <c r="AE73" i="1"/>
  <c r="AD73" i="1"/>
  <c r="AC73" i="1"/>
  <c r="S73" i="1"/>
  <c r="N73" i="1"/>
  <c r="L73" i="1" s="1"/>
  <c r="AF72" i="1"/>
  <c r="AE72" i="1"/>
  <c r="AD72" i="1"/>
  <c r="AC72" i="1"/>
  <c r="S72" i="1"/>
  <c r="N72" i="1"/>
  <c r="AF71" i="1"/>
  <c r="AE71" i="1"/>
  <c r="AD71" i="1"/>
  <c r="AC71" i="1"/>
  <c r="S71" i="1"/>
  <c r="N71" i="1"/>
  <c r="AF70" i="1"/>
  <c r="AE70" i="1"/>
  <c r="AD70" i="1"/>
  <c r="AC70" i="1"/>
  <c r="S70" i="1"/>
  <c r="N70" i="1"/>
  <c r="AF69" i="1"/>
  <c r="AE69" i="1"/>
  <c r="AD69" i="1"/>
  <c r="AC69" i="1"/>
  <c r="S69" i="1"/>
  <c r="N69" i="1"/>
  <c r="AF68" i="1"/>
  <c r="AE68" i="1"/>
  <c r="AD68" i="1"/>
  <c r="AC68" i="1"/>
  <c r="S68" i="1"/>
  <c r="N68" i="1"/>
  <c r="AF67" i="1"/>
  <c r="AE67" i="1"/>
  <c r="AD67" i="1"/>
  <c r="AC67" i="1"/>
  <c r="S67" i="1"/>
  <c r="N67" i="1"/>
  <c r="AF66" i="1"/>
  <c r="AE66" i="1"/>
  <c r="AD66" i="1"/>
  <c r="AC66" i="1"/>
  <c r="S66" i="1"/>
  <c r="N66" i="1"/>
  <c r="AF65" i="1"/>
  <c r="AE65" i="1"/>
  <c r="AD65" i="1"/>
  <c r="AC65" i="1"/>
  <c r="S65" i="1"/>
  <c r="N65" i="1"/>
  <c r="AF64" i="1"/>
  <c r="AE64" i="1"/>
  <c r="AD64" i="1"/>
  <c r="AC64" i="1"/>
  <c r="S64" i="1"/>
  <c r="N64" i="1"/>
  <c r="AF63" i="1"/>
  <c r="S63" i="1"/>
  <c r="N63" i="1"/>
  <c r="M63" i="1"/>
  <c r="AF62" i="1"/>
  <c r="S62" i="1"/>
  <c r="N62" i="1"/>
  <c r="M62" i="1"/>
  <c r="AF61" i="1"/>
  <c r="S61" i="1"/>
  <c r="N61" i="1"/>
  <c r="M61" i="1"/>
  <c r="AF60" i="1"/>
  <c r="S60" i="1"/>
  <c r="N60" i="1"/>
  <c r="M60" i="1"/>
  <c r="AF59" i="1"/>
  <c r="S59" i="1"/>
  <c r="N59" i="1"/>
  <c r="M59" i="1"/>
  <c r="AF58" i="1"/>
  <c r="S58" i="1"/>
  <c r="N58" i="1"/>
  <c r="M58" i="1"/>
  <c r="AF57" i="1"/>
  <c r="S57" i="1"/>
  <c r="N57" i="1"/>
  <c r="M57" i="1"/>
  <c r="AF56" i="1"/>
  <c r="S56" i="1"/>
  <c r="N56" i="1"/>
  <c r="M56" i="1"/>
  <c r="AF55" i="1"/>
  <c r="S55" i="1"/>
  <c r="N55" i="1"/>
  <c r="M55" i="1"/>
  <c r="AF54" i="1"/>
  <c r="S54" i="1"/>
  <c r="N54" i="1"/>
  <c r="M54" i="1"/>
  <c r="AF53" i="1"/>
  <c r="S53" i="1"/>
  <c r="N53" i="1"/>
  <c r="M53" i="1"/>
  <c r="AF52" i="1"/>
  <c r="S52" i="1"/>
  <c r="N52" i="1"/>
  <c r="M52" i="1"/>
  <c r="AF51" i="1"/>
  <c r="S51" i="1"/>
  <c r="N51" i="1"/>
  <c r="M51" i="1"/>
  <c r="AF50" i="1"/>
  <c r="S50" i="1"/>
  <c r="N50" i="1"/>
  <c r="M50" i="1"/>
  <c r="AF49" i="1"/>
  <c r="S49" i="1"/>
  <c r="N49" i="1"/>
  <c r="M49" i="1"/>
  <c r="AF48" i="1"/>
  <c r="S48" i="1"/>
  <c r="N48" i="1"/>
  <c r="M48" i="1"/>
  <c r="AF47" i="1"/>
  <c r="S47" i="1"/>
  <c r="N47" i="1"/>
  <c r="M47" i="1"/>
  <c r="AF46" i="1"/>
  <c r="S46" i="1"/>
  <c r="N46" i="1"/>
  <c r="AF45" i="1"/>
  <c r="S45" i="1"/>
  <c r="N45" i="1"/>
  <c r="M45" i="1"/>
  <c r="AF44" i="1"/>
  <c r="S44" i="1"/>
  <c r="N44" i="1"/>
  <c r="M44" i="1"/>
  <c r="AF43" i="1"/>
  <c r="S43" i="1"/>
  <c r="N43" i="1"/>
  <c r="M43" i="1"/>
  <c r="AF42" i="1"/>
  <c r="S42" i="1"/>
  <c r="AF41" i="1"/>
  <c r="S41" i="1"/>
  <c r="AF40" i="1"/>
  <c r="S40" i="1"/>
  <c r="AF39" i="1"/>
  <c r="S39" i="1"/>
  <c r="N39" i="1"/>
  <c r="M39" i="1"/>
  <c r="AF38" i="1"/>
  <c r="S38" i="1"/>
  <c r="N38" i="1"/>
  <c r="M38" i="1"/>
  <c r="AF37" i="1"/>
  <c r="S37" i="1"/>
  <c r="N37" i="1"/>
  <c r="M37" i="1"/>
  <c r="AF36" i="1"/>
  <c r="S36" i="1"/>
  <c r="N36" i="1"/>
  <c r="M36" i="1"/>
  <c r="AF35" i="1"/>
  <c r="S35" i="1"/>
  <c r="N35" i="1"/>
  <c r="M35" i="1"/>
  <c r="AF34" i="1"/>
  <c r="S34" i="1"/>
  <c r="N34" i="1"/>
  <c r="M34" i="1"/>
  <c r="AF33" i="1"/>
  <c r="S33" i="1"/>
  <c r="AF32" i="1"/>
  <c r="S32" i="1"/>
  <c r="AF31" i="1"/>
  <c r="S31" i="1"/>
  <c r="N31" i="1"/>
  <c r="AF30" i="1"/>
  <c r="S30" i="1"/>
  <c r="AF29" i="1"/>
  <c r="S29" i="1"/>
  <c r="AF28" i="1"/>
  <c r="S28" i="1"/>
  <c r="N28" i="1"/>
  <c r="AF27" i="1"/>
  <c r="S27" i="1"/>
  <c r="N27" i="1"/>
  <c r="AF26" i="1"/>
  <c r="AE26" i="1"/>
  <c r="AD26" i="1"/>
  <c r="AC26" i="1"/>
  <c r="S26" i="1"/>
  <c r="N26" i="1"/>
  <c r="L26" i="1" s="1"/>
  <c r="AF25" i="1"/>
  <c r="AE25" i="1"/>
  <c r="AD25" i="1"/>
  <c r="AC25" i="1"/>
  <c r="S25" i="1"/>
  <c r="N25" i="1"/>
  <c r="L25" i="1" s="1"/>
  <c r="AF24" i="1"/>
  <c r="AE24" i="1"/>
  <c r="AD24" i="1"/>
  <c r="AC24" i="1"/>
  <c r="S24" i="1"/>
  <c r="N24" i="1"/>
  <c r="L24" i="1" s="1"/>
  <c r="AF23" i="1"/>
  <c r="AE23" i="1"/>
  <c r="AD23" i="1"/>
  <c r="AC23" i="1"/>
  <c r="S23" i="1"/>
  <c r="N23" i="1"/>
  <c r="AF22" i="1"/>
  <c r="AE22" i="1"/>
  <c r="AD22" i="1"/>
  <c r="AC22" i="1"/>
  <c r="S22" i="1"/>
  <c r="N22" i="1"/>
  <c r="L22" i="1" s="1"/>
  <c r="AF21" i="1"/>
  <c r="AE21" i="1"/>
  <c r="AC21" i="1"/>
  <c r="S21" i="1"/>
  <c r="N21" i="1"/>
  <c r="L21" i="1" s="1"/>
  <c r="AF20" i="1"/>
  <c r="AE20" i="1"/>
  <c r="AD20" i="1"/>
  <c r="AC20" i="1"/>
  <c r="S20" i="1"/>
  <c r="N20" i="1"/>
  <c r="L20" i="1" s="1"/>
  <c r="AF19" i="1"/>
  <c r="AE19" i="1"/>
  <c r="AD19" i="1"/>
  <c r="AC19" i="1"/>
  <c r="S19" i="1"/>
  <c r="N19" i="1"/>
  <c r="L19" i="1" s="1"/>
  <c r="AF18" i="1"/>
  <c r="AE18" i="1"/>
  <c r="AD18" i="1"/>
  <c r="AC18" i="1"/>
  <c r="S18" i="1"/>
  <c r="N18" i="1"/>
  <c r="L18" i="1" s="1"/>
  <c r="AF17" i="1"/>
  <c r="AE17" i="1"/>
  <c r="AD17" i="1"/>
  <c r="AC17" i="1"/>
  <c r="S17" i="1"/>
  <c r="N17" i="1"/>
  <c r="L17" i="1" s="1"/>
  <c r="AF16" i="1"/>
  <c r="AE16" i="1"/>
  <c r="AD16" i="1"/>
  <c r="AC16" i="1"/>
  <c r="S16" i="1"/>
  <c r="N16" i="1"/>
  <c r="L16" i="1" s="1"/>
  <c r="AF15" i="1"/>
  <c r="AE15" i="1"/>
  <c r="AD15" i="1"/>
  <c r="AC15" i="1"/>
  <c r="S15" i="1"/>
  <c r="N15" i="1"/>
  <c r="L15" i="1" s="1"/>
  <c r="AF14" i="1"/>
  <c r="AE14" i="1"/>
  <c r="AD14" i="1"/>
  <c r="AC14" i="1"/>
  <c r="S14" i="1"/>
  <c r="N14" i="1"/>
  <c r="AF13" i="1"/>
  <c r="AE13" i="1"/>
  <c r="AD13" i="1"/>
  <c r="AC13" i="1"/>
  <c r="S13" i="1"/>
  <c r="N13" i="1"/>
  <c r="L13" i="1" s="1"/>
  <c r="AF12" i="1"/>
  <c r="AE12" i="1"/>
  <c r="AD12" i="1"/>
  <c r="AC12" i="1"/>
  <c r="S12" i="1"/>
  <c r="N12" i="1"/>
  <c r="L12" i="1" s="1"/>
  <c r="AF11" i="1"/>
  <c r="AE11" i="1"/>
  <c r="AD11" i="1"/>
  <c r="AC11" i="1"/>
  <c r="S11" i="1"/>
  <c r="N11" i="1"/>
  <c r="L11" i="1" s="1"/>
  <c r="AF10" i="1"/>
  <c r="AE10" i="1"/>
  <c r="AD10" i="1"/>
  <c r="AC10" i="1"/>
  <c r="S10" i="1"/>
  <c r="N10" i="1"/>
  <c r="L10" i="1" s="1"/>
  <c r="AF9" i="1"/>
  <c r="AE9" i="1"/>
  <c r="AD9" i="1"/>
  <c r="AC9" i="1"/>
  <c r="S9" i="1"/>
  <c r="N9" i="1"/>
  <c r="L9" i="1" s="1"/>
  <c r="AF8" i="1"/>
  <c r="AE8" i="1"/>
  <c r="AD8" i="1"/>
  <c r="AC8" i="1"/>
  <c r="S8" i="1"/>
  <c r="N8" i="1"/>
  <c r="L8" i="1" s="1"/>
  <c r="AF7" i="1"/>
  <c r="AE7" i="1"/>
  <c r="AD7" i="1"/>
  <c r="AC7" i="1"/>
  <c r="S7" i="1"/>
  <c r="N7" i="1"/>
  <c r="L7" i="1" s="1"/>
  <c r="AF6" i="1"/>
  <c r="AE6" i="1"/>
  <c r="AD6" i="1"/>
  <c r="AC6" i="1"/>
  <c r="S6" i="1"/>
  <c r="N6" i="1"/>
  <c r="L6" i="1" s="1"/>
  <c r="AF5" i="1"/>
  <c r="S5" i="1"/>
  <c r="N5" i="1"/>
  <c r="L5" i="1" s="1"/>
  <c r="AF4" i="1"/>
  <c r="S4" i="1"/>
  <c r="N4" i="1"/>
  <c r="L4" i="1" s="1"/>
  <c r="AF3" i="1"/>
  <c r="S3" i="1"/>
  <c r="N3" i="1"/>
  <c r="L3" i="1" s="1"/>
  <c r="AB230" i="1" l="1"/>
  <c r="AA230" i="1"/>
  <c r="AB236" i="1"/>
  <c r="AA236" i="1"/>
  <c r="AB231" i="1"/>
  <c r="AA231" i="1"/>
  <c r="AB227" i="1"/>
  <c r="AA227" i="1"/>
  <c r="AA238" i="1"/>
  <c r="AB238" i="1"/>
  <c r="AB233" i="1"/>
  <c r="AA233" i="1"/>
  <c r="AB228" i="1"/>
  <c r="AA228" i="1"/>
  <c r="AB237" i="1"/>
  <c r="AA237" i="1"/>
  <c r="AB232" i="1"/>
  <c r="AA232" i="1"/>
  <c r="AB234" i="1"/>
  <c r="AA234" i="1"/>
  <c r="AB229" i="1"/>
  <c r="AA229" i="1"/>
  <c r="L23" i="1"/>
  <c r="L14" i="1"/>
  <c r="L141" i="1"/>
  <c r="L127" i="1"/>
  <c r="AA226" i="1" l="1"/>
  <c r="AB226" i="1"/>
  <c r="AB235" i="1"/>
  <c r="AA235" i="1"/>
</calcChain>
</file>

<file path=xl/sharedStrings.xml><?xml version="1.0" encoding="utf-8"?>
<sst xmlns="http://schemas.openxmlformats.org/spreadsheetml/2006/main" count="1357" uniqueCount="438">
  <si>
    <t>Geometrical Parameters</t>
  </si>
  <si>
    <t>Reference</t>
  </si>
  <si>
    <t>Grade</t>
  </si>
  <si>
    <t>Finish</t>
  </si>
  <si>
    <r>
      <t>L</t>
    </r>
    <r>
      <rPr>
        <b/>
        <vertAlign val="subscript"/>
        <sz val="11"/>
        <color theme="1"/>
        <rFont val="Times New Roman"/>
        <family val="1"/>
      </rPr>
      <t>shank</t>
    </r>
  </si>
  <si>
    <r>
      <t>t</t>
    </r>
    <r>
      <rPr>
        <b/>
        <vertAlign val="subscript"/>
        <sz val="11"/>
        <color theme="1"/>
        <rFont val="Times New Roman"/>
        <family val="1"/>
      </rPr>
      <t>h</t>
    </r>
  </si>
  <si>
    <r>
      <rPr>
        <b/>
        <i/>
        <sz val="11"/>
        <color theme="1"/>
        <rFont val="Times New Roman"/>
        <family val="1"/>
      </rPr>
      <t>t</t>
    </r>
    <r>
      <rPr>
        <b/>
        <vertAlign val="subscript"/>
        <sz val="11"/>
        <color theme="1"/>
        <rFont val="Times New Roman"/>
        <family val="1"/>
      </rPr>
      <t>n</t>
    </r>
  </si>
  <si>
    <r>
      <rPr>
        <b/>
        <i/>
        <sz val="11"/>
        <color theme="1"/>
        <rFont val="Times New Roman"/>
        <family val="1"/>
      </rPr>
      <t>n</t>
    </r>
    <r>
      <rPr>
        <b/>
        <vertAlign val="subscript"/>
        <sz val="11"/>
        <color theme="1"/>
        <rFont val="Times New Roman"/>
        <family val="1"/>
      </rPr>
      <t>nut</t>
    </r>
  </si>
  <si>
    <r>
      <rPr>
        <b/>
        <i/>
        <sz val="11"/>
        <color theme="1"/>
        <rFont val="Times New Roman"/>
        <family val="1"/>
      </rPr>
      <t>t</t>
    </r>
    <r>
      <rPr>
        <b/>
        <vertAlign val="subscript"/>
        <sz val="11"/>
        <color theme="1"/>
        <rFont val="Times New Roman"/>
        <family val="1"/>
      </rPr>
      <t>washer</t>
    </r>
  </si>
  <si>
    <r>
      <rPr>
        <b/>
        <i/>
        <sz val="11"/>
        <color theme="1"/>
        <rFont val="Times New Roman"/>
        <family val="1"/>
      </rPr>
      <t>n</t>
    </r>
    <r>
      <rPr>
        <b/>
        <vertAlign val="subscript"/>
        <sz val="11"/>
        <color theme="1"/>
        <rFont val="Times New Roman"/>
        <family val="1"/>
      </rPr>
      <t>washer</t>
    </r>
  </si>
  <si>
    <r>
      <rPr>
        <b/>
        <i/>
        <sz val="11"/>
        <color theme="1"/>
        <rFont val="Times New Roman"/>
        <family val="1"/>
      </rPr>
      <t>D</t>
    </r>
    <r>
      <rPr>
        <b/>
        <vertAlign val="subscript"/>
        <sz val="11"/>
        <color theme="1"/>
        <rFont val="Times New Roman"/>
        <family val="1"/>
      </rPr>
      <t>max</t>
    </r>
  </si>
  <si>
    <t>M16-BZP-88-75-00-A</t>
  </si>
  <si>
    <t>BZP</t>
  </si>
  <si>
    <t>Thread Stripping</t>
  </si>
  <si>
    <t>M16-BZP-88-75-00-B</t>
  </si>
  <si>
    <t>M16-BZP-88-75-00-C</t>
  </si>
  <si>
    <t>M16-BZP-88-85-00-A</t>
  </si>
  <si>
    <t>Thread Rupture</t>
  </si>
  <si>
    <t>M16-BZP-88-85-00-B</t>
  </si>
  <si>
    <t>M16-BZP-88-85-00-C</t>
  </si>
  <si>
    <t>M16-BZP-88-100-00-A</t>
  </si>
  <si>
    <t>Shank Rupture</t>
  </si>
  <si>
    <t>M16-BZP-88-100-00-B</t>
  </si>
  <si>
    <t>M16-BZP-88-100-00-C</t>
  </si>
  <si>
    <t>M16-BZP-88-90-00-A-F</t>
  </si>
  <si>
    <t>M16-BZP-88-90-00-B-F</t>
  </si>
  <si>
    <t>M16-BZP-88-90-00-C-F</t>
  </si>
  <si>
    <t>M16-BZP-88-90-00-A-P</t>
  </si>
  <si>
    <t>M16-BZP-88-90-00-B-P</t>
  </si>
  <si>
    <t>M16-BZP-88-90-00-C-P</t>
  </si>
  <si>
    <t>M20-BZP-88-85-00-A</t>
  </si>
  <si>
    <t>M20-BZP-88-85-00-B</t>
  </si>
  <si>
    <t>M20-BZP-88-85-00-C</t>
  </si>
  <si>
    <t>M20-BZP-88-90-00-A-F</t>
  </si>
  <si>
    <t>M20-BZP-88-90-00-B-F</t>
  </si>
  <si>
    <t>M20-BZP-88-90-00-C-F</t>
  </si>
  <si>
    <t>M20-BZP-88-100-00-A</t>
  </si>
  <si>
    <t>M20-BZP-88-100-00-B</t>
  </si>
  <si>
    <t>M20-BZP-88-100-00-C</t>
  </si>
  <si>
    <t>M16-BZP-109-100-00-A</t>
  </si>
  <si>
    <t>M16-BZP-109-100-00-B</t>
  </si>
  <si>
    <t>M16-BZP-109-100-00-C</t>
  </si>
  <si>
    <t>M16-BZP-109-100-00-C-W1</t>
  </si>
  <si>
    <t>M20-BZP-109-90-00-A</t>
  </si>
  <si>
    <t>M20-BZP-109-90-00-B</t>
  </si>
  <si>
    <t>M20-BZP-109-90-00-C</t>
  </si>
  <si>
    <t>M20-BZP-109-100-00-A</t>
  </si>
  <si>
    <t>M20-BZP-109-100-00-B</t>
  </si>
  <si>
    <t>M20-BZP-109-100-00-C</t>
  </si>
  <si>
    <t>M24-BZP-88-100-00-A</t>
  </si>
  <si>
    <t>M24-BZP-88-100-00-B</t>
  </si>
  <si>
    <t>M24-BZP-88-100-00-C</t>
  </si>
  <si>
    <t>M24-BZP-88-90-00-A</t>
  </si>
  <si>
    <t>M24-BZP-88-90-00-B</t>
  </si>
  <si>
    <t>M24-BZP-88-90-00-C</t>
  </si>
  <si>
    <t>M16-BZP-109-80-00-A</t>
  </si>
  <si>
    <t>M16-BZP-109-80-00-B</t>
  </si>
  <si>
    <t>M16-BZP-109-80-00-C</t>
  </si>
  <si>
    <t>M24-BZP-109-90-00-A</t>
  </si>
  <si>
    <t>M24-BZP-109-90-00-B</t>
  </si>
  <si>
    <t>M24-BZP-109-90-00-C</t>
  </si>
  <si>
    <t>M24-BZP-109-100-00-A</t>
  </si>
  <si>
    <t>M24-BZP-109-100-00-B</t>
  </si>
  <si>
    <t>M24-BZP-109-100-00-C</t>
  </si>
  <si>
    <t>M24-BZP-88-75-00-A</t>
  </si>
  <si>
    <t>M24-BZP-88-75-00-B</t>
  </si>
  <si>
    <t>M24-BZP-88-75-00-C</t>
  </si>
  <si>
    <t>M24-BZP-88-85-00-A</t>
  </si>
  <si>
    <t>M24-BZP-88-85-00-B</t>
  </si>
  <si>
    <t>M24-BZP-88-85-00-C</t>
  </si>
  <si>
    <t>M24-BZP-88-75-00-A-2Washers</t>
  </si>
  <si>
    <t>M24-BZP-88-75-00-B-2Washers</t>
  </si>
  <si>
    <t>M24-BZP-88-75-00-C-2Washers</t>
  </si>
  <si>
    <t>M16-GLV-88-90-00-A</t>
  </si>
  <si>
    <t>GLV</t>
  </si>
  <si>
    <t>M16-GLV-88-90-00-B</t>
  </si>
  <si>
    <t>M16-GLV-88-90-00-W1</t>
  </si>
  <si>
    <t>M16-GLV-88-90-00-W2</t>
  </si>
  <si>
    <t>M20-GLV-88-90-00-A</t>
  </si>
  <si>
    <t>M24-GLV-88-90-00-A</t>
  </si>
  <si>
    <t>M24-GLV-88-90-00-B</t>
  </si>
  <si>
    <t>M24-GLV-88-90-00-W1</t>
  </si>
  <si>
    <t>M16-BZP-88-90-00-W2</t>
  </si>
  <si>
    <t>M16-BZP-88-100-00-W2</t>
  </si>
  <si>
    <t>M24-BZP-88-90-00-W1-1Nut</t>
  </si>
  <si>
    <t>M24-BZP-109-90-00-W1-A</t>
  </si>
  <si>
    <t>M24-BZP-109-100-00-W1-A</t>
  </si>
  <si>
    <t>M24-BZP-109-100-00-W1-B</t>
  </si>
  <si>
    <t>M24-GLV-88-90-00-W1-A</t>
  </si>
  <si>
    <t>M20-BZP-109-90-00-W1-A</t>
  </si>
  <si>
    <t>M20-BZP-109-100-00-W1-A</t>
  </si>
  <si>
    <t>M20-GLV-88-90-00-W1-A</t>
  </si>
  <si>
    <t>M20-GLV-88-90-00-W1-B</t>
  </si>
  <si>
    <t>M20-GLV-88-90-00-W1-C</t>
  </si>
  <si>
    <t>M16-BZP-88-140-00-W1-A-Lt80mm</t>
  </si>
  <si>
    <t>M16-BZP-88-140-00-W1-A-Lt100mm</t>
  </si>
  <si>
    <t>M20-BZP-88-140-00-W1-A-Lt80mm</t>
  </si>
  <si>
    <t>M20-BZP-88-140-00-W1-A-Lt100mm</t>
  </si>
  <si>
    <t>M12-BZP-88-85-00-A-Partial</t>
  </si>
  <si>
    <t>M12-BZP-88-85-00-B-Partial</t>
  </si>
  <si>
    <t>M12-BZP-88-85-00-C-Partial</t>
  </si>
  <si>
    <t>M12-BZP-88-90-00-A-Fully</t>
  </si>
  <si>
    <t>M12-BZP-88-90-00-B-Fully</t>
  </si>
  <si>
    <t>M12-BZP-88-90-00-C-Fully</t>
  </si>
  <si>
    <t>M12-BZP-88-90-00-A-Partial</t>
  </si>
  <si>
    <t>M12-BZP-88-90-00-B-Partial</t>
  </si>
  <si>
    <t>M12-BZP-88-90-00-C-Partial</t>
  </si>
  <si>
    <t>M12-GLV-88-90-00-A-Fully</t>
  </si>
  <si>
    <t>M12-GLV-88-90-00-B-Fully</t>
  </si>
  <si>
    <t>M12-GLV-88-90-00-C-Fully</t>
  </si>
  <si>
    <t>M12-BZP-88-140-00-A-Lt80mm-NoGap</t>
  </si>
  <si>
    <t>M12-BZP-88-140-00-A-Lt100mm-NoGap</t>
  </si>
  <si>
    <t>M12-BZP-88-140-100-A-Lt80mm-Gap10mm</t>
  </si>
  <si>
    <t>M12-BZP-88-140-100-A-Lt100mm-Gap20mm</t>
  </si>
  <si>
    <t>M16-BZP-109-100-00-A-W1-Lt60mm-NoGap</t>
  </si>
  <si>
    <t>M16-BZP-109-100-00-A-W1-Lt70mm-NoGap</t>
  </si>
  <si>
    <t>M20-BZP-109-150-00-A-W1-Lt70mm-NoGap</t>
  </si>
  <si>
    <t>M20-BZP-109-150-00-A-W1-Lt80mm-NoGap</t>
  </si>
  <si>
    <t>M24-BZP-109-150-00-A-W1-Lt80mm-Gap</t>
  </si>
  <si>
    <t>M24-BZP-109-150-00-A-W1-Lt100mm-Gap</t>
  </si>
  <si>
    <t>M12-BZP-109-140-00-A-Lt80mm-NoGap</t>
  </si>
  <si>
    <t>M12-BZP-109-140-00-A-Lt90mm-NoGap</t>
  </si>
  <si>
    <t>M20-BZP-109-150-00-A-W1-Lt100mm-Gap</t>
  </si>
  <si>
    <t>M12-BZP-109-140-100-A-Lt80mm-Gap</t>
  </si>
  <si>
    <t>M12-BZP-109-140-100-A-Lt90mm-Gap</t>
  </si>
  <si>
    <t>M16-BZP-109-100-10-A-W1-Lt70mm-Gap</t>
  </si>
  <si>
    <t>M16-BZP-109-100-100-A-W1-Lt60mm-NoGap</t>
  </si>
  <si>
    <t>M16-BZP-109-100-100-A-W1-Lt70mm-Gap</t>
  </si>
  <si>
    <t>M20-BZP-109-150-100-A-W1-Lt100mm-Gap</t>
  </si>
  <si>
    <t>M24-BZP-109-150-100-A-W1-Lt80mm-Gap</t>
  </si>
  <si>
    <t>M24-BZP-109-150-100-A-W1-Lt100mm-Gap</t>
  </si>
  <si>
    <t>M16-BZP-88-85-10-D</t>
  </si>
  <si>
    <t>M16-BZP-88-85-100-A</t>
  </si>
  <si>
    <t>M16-BZP-88-85-100-B</t>
  </si>
  <si>
    <t>M16-BZP-88-90-10-D-F</t>
  </si>
  <si>
    <t>M16-BZP-88-90-100-A-F</t>
  </si>
  <si>
    <t>M16-BZP-88-90-100-B-F</t>
  </si>
  <si>
    <t>M16-BZP-88-100-10-D</t>
  </si>
  <si>
    <t>M16-BZP-88-100-100-A</t>
  </si>
  <si>
    <t>M16-BZP-88-100-100-B</t>
  </si>
  <si>
    <t>M16-BZP-109-80-10-D</t>
  </si>
  <si>
    <t>M16-BZP-109-80-100-A</t>
  </si>
  <si>
    <t>M16-BZP-109-80-100-B</t>
  </si>
  <si>
    <t>M16-BZP-109-100-10-D</t>
  </si>
  <si>
    <t>M16-BZP-109-100-100-A</t>
  </si>
  <si>
    <t>M16-BZP-109-100-100-B</t>
  </si>
  <si>
    <t>M20-BZP-88-85-10-D</t>
  </si>
  <si>
    <t>M20-BZP-88-85-100-A</t>
  </si>
  <si>
    <t>M20-BZP-88-85-100-B</t>
  </si>
  <si>
    <t>M20-BZP-88-90-10-D-F</t>
  </si>
  <si>
    <t>M20-BZP-88-90-100-A-F</t>
  </si>
  <si>
    <t>M20-BZP-88-90-100-B-F</t>
  </si>
  <si>
    <t>M20-BZP-109-90-10-A</t>
  </si>
  <si>
    <t>M20-BZP-109-90-100-A</t>
  </si>
  <si>
    <t>M20-BZP-109-90-100-B</t>
  </si>
  <si>
    <t>M20-BZP-109-100-10-D</t>
  </si>
  <si>
    <t>M20-BZP-109-100-100-A</t>
  </si>
  <si>
    <t>M20-BZP-109-100-100-B</t>
  </si>
  <si>
    <t>M24-BZP-88-85-10-D</t>
  </si>
  <si>
    <t>M24-BZP-88-85-100-A</t>
  </si>
  <si>
    <t>M24-BZP-88-85-100-B</t>
  </si>
  <si>
    <t>M24-BZP-88-90-10-D</t>
  </si>
  <si>
    <t>M24-BZP-88-90-100-A</t>
  </si>
  <si>
    <t>M24-BZP-88-90-100-B</t>
  </si>
  <si>
    <t>M24-BZP-88-100-10-D</t>
  </si>
  <si>
    <t>M24-BZP-88-100-100-A</t>
  </si>
  <si>
    <t>M24-BZP-88-100-100-B</t>
  </si>
  <si>
    <t>M24-BZP-109-90-10-D</t>
  </si>
  <si>
    <t>M24-BZP-109-90-100-A</t>
  </si>
  <si>
    <t>M16-BZP-88-85-10-A</t>
  </si>
  <si>
    <t>M16-BZP-88-85-10-B</t>
  </si>
  <si>
    <t>M16-BZP-88-85-10-C</t>
  </si>
  <si>
    <t>M16-BZP-88-90-10-A</t>
  </si>
  <si>
    <t>M16-BZP-88-90-10-B</t>
  </si>
  <si>
    <t>M16-BZP-88-90-10-C</t>
  </si>
  <si>
    <t>M16-BZP-88-100-10-A</t>
  </si>
  <si>
    <t>M16-BZP-88-100-10-B</t>
  </si>
  <si>
    <t>M16-BZP-88-100-10-C</t>
  </si>
  <si>
    <t>M20-BZP-88-85-10-A</t>
  </si>
  <si>
    <t>M20-BZP-88-85-10-B</t>
  </si>
  <si>
    <t>M20-BZP-88-85-10-C</t>
  </si>
  <si>
    <t>M20-BZP-88-90-10-A</t>
  </si>
  <si>
    <t>M20-BZP-88-90-10-B</t>
  </si>
  <si>
    <t>M20-BZP-88-90-10-C</t>
  </si>
  <si>
    <t>M20-BZP-88-100-10-A</t>
  </si>
  <si>
    <t>M20-BZP-88-100-10-B</t>
  </si>
  <si>
    <t>M20-BZP-88-100-10-C</t>
  </si>
  <si>
    <t>M24-BZP-88-90-10-A</t>
  </si>
  <si>
    <t>M24-BZP-88-90-10-B</t>
  </si>
  <si>
    <t>M24-BZP-88-90-10-C</t>
  </si>
  <si>
    <t>M24-BZP-88-100-10-A</t>
  </si>
  <si>
    <t>M24-BZP-88-100-10-B</t>
  </si>
  <si>
    <t>M24-BZP-88-100-10-C</t>
  </si>
  <si>
    <t>M16-BZP-109-80-10-A</t>
  </si>
  <si>
    <t>M16-BZP-109-80-10-B</t>
  </si>
  <si>
    <t>M16-BZP-109-80-10-C</t>
  </si>
  <si>
    <t>M16-BZP-109-100-10-A</t>
  </si>
  <si>
    <t>M16-BZP-109-100-10-B</t>
  </si>
  <si>
    <t>M16-BZP-109-100-10-C</t>
  </si>
  <si>
    <t>M20-BZP-109-90-10-B</t>
  </si>
  <si>
    <t>M20-BZP-109-90-10-C</t>
  </si>
  <si>
    <t>M20-BZP-109-100-10-A</t>
  </si>
  <si>
    <t>M20-BZP-109-100-10-B</t>
  </si>
  <si>
    <t>M20-BZP-109-100-10-C</t>
  </si>
  <si>
    <t>M24-BZP-88-85-10-A</t>
  </si>
  <si>
    <t>M24-BZP-88-85-10-B</t>
  </si>
  <si>
    <t>M24-BZP-88-85-10-C</t>
  </si>
  <si>
    <t>M24-BZP-109-90-10-A</t>
  </si>
  <si>
    <t>M24-BZP-109-90-10-B</t>
  </si>
  <si>
    <t>M24-BZP-109-90-10-C</t>
  </si>
  <si>
    <t>M20HR-1</t>
  </si>
  <si>
    <t>M20HR-2</t>
  </si>
  <si>
    <t>M20HV-1</t>
  </si>
  <si>
    <t>Thread stripping</t>
  </si>
  <si>
    <t>M20HV-2</t>
  </si>
  <si>
    <t>M16-HR</t>
  </si>
  <si>
    <t>NR</t>
  </si>
  <si>
    <t>M20-HR</t>
  </si>
  <si>
    <t>M24-HR</t>
  </si>
  <si>
    <t>M16-HV</t>
  </si>
  <si>
    <t>M20-HV</t>
  </si>
  <si>
    <t>M24-HV</t>
  </si>
  <si>
    <t>M16-HV-2nut</t>
  </si>
  <si>
    <t>M20-HV-2nut-1</t>
  </si>
  <si>
    <t>M20-HV-2nut-2</t>
  </si>
  <si>
    <t>M24-HV-2nut-1</t>
  </si>
  <si>
    <t>M24-HV-2nut-2</t>
  </si>
  <si>
    <t>M20-Group2</t>
  </si>
  <si>
    <t>M20-Group4</t>
  </si>
  <si>
    <t>M24-Group3</t>
  </si>
  <si>
    <t>M16-Group1</t>
  </si>
  <si>
    <t>M16-Partial</t>
  </si>
  <si>
    <t>M20-Partial</t>
  </si>
  <si>
    <t>M24-Partial</t>
  </si>
  <si>
    <t>M20-Fully</t>
  </si>
  <si>
    <t>M20-1</t>
  </si>
  <si>
    <t>M16-2</t>
  </si>
  <si>
    <t>M16-3</t>
  </si>
  <si>
    <t>M16-4</t>
  </si>
  <si>
    <t>M20-5</t>
  </si>
  <si>
    <t>M20-6</t>
  </si>
  <si>
    <t>M20-7</t>
  </si>
  <si>
    <t>M20-8</t>
  </si>
  <si>
    <t>M20-9</t>
  </si>
  <si>
    <t>M20-10</t>
  </si>
  <si>
    <t>M20-11</t>
  </si>
  <si>
    <t>M16-12</t>
  </si>
  <si>
    <t>M16-13</t>
  </si>
  <si>
    <t>PT-124</t>
  </si>
  <si>
    <t>PT-128</t>
  </si>
  <si>
    <t>PT-130</t>
  </si>
  <si>
    <t>PT-118</t>
  </si>
  <si>
    <t>FLTL-5</t>
  </si>
  <si>
    <t>FLTL-15</t>
  </si>
  <si>
    <t>FLTL-40</t>
  </si>
  <si>
    <t>FLTL-60</t>
  </si>
  <si>
    <t>A490-916-416</t>
  </si>
  <si>
    <t>A490-18-358</t>
  </si>
  <si>
    <t>T-lot-A325</t>
  </si>
  <si>
    <t>U-lot-A325</t>
  </si>
  <si>
    <t>V-lot-A325</t>
  </si>
  <si>
    <t>W-lot-A325</t>
  </si>
  <si>
    <t>S-lot-A325</t>
  </si>
  <si>
    <t>Q-lot-A325</t>
  </si>
  <si>
    <t>G-lot-A325</t>
  </si>
  <si>
    <t>A-lot-A325</t>
  </si>
  <si>
    <t>8B-lot-A325</t>
  </si>
  <si>
    <t>B-Lot-A325</t>
  </si>
  <si>
    <t>Fully thread - 8.8-1</t>
  </si>
  <si>
    <t>Fully thread - 10.9-1</t>
  </si>
  <si>
    <t>Fully thread - 8.8-2</t>
  </si>
  <si>
    <t>Fully thread - 10.9-2</t>
  </si>
  <si>
    <t>Fully thread - 8.8-3</t>
  </si>
  <si>
    <t>Fully thread - 10.9-3</t>
  </si>
  <si>
    <t>Partial thread - 8.8-1</t>
  </si>
  <si>
    <t>Partial thread - 10.9-1</t>
  </si>
  <si>
    <t>Partial thread - 8.8-2</t>
  </si>
  <si>
    <t>Partial thread - 10.9-2</t>
  </si>
  <si>
    <t>Partial thread - 8.8-3</t>
  </si>
  <si>
    <t>Partial thread - 10.9-3</t>
  </si>
  <si>
    <t>Fully thread - 8.8-4</t>
  </si>
  <si>
    <t>Fully thread - 10.9-4</t>
  </si>
  <si>
    <t>Fully thread - 8.8-5</t>
  </si>
  <si>
    <t>Fully thread - 10.9-5</t>
  </si>
  <si>
    <t>Partial thread - 8.8-4</t>
  </si>
  <si>
    <t>Partial thread - 10.9-4</t>
  </si>
  <si>
    <t>Partial thread - 8.8-5</t>
  </si>
  <si>
    <t>Partial thread - 10.9-5</t>
  </si>
  <si>
    <t>Thread</t>
  </si>
  <si>
    <t>FT</t>
  </si>
  <si>
    <t>PT</t>
  </si>
  <si>
    <t>Specimen ID</t>
  </si>
  <si>
    <t>Measured Response Parameters</t>
  </si>
  <si>
    <r>
      <t>L</t>
    </r>
    <r>
      <rPr>
        <b/>
        <vertAlign val="subscript"/>
        <sz val="11"/>
        <color theme="1"/>
        <rFont val="Times New Roman"/>
        <family val="1"/>
      </rPr>
      <t>thread</t>
    </r>
  </si>
  <si>
    <r>
      <t>L</t>
    </r>
    <r>
      <rPr>
        <b/>
        <vertAlign val="subscript"/>
        <sz val="11"/>
        <color theme="1"/>
        <rFont val="Times New Roman"/>
        <family val="1"/>
      </rPr>
      <t>t</t>
    </r>
  </si>
  <si>
    <r>
      <t>L</t>
    </r>
    <r>
      <rPr>
        <b/>
        <vertAlign val="subscript"/>
        <sz val="11"/>
        <color theme="1"/>
        <rFont val="Times New Roman"/>
        <family val="1"/>
      </rPr>
      <t>g</t>
    </r>
  </si>
  <si>
    <r>
      <t>L</t>
    </r>
    <r>
      <rPr>
        <b/>
        <vertAlign val="subscript"/>
        <sz val="11"/>
        <color theme="1"/>
        <rFont val="Times New Roman"/>
        <family val="1"/>
      </rPr>
      <t>bolt</t>
    </r>
  </si>
  <si>
    <r>
      <t>d</t>
    </r>
    <r>
      <rPr>
        <b/>
        <vertAlign val="subscript"/>
        <sz val="11"/>
        <color theme="1"/>
        <rFont val="Times New Roman"/>
        <family val="1"/>
      </rPr>
      <t>b</t>
    </r>
  </si>
  <si>
    <t>Failure Type/Location</t>
  </si>
  <si>
    <t>Thread Rupture (close to shank)</t>
  </si>
  <si>
    <t>Thread Rupture (close to head)</t>
  </si>
  <si>
    <t>Thread Rupture (close to nut)</t>
  </si>
  <si>
    <t>Thread Rupture (close to shank/nut)</t>
  </si>
  <si>
    <t>Thread Rupture (no necking)</t>
  </si>
  <si>
    <t>Bolt Assembly</t>
  </si>
  <si>
    <t>Column</t>
  </si>
  <si>
    <t>Parameter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</si>
  <si>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</si>
  <si>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</si>
  <si>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</si>
  <si>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</si>
  <si>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</si>
  <si>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</si>
  <si>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</si>
  <si>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</si>
  <si>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</si>
  <si>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</si>
  <si>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</si>
  <si>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</si>
  <si>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</si>
  <si>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</si>
  <si>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</si>
  <si>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</si>
  <si>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</si>
  <si>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</si>
  <si>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</si>
  <si>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</si>
  <si>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</si>
  <si>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</si>
  <si>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</si>
  <si>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</si>
  <si>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</si>
  <si>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</si>
  <si>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</si>
  <si>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</si>
  <si>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</si>
  <si>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</si>
  <si>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AE</t>
  </si>
  <si>
    <t>AF</t>
  </si>
  <si>
    <t>AG</t>
  </si>
  <si>
    <t>Description</t>
  </si>
  <si>
    <t>Color code</t>
  </si>
  <si>
    <t>Font in yellow</t>
  </si>
  <si>
    <t>Not Reported in the literature</t>
  </si>
  <si>
    <t>Quantity is assumed or dedcued from figures or other relevant research</t>
  </si>
  <si>
    <t>Number of nuts</t>
  </si>
  <si>
    <t>Number of washers</t>
  </si>
  <si>
    <t>Total bolt length [mm]</t>
  </si>
  <si>
    <t>Bolt shank length [mm]</t>
  </si>
  <si>
    <t>Initial elastic stiffness [kN/mm]</t>
  </si>
  <si>
    <t>Yield force [kN]</t>
  </si>
  <si>
    <t>Ultiamte force [kN]</t>
  </si>
  <si>
    <t>Failure force [kN]</t>
  </si>
  <si>
    <r>
      <rPr>
        <i/>
        <sz val="11"/>
        <color theme="1"/>
        <rFont val="Times New Roman"/>
        <family val="1"/>
      </rPr>
      <t>D</t>
    </r>
    <r>
      <rPr>
        <vertAlign val="subscript"/>
        <sz val="11"/>
        <color theme="1"/>
        <rFont val="Times New Roman"/>
        <family val="1"/>
      </rPr>
      <t>max</t>
    </r>
  </si>
  <si>
    <r>
      <rPr>
        <i/>
        <sz val="11"/>
        <color theme="1"/>
        <rFont val="Times New Roman"/>
        <family val="1"/>
      </rPr>
      <t>n</t>
    </r>
    <r>
      <rPr>
        <vertAlign val="subscript"/>
        <sz val="11"/>
        <color theme="1"/>
        <rFont val="Times New Roman"/>
        <family val="1"/>
      </rPr>
      <t>nut</t>
    </r>
  </si>
  <si>
    <r>
      <rPr>
        <i/>
        <sz val="11"/>
        <color theme="1"/>
        <rFont val="Times New Roman"/>
        <family val="1"/>
      </rPr>
      <t>n</t>
    </r>
    <r>
      <rPr>
        <vertAlign val="subscript"/>
        <sz val="11"/>
        <color theme="1"/>
        <rFont val="Times New Roman"/>
        <family val="1"/>
      </rPr>
      <t>washer</t>
    </r>
  </si>
  <si>
    <r>
      <rPr>
        <i/>
        <sz val="11"/>
        <color theme="1"/>
        <rFont val="Times New Roman"/>
        <family val="1"/>
      </rPr>
      <t>d</t>
    </r>
    <r>
      <rPr>
        <vertAlign val="subscript"/>
        <sz val="11"/>
        <color theme="1"/>
        <rFont val="Times New Roman"/>
        <family val="1"/>
      </rPr>
      <t>b</t>
    </r>
  </si>
  <si>
    <r>
      <rPr>
        <i/>
        <sz val="11"/>
        <color theme="1"/>
        <rFont val="Times New Roman"/>
        <family val="1"/>
      </rPr>
      <t>L</t>
    </r>
    <r>
      <rPr>
        <vertAlign val="subscript"/>
        <sz val="11"/>
        <color theme="1"/>
        <rFont val="Times New Roman"/>
        <family val="1"/>
      </rPr>
      <t>bolt</t>
    </r>
  </si>
  <si>
    <r>
      <rPr>
        <i/>
        <sz val="11"/>
        <color theme="1"/>
        <rFont val="Times New Roman"/>
        <family val="1"/>
      </rPr>
      <t>L</t>
    </r>
    <r>
      <rPr>
        <vertAlign val="subscript"/>
        <sz val="11"/>
        <color theme="1"/>
        <rFont val="Times New Roman"/>
        <family val="1"/>
      </rPr>
      <t>g</t>
    </r>
  </si>
  <si>
    <r>
      <rPr>
        <i/>
        <sz val="11"/>
        <color theme="1"/>
        <rFont val="Times New Roman"/>
        <family val="1"/>
      </rPr>
      <t>L</t>
    </r>
    <r>
      <rPr>
        <vertAlign val="subscript"/>
        <sz val="11"/>
        <color theme="1"/>
        <rFont val="Times New Roman"/>
        <family val="1"/>
      </rPr>
      <t>s</t>
    </r>
  </si>
  <si>
    <r>
      <rPr>
        <i/>
        <sz val="11"/>
        <color theme="1"/>
        <rFont val="Times New Roman"/>
        <family val="1"/>
      </rPr>
      <t>L</t>
    </r>
    <r>
      <rPr>
        <vertAlign val="subscript"/>
        <sz val="11"/>
        <color theme="1"/>
        <rFont val="Times New Roman"/>
        <family val="1"/>
      </rPr>
      <t>thread</t>
    </r>
  </si>
  <si>
    <r>
      <rPr>
        <i/>
        <sz val="11"/>
        <color theme="1"/>
        <rFont val="Times New Roman"/>
        <family val="1"/>
      </rPr>
      <t>L</t>
    </r>
    <r>
      <rPr>
        <vertAlign val="subscript"/>
        <sz val="11"/>
        <color theme="1"/>
        <rFont val="Times New Roman"/>
        <family val="1"/>
      </rPr>
      <t>t</t>
    </r>
  </si>
  <si>
    <r>
      <t>t</t>
    </r>
    <r>
      <rPr>
        <vertAlign val="subscript"/>
        <sz val="11"/>
        <color theme="1"/>
        <rFont val="Times New Roman"/>
        <family val="1"/>
      </rPr>
      <t>h</t>
    </r>
  </si>
  <si>
    <r>
      <rPr>
        <i/>
        <sz val="11"/>
        <color theme="1"/>
        <rFont val="Times New Roman"/>
        <family val="1"/>
      </rPr>
      <t>t</t>
    </r>
    <r>
      <rPr>
        <vertAlign val="subscript"/>
        <sz val="11"/>
        <color theme="1"/>
        <rFont val="Times New Roman"/>
        <family val="1"/>
      </rPr>
      <t>n</t>
    </r>
  </si>
  <si>
    <r>
      <rPr>
        <i/>
        <sz val="11"/>
        <color theme="1"/>
        <rFont val="Times New Roman"/>
        <family val="1"/>
      </rPr>
      <t>t</t>
    </r>
    <r>
      <rPr>
        <vertAlign val="subscript"/>
        <sz val="11"/>
        <color theme="1"/>
        <rFont val="Times New Roman"/>
        <family val="1"/>
      </rPr>
      <t>washer</t>
    </r>
  </si>
  <si>
    <r>
      <rPr>
        <i/>
        <sz val="11"/>
        <color theme="1"/>
        <rFont val="Times New Roman"/>
        <family val="1"/>
      </rPr>
      <t>A</t>
    </r>
    <r>
      <rPr>
        <vertAlign val="subscript"/>
        <sz val="11"/>
        <color theme="1"/>
        <rFont val="Times New Roman"/>
        <family val="1"/>
      </rPr>
      <t>s</t>
    </r>
  </si>
  <si>
    <r>
      <rPr>
        <i/>
        <sz val="11"/>
        <color theme="1"/>
        <rFont val="Times New Roman"/>
        <family val="1"/>
      </rPr>
      <t>A</t>
    </r>
    <r>
      <rPr>
        <vertAlign val="subscript"/>
        <sz val="11"/>
        <color theme="1"/>
        <rFont val="Times New Roman"/>
        <family val="1"/>
      </rPr>
      <t>nom</t>
    </r>
  </si>
  <si>
    <r>
      <rPr>
        <i/>
        <sz val="11"/>
        <color theme="1"/>
        <rFont val="Times New Roman"/>
        <family val="1"/>
      </rPr>
      <t>K</t>
    </r>
    <r>
      <rPr>
        <vertAlign val="subscript"/>
        <sz val="11"/>
        <color theme="1"/>
        <rFont val="Times New Roman"/>
        <family val="1"/>
      </rPr>
      <t>e</t>
    </r>
  </si>
  <si>
    <r>
      <rPr>
        <i/>
        <sz val="11"/>
        <color theme="1"/>
        <rFont val="Times New Roman"/>
        <family val="1"/>
      </rPr>
      <t>F</t>
    </r>
    <r>
      <rPr>
        <vertAlign val="subscript"/>
        <sz val="11"/>
        <color theme="1"/>
        <rFont val="Times New Roman"/>
        <family val="1"/>
      </rPr>
      <t>y</t>
    </r>
  </si>
  <si>
    <r>
      <rPr>
        <i/>
        <sz val="11"/>
        <color theme="1"/>
        <rFont val="Times New Roman"/>
        <family val="1"/>
      </rPr>
      <t>F</t>
    </r>
    <r>
      <rPr>
        <vertAlign val="subscript"/>
        <sz val="11"/>
        <color theme="1"/>
        <rFont val="Times New Roman"/>
        <family val="1"/>
      </rPr>
      <t>u</t>
    </r>
  </si>
  <si>
    <r>
      <rPr>
        <i/>
        <sz val="11"/>
        <color theme="1"/>
        <rFont val="Times New Roman"/>
        <family val="1"/>
      </rPr>
      <t>F</t>
    </r>
    <r>
      <rPr>
        <vertAlign val="subscript"/>
        <sz val="11"/>
        <color theme="1"/>
        <rFont val="Times New Roman"/>
        <family val="1"/>
      </rPr>
      <t>f</t>
    </r>
  </si>
  <si>
    <r>
      <rPr>
        <i/>
        <sz val="11"/>
        <color theme="1"/>
        <rFont val="Times New Roman"/>
        <family val="1"/>
      </rPr>
      <t>f</t>
    </r>
    <r>
      <rPr>
        <vertAlign val="subscript"/>
        <sz val="11"/>
        <color theme="1"/>
        <rFont val="Times New Roman"/>
        <family val="1"/>
      </rPr>
      <t>y</t>
    </r>
  </si>
  <si>
    <r>
      <rPr>
        <i/>
        <sz val="11"/>
        <color theme="1"/>
        <rFont val="Times New Roman"/>
        <family val="1"/>
      </rPr>
      <t>f</t>
    </r>
    <r>
      <rPr>
        <vertAlign val="subscript"/>
        <sz val="11"/>
        <color theme="1"/>
        <rFont val="Times New Roman"/>
        <family val="1"/>
      </rPr>
      <t>u</t>
    </r>
  </si>
  <si>
    <r>
      <rPr>
        <i/>
        <sz val="11"/>
        <color theme="1"/>
        <rFont val="Times New Roman"/>
        <family val="1"/>
      </rPr>
      <t>f</t>
    </r>
    <r>
      <rPr>
        <vertAlign val="subscript"/>
        <sz val="11"/>
        <color theme="1"/>
        <rFont val="Times New Roman"/>
        <family val="1"/>
      </rPr>
      <t>f</t>
    </r>
  </si>
  <si>
    <r>
      <t>Damage parameter (i.e., 1-</t>
    </r>
    <r>
      <rPr>
        <i/>
        <sz val="11"/>
        <color theme="1"/>
        <rFont val="Times New Roman"/>
        <family val="1"/>
      </rPr>
      <t>F</t>
    </r>
    <r>
      <rPr>
        <vertAlign val="subscript"/>
        <sz val="11"/>
        <color theme="1"/>
        <rFont val="Times New Roman"/>
        <family val="1"/>
      </rPr>
      <t>f</t>
    </r>
    <r>
      <rPr>
        <sz val="11"/>
        <color theme="1"/>
        <rFont val="Times New Roman"/>
        <family val="1"/>
      </rPr>
      <t xml:space="preserve"> / </t>
    </r>
    <r>
      <rPr>
        <i/>
        <sz val="11"/>
        <color theme="1"/>
        <rFont val="Times New Roman"/>
        <family val="1"/>
      </rPr>
      <t>F</t>
    </r>
    <r>
      <rPr>
        <vertAlign val="subscript"/>
        <sz val="11"/>
        <color theme="1"/>
        <rFont val="Times New Roman"/>
        <family val="1"/>
      </rPr>
      <t>u</t>
    </r>
    <r>
      <rPr>
        <sz val="11"/>
        <color theme="1"/>
        <rFont val="Times New Roman"/>
        <family val="1"/>
      </rPr>
      <t>)</t>
    </r>
  </si>
  <si>
    <t>Details of the bolt failure types and their location</t>
  </si>
  <si>
    <t>BOC</t>
  </si>
  <si>
    <t>A325</t>
  </si>
  <si>
    <t>A490</t>
  </si>
  <si>
    <t>Specimen name/label</t>
  </si>
  <si>
    <t>Reference for the experimental research (includes names and year)</t>
  </si>
  <si>
    <t>Thread type [PT: partial-thread; FT: fully-thread]</t>
  </si>
  <si>
    <t>Bolt steel grade [8.8, A325, 10.9, A490, 12.9]</t>
  </si>
  <si>
    <t>Loading speed (maximum reached) [mm/s]</t>
  </si>
  <si>
    <t>Bolt nominal diameter [mm]</t>
  </si>
  <si>
    <t>Gripp length [mm]</t>
  </si>
  <si>
    <t>Bolt thread length [mm]</t>
  </si>
  <si>
    <t>Bolt thread length within the gripped length [mm]</t>
  </si>
  <si>
    <t>Bolt head thickness [mm]</t>
  </si>
  <si>
    <t>Bolt nut thickness [mm]</t>
  </si>
  <si>
    <t>Washer thickness [mm]</t>
  </si>
  <si>
    <r>
      <t>Bolt stress area [mm</t>
    </r>
    <r>
      <rPr>
        <vertAlign val="super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]</t>
    </r>
  </si>
  <si>
    <r>
      <t>Bolt nominal area [mm</t>
    </r>
    <r>
      <rPr>
        <vertAlign val="super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]</t>
    </r>
  </si>
  <si>
    <t>Elongation at failure [mm]</t>
  </si>
  <si>
    <t>Elongation at ultiamte force [mm]</t>
  </si>
  <si>
    <t>Elongation at yield force [mm]</t>
  </si>
  <si>
    <t>Plastic elongation at ultiamte point [mm]</t>
  </si>
  <si>
    <t>Plastic elongation at failure point [mm]</t>
  </si>
  <si>
    <t>Engineering yield stress [MPa]</t>
  </si>
  <si>
    <t>Engineering ultimate stress [MPa]</t>
  </si>
  <si>
    <t>Engineering failure stress [MPa]</t>
  </si>
  <si>
    <t>Bolt surface finish/coating [BZP: Bright zinc plating; GLV: Glavanised plating; BOC: Black oxide coating]</t>
  </si>
  <si>
    <r>
      <t>Δ</t>
    </r>
    <r>
      <rPr>
        <vertAlign val="subscript"/>
        <sz val="11"/>
        <color theme="1"/>
        <rFont val="Times New Roman"/>
        <family val="1"/>
      </rPr>
      <t>y</t>
    </r>
  </si>
  <si>
    <r>
      <t>Δ</t>
    </r>
    <r>
      <rPr>
        <vertAlign val="subscript"/>
        <sz val="11"/>
        <color theme="1"/>
        <rFont val="Times New Roman"/>
        <family val="1"/>
      </rPr>
      <t>u</t>
    </r>
  </si>
  <si>
    <r>
      <t>Δ</t>
    </r>
    <r>
      <rPr>
        <vertAlign val="subscript"/>
        <sz val="11"/>
        <color theme="1"/>
        <rFont val="Times New Roman"/>
        <family val="1"/>
      </rPr>
      <t>f</t>
    </r>
  </si>
  <si>
    <r>
      <t>Δ</t>
    </r>
    <r>
      <rPr>
        <vertAlign val="subscript"/>
        <sz val="11"/>
        <color theme="1"/>
        <rFont val="Times New Roman"/>
        <family val="1"/>
      </rPr>
      <t>u,p</t>
    </r>
  </si>
  <si>
    <r>
      <t>Δ</t>
    </r>
    <r>
      <rPr>
        <vertAlign val="subscript"/>
        <sz val="11"/>
        <color theme="1"/>
        <rFont val="Times New Roman"/>
        <family val="1"/>
      </rPr>
      <t>f,p</t>
    </r>
  </si>
  <si>
    <t>v</t>
  </si>
  <si>
    <t>Ding and Elkady (2025)</t>
  </si>
  <si>
    <t>Hu et al (2016)</t>
  </si>
  <si>
    <t>D’Aniello et al (2016)</t>
  </si>
  <si>
    <t>Li et al (2019)</t>
  </si>
  <si>
    <t>Godrich (2019)</t>
  </si>
  <si>
    <t>Grimsmo et al (2016)</t>
  </si>
  <si>
    <t>Schauwecker (2022)</t>
  </si>
  <si>
    <t>Christopher (1966)</t>
  </si>
  <si>
    <t>Bendigo and Rumpf (1959)</t>
  </si>
  <si>
    <t>Dlugosz and Fisher (1962)</t>
  </si>
  <si>
    <t>Stranghoner (2024)</t>
  </si>
  <si>
    <t>M20-BZP-109-150-100-A-W1-Lt80mm-Gap-A</t>
  </si>
  <si>
    <t>M20-BZP-109-150-100-A-W1-Lt80mm-Gap-B</t>
  </si>
  <si>
    <t>Font in black (Specimen ID)</t>
  </si>
  <si>
    <t>Not included in plastic elongation analysis due to the stripping failure or very outlier responses</t>
  </si>
  <si>
    <t>Not included in strength analysis due to the outlier responses</t>
  </si>
  <si>
    <r>
      <t>A</t>
    </r>
    <r>
      <rPr>
        <b/>
        <vertAlign val="subscript"/>
        <sz val="11"/>
        <color theme="1"/>
        <rFont val="Times New Roman"/>
        <family val="1"/>
      </rPr>
      <t>s</t>
    </r>
  </si>
  <si>
    <r>
      <t>A</t>
    </r>
    <r>
      <rPr>
        <b/>
        <vertAlign val="subscript"/>
        <sz val="11"/>
        <color theme="1"/>
        <rFont val="Times New Roman"/>
        <family val="1"/>
      </rPr>
      <t>nom</t>
    </r>
  </si>
  <si>
    <r>
      <t>K</t>
    </r>
    <r>
      <rPr>
        <b/>
        <vertAlign val="subscript"/>
        <sz val="11"/>
        <color theme="1"/>
        <rFont val="Times New Roman"/>
        <family val="1"/>
      </rPr>
      <t>e</t>
    </r>
  </si>
  <si>
    <r>
      <t>F</t>
    </r>
    <r>
      <rPr>
        <b/>
        <vertAlign val="subscript"/>
        <sz val="11"/>
        <color theme="1"/>
        <rFont val="Times New Roman"/>
        <family val="1"/>
      </rPr>
      <t>y</t>
    </r>
  </si>
  <si>
    <r>
      <t>F</t>
    </r>
    <r>
      <rPr>
        <b/>
        <vertAlign val="subscript"/>
        <sz val="11"/>
        <color theme="1"/>
        <rFont val="Times New Roman"/>
        <family val="1"/>
      </rPr>
      <t>u</t>
    </r>
  </si>
  <si>
    <r>
      <t>F</t>
    </r>
    <r>
      <rPr>
        <b/>
        <vertAlign val="subscript"/>
        <sz val="11"/>
        <color theme="1"/>
        <rFont val="Times New Roman"/>
        <family val="1"/>
      </rPr>
      <t>f</t>
    </r>
  </si>
  <si>
    <r>
      <t>Δ</t>
    </r>
    <r>
      <rPr>
        <b/>
        <vertAlign val="subscript"/>
        <sz val="11"/>
        <color theme="1"/>
        <rFont val="Times New Roman"/>
        <family val="1"/>
      </rPr>
      <t>y</t>
    </r>
  </si>
  <si>
    <r>
      <t>Δ</t>
    </r>
    <r>
      <rPr>
        <b/>
        <vertAlign val="subscript"/>
        <sz val="11"/>
        <color theme="1"/>
        <rFont val="Times New Roman"/>
        <family val="1"/>
      </rPr>
      <t>u</t>
    </r>
  </si>
  <si>
    <r>
      <t>Δ</t>
    </r>
    <r>
      <rPr>
        <b/>
        <vertAlign val="subscript"/>
        <sz val="11"/>
        <color theme="1"/>
        <rFont val="Times New Roman"/>
        <family val="1"/>
      </rPr>
      <t>f</t>
    </r>
  </si>
  <si>
    <r>
      <rPr>
        <b/>
        <sz val="11"/>
        <color theme="1"/>
        <rFont val="Times New Roman"/>
        <family val="1"/>
      </rPr>
      <t>Δ</t>
    </r>
    <r>
      <rPr>
        <b/>
        <vertAlign val="subscript"/>
        <sz val="11"/>
        <color theme="1"/>
        <rFont val="Times New Roman"/>
        <family val="1"/>
      </rPr>
      <t>u,p</t>
    </r>
  </si>
  <si>
    <r>
      <t>Δ</t>
    </r>
    <r>
      <rPr>
        <b/>
        <vertAlign val="subscript"/>
        <sz val="11"/>
        <color theme="1"/>
        <rFont val="Times New Roman"/>
        <family val="1"/>
      </rPr>
      <t>f,p</t>
    </r>
  </si>
  <si>
    <r>
      <t>f</t>
    </r>
    <r>
      <rPr>
        <b/>
        <vertAlign val="subscript"/>
        <sz val="11"/>
        <color theme="1"/>
        <rFont val="Times New Roman"/>
        <family val="1"/>
      </rPr>
      <t>y</t>
    </r>
  </si>
  <si>
    <r>
      <t>f</t>
    </r>
    <r>
      <rPr>
        <b/>
        <vertAlign val="subscript"/>
        <sz val="11"/>
        <color theme="1"/>
        <rFont val="Times New Roman"/>
        <family val="1"/>
      </rPr>
      <t>u</t>
    </r>
  </si>
  <si>
    <r>
      <t>f</t>
    </r>
    <r>
      <rPr>
        <b/>
        <vertAlign val="subscript"/>
        <sz val="11"/>
        <color theme="1"/>
        <rFont val="Times New Roman"/>
        <family val="1"/>
      </rPr>
      <t>f</t>
    </r>
    <r>
      <rPr>
        <i/>
        <vertAlign val="subscript"/>
        <sz val="11"/>
        <color theme="1"/>
        <rFont val="Times New Roman"/>
        <family val="1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</si>
</sst>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vertAlign val="subscript"/>
      <sz val="11"/>
      <color theme="1"/>
      <name val="Times New Roman"/>
      <family val="1"/>
    </font>
    <font>
      <sz val="11"/>
      <name val="Times New Roman"/>
      <family val="1"/>
    </font>
    <font>
      <sz val="11"/>
      <color rgb="FFFFFF00"/>
      <name val="Times New Roman"/>
      <family val="1"/>
    </font>
    <font>
      <i/>
      <sz val="11"/>
      <color theme="1"/>
      <name val="Times New Roman"/>
      <family val="1"/>
    </font>
    <font>
      <vertAlign val="superscript"/>
      <sz val="11"/>
      <color theme="1"/>
      <name val="Times New Roman"/>
      <family val="1"/>
    </font>
    <font>
      <vertAlign val="subscript"/>
      <sz val="11"/>
      <color theme="1"/>
      <name val="Times New Roman"/>
      <family val="1"/>
    </font>
    <font>
      <i/>
      <vertAlign val="subscript"/>
      <sz val="11"/>
      <color theme="1"/>
      <name val="Times New Roman"/>
      <family val="1"/>
    </font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8"/>
      <name val="Aptos Narrow"/>
      <family val="2"/>
      <scheme val="minor"/>
    </font>
    <font>
      <b/>
      <sz val="14"/>
      <color theme="1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135">
    <xf numFmtId="0" fontId="0" fillId="0" borderId="0" xfId="0"/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3" fillId="10" borderId="7" xfId="1" applyFont="1" applyFill="1" applyBorder="1" applyAlignment="1">
      <alignment horizontal="left" vertical="center" wrapText="1"/>
    </xf>
    <xf numFmtId="0" fontId="13" fillId="10" borderId="7" xfId="1" applyFont="1" applyFill="1" applyBorder="1" applyAlignment="1">
      <alignment horizontal="left" vertical="center"/>
    </xf>
    <xf numFmtId="0" fontId="1" fillId="12" borderId="0" xfId="0" applyFont="1" applyFill="1"/>
    <xf numFmtId="0" fontId="1" fillId="0" borderId="0" xfId="0" applyFont="1"/>
    <xf numFmtId="0" fontId="1" fillId="11" borderId="0" xfId="1" applyFont="1" applyFill="1"/>
    <xf numFmtId="0" fontId="1" fillId="0" borderId="9" xfId="0" applyFont="1" applyBorder="1" applyAlignment="1">
      <alignment horizontal="center" vertical="center"/>
    </xf>
    <xf numFmtId="0" fontId="14" fillId="11" borderId="0" xfId="0" applyFont="1" applyFill="1" applyAlignment="1">
      <alignment horizontal="left" vertical="center"/>
    </xf>
    <xf numFmtId="0" fontId="14" fillId="11" borderId="0" xfId="0" applyFont="1" applyFill="1" applyAlignment="1">
      <alignment vertical="center"/>
    </xf>
    <xf numFmtId="0" fontId="1" fillId="11" borderId="0" xfId="0" applyFont="1" applyFill="1"/>
    <xf numFmtId="0" fontId="15" fillId="11" borderId="0" xfId="0" applyFont="1" applyFill="1" applyAlignment="1">
      <alignment vertical="center"/>
    </xf>
    <xf numFmtId="0" fontId="15" fillId="11" borderId="0" xfId="0" applyFont="1" applyFill="1" applyAlignment="1">
      <alignment horizontal="left" vertical="center"/>
    </xf>
    <xf numFmtId="0" fontId="1" fillId="5" borderId="0" xfId="0" applyFont="1" applyFill="1" applyAlignment="1">
      <alignment horizontal="left" vertical="center"/>
    </xf>
    <xf numFmtId="0" fontId="1" fillId="5" borderId="0" xfId="0" applyFont="1" applyFill="1"/>
    <xf numFmtId="0" fontId="8" fillId="5" borderId="0" xfId="0" applyFont="1" applyFill="1"/>
    <xf numFmtId="0" fontId="1" fillId="0" borderId="1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1" fontId="1" fillId="0" borderId="10" xfId="0" applyNumberFormat="1" applyFont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1" fontId="1" fillId="0" borderId="15" xfId="0" applyNumberFormat="1" applyFont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1" fontId="6" fillId="0" borderId="9" xfId="0" applyNumberFormat="1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6" fillId="0" borderId="13" xfId="0" applyNumberFormat="1" applyFont="1" applyBorder="1" applyAlignment="1">
      <alignment horizontal="center" vertical="center"/>
    </xf>
    <xf numFmtId="1" fontId="7" fillId="4" borderId="0" xfId="0" applyNumberFormat="1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2" fontId="7" fillId="4" borderId="0" xfId="0" applyNumberFormat="1" applyFont="1" applyFill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1" fontId="1" fillId="0" borderId="16" xfId="0" applyNumberFormat="1" applyFont="1" applyBorder="1" applyAlignment="1">
      <alignment horizontal="center" vertical="center"/>
    </xf>
    <xf numFmtId="1" fontId="1" fillId="0" borderId="18" xfId="0" applyNumberFormat="1" applyFont="1" applyBorder="1" applyAlignment="1">
      <alignment horizontal="center" vertical="center"/>
    </xf>
    <xf numFmtId="164" fontId="1" fillId="0" borderId="18" xfId="0" applyNumberFormat="1" applyFont="1" applyBorder="1" applyAlignment="1">
      <alignment horizontal="center" vertical="center"/>
    </xf>
    <xf numFmtId="2" fontId="1" fillId="0" borderId="16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1" fontId="1" fillId="0" borderId="19" xfId="0" applyNumberFormat="1" applyFont="1" applyBorder="1" applyAlignment="1">
      <alignment horizontal="center" vertical="center"/>
    </xf>
    <xf numFmtId="1" fontId="1" fillId="0" borderId="21" xfId="0" applyNumberFormat="1" applyFont="1" applyBorder="1" applyAlignment="1">
      <alignment horizontal="center" vertical="center"/>
    </xf>
    <xf numFmtId="164" fontId="1" fillId="0" borderId="21" xfId="0" applyNumberFormat="1" applyFont="1" applyBorder="1" applyAlignment="1">
      <alignment horizontal="center" vertical="center"/>
    </xf>
    <xf numFmtId="2" fontId="1" fillId="0" borderId="19" xfId="0" applyNumberFormat="1" applyFont="1" applyBorder="1" applyAlignment="1">
      <alignment horizontal="center" vertical="center"/>
    </xf>
    <xf numFmtId="1" fontId="1" fillId="0" borderId="17" xfId="0" applyNumberFormat="1" applyFont="1" applyBorder="1" applyAlignment="1">
      <alignment horizontal="center" vertical="center"/>
    </xf>
    <xf numFmtId="1" fontId="1" fillId="0" borderId="20" xfId="0" applyNumberFormat="1" applyFont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1" fontId="6" fillId="0" borderId="18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1" fontId="6" fillId="0" borderId="21" xfId="0" applyNumberFormat="1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3" fillId="8" borderId="12" xfId="0" applyFont="1" applyFill="1" applyBorder="1" applyAlignment="1">
      <alignment horizontal="center" vertical="center"/>
    </xf>
    <xf numFmtId="0" fontId="4" fillId="8" borderId="12" xfId="0" applyFont="1" applyFill="1" applyBorder="1" applyAlignment="1">
      <alignment horizontal="center" vertical="center"/>
    </xf>
    <xf numFmtId="0" fontId="5" fillId="8" borderId="12" xfId="0" applyFont="1" applyFill="1" applyBorder="1" applyAlignment="1">
      <alignment horizontal="center" vertical="center"/>
    </xf>
    <xf numFmtId="0" fontId="3" fillId="9" borderId="11" xfId="0" applyFont="1" applyFill="1" applyBorder="1" applyAlignment="1">
      <alignment horizontal="center" vertical="center"/>
    </xf>
    <xf numFmtId="0" fontId="3" fillId="9" borderId="14" xfId="0" applyFont="1" applyFill="1" applyBorder="1" applyAlignment="1">
      <alignment horizontal="center" vertical="center"/>
    </xf>
    <xf numFmtId="0" fontId="4" fillId="9" borderId="14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" fontId="1" fillId="0" borderId="11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10" borderId="10" xfId="0" applyFont="1" applyFill="1" applyBorder="1" applyAlignment="1">
      <alignment horizontal="left" vertical="center"/>
    </xf>
    <xf numFmtId="0" fontId="1" fillId="14" borderId="11" xfId="0" applyFont="1" applyFill="1" applyBorder="1" applyAlignment="1">
      <alignment horizontal="left" vertical="center"/>
    </xf>
    <xf numFmtId="0" fontId="1" fillId="14" borderId="10" xfId="0" applyFont="1" applyFill="1" applyBorder="1" applyAlignment="1">
      <alignment horizontal="left" vertical="center"/>
    </xf>
    <xf numFmtId="0" fontId="13" fillId="10" borderId="14" xfId="1" applyFont="1" applyFill="1" applyBorder="1"/>
    <xf numFmtId="0" fontId="14" fillId="13" borderId="7" xfId="1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 vertical="center"/>
    </xf>
    <xf numFmtId="0" fontId="1" fillId="14" borderId="7" xfId="0" applyFont="1" applyFill="1" applyBorder="1"/>
    <xf numFmtId="0" fontId="1" fillId="10" borderId="7" xfId="0" applyFont="1" applyFill="1" applyBorder="1"/>
    <xf numFmtId="0" fontId="1" fillId="14" borderId="3" xfId="0" applyFont="1" applyFill="1" applyBorder="1" applyAlignment="1">
      <alignment horizontal="left" vertical="center"/>
    </xf>
    <xf numFmtId="0" fontId="3" fillId="7" borderId="14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18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7" fillId="6" borderId="14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17" fillId="3" borderId="14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</cellXfs>
  <cellStyles count="2">
    <cellStyle name="Normal" xfId="0" builtinId="0"/>
    <cellStyle name="一般 2" xfId="1" xr:uid="{D3C6C655-7D65-4582-BEB4-AF3311A7391E}"/>
  </cellStyles>
  <dxfs count="21"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80121</xdr:colOff>
      <xdr:row>5</xdr:row>
      <xdr:rowOff>134472</xdr:rowOff>
    </xdr:from>
    <xdr:to>
      <xdr:col>9</xdr:col>
      <xdr:colOff>16246</xdr:colOff>
      <xdr:row>35</xdr:row>
      <xdr:rowOff>183881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135DEE-C057-A51F-D445-669E867E0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9856" y="1165413"/>
          <a:ext cx="8867214" cy="63919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103E6-09CC-47FC-87AF-E3652C524019}">
  <dimension ref="A1:F130"/>
  <sheetViews>
    <sheetView zoomScale="85" zoomScaleNormal="85" workbookViewId="0">
      <selection activeCell="C20" sqref="A1:XFD1048576"/>
    </sheetView>
  </sheetViews>
  <sheetFormatPr defaultRowHeight="15" x14ac:dyDescent="0.25"/>
  <cols>
    <col min="1" max="1" width="9.140625" style="13"/>
    <col min="2" max="2" width="22.42578125" style="13" bestFit="1" customWidth="1"/>
    <col min="3" max="3" width="94.7109375" style="17" bestFit="1" customWidth="1"/>
    <col min="4" max="4" width="3.28515625" style="17" customWidth="1"/>
    <col min="5" max="5" width="25.140625" style="17" bestFit="1" customWidth="1"/>
    <col min="6" max="6" width="81.42578125" style="17" bestFit="1" customWidth="1"/>
    <col min="7" max="16384" width="9.140625" style="17"/>
  </cols>
  <sheetData>
    <row r="1" spans="1:6" ht="16.5" thickBot="1" x14ac:dyDescent="0.3">
      <c r="A1" s="9" t="s">
        <v>305</v>
      </c>
      <c r="B1" s="10" t="s">
        <v>306</v>
      </c>
      <c r="C1" s="10" t="s">
        <v>340</v>
      </c>
      <c r="D1" s="11"/>
      <c r="E1" s="103" t="s">
        <v>341</v>
      </c>
      <c r="F1" s="10" t="s">
        <v>340</v>
      </c>
    </row>
    <row r="2" spans="1:6" ht="16.5" thickBot="1" x14ac:dyDescent="0.3">
      <c r="A2" s="8" t="s">
        <v>307</v>
      </c>
      <c r="B2" s="8" t="s">
        <v>1</v>
      </c>
      <c r="C2" s="12" t="s">
        <v>380</v>
      </c>
      <c r="D2" s="11"/>
      <c r="E2" s="104" t="s">
        <v>216</v>
      </c>
      <c r="F2" s="12" t="s">
        <v>343</v>
      </c>
    </row>
    <row r="3" spans="1:6" ht="15.75" thickBot="1" x14ac:dyDescent="0.3">
      <c r="A3" s="20" t="s">
        <v>308</v>
      </c>
      <c r="B3" s="20" t="s">
        <v>291</v>
      </c>
      <c r="C3" s="21" t="s">
        <v>379</v>
      </c>
      <c r="D3" s="11"/>
      <c r="E3" s="105" t="s">
        <v>342</v>
      </c>
      <c r="F3" s="12" t="s">
        <v>344</v>
      </c>
    </row>
    <row r="4" spans="1:6" ht="15.75" thickBot="1" x14ac:dyDescent="0.3">
      <c r="A4" s="8" t="s">
        <v>309</v>
      </c>
      <c r="B4" s="12" t="s">
        <v>288</v>
      </c>
      <c r="C4" s="12" t="s">
        <v>381</v>
      </c>
      <c r="D4" s="11"/>
      <c r="E4" s="106" t="s">
        <v>421</v>
      </c>
      <c r="F4" s="12" t="s">
        <v>422</v>
      </c>
    </row>
    <row r="5" spans="1:6" ht="15.75" thickBot="1" x14ac:dyDescent="0.3">
      <c r="A5" s="20" t="s">
        <v>310</v>
      </c>
      <c r="B5" s="21" t="s">
        <v>2</v>
      </c>
      <c r="C5" s="21" t="s">
        <v>382</v>
      </c>
      <c r="D5" s="11"/>
      <c r="E5" s="107" t="s">
        <v>421</v>
      </c>
      <c r="F5" s="12" t="s">
        <v>423</v>
      </c>
    </row>
    <row r="6" spans="1:6" x14ac:dyDescent="0.25">
      <c r="A6" s="8" t="s">
        <v>311</v>
      </c>
      <c r="B6" s="8" t="s">
        <v>3</v>
      </c>
      <c r="C6" s="12" t="s">
        <v>401</v>
      </c>
      <c r="D6" s="11"/>
      <c r="E6" s="12"/>
      <c r="F6" s="12"/>
    </row>
    <row r="7" spans="1:6" ht="16.5" x14ac:dyDescent="0.25">
      <c r="A7" s="20" t="s">
        <v>312</v>
      </c>
      <c r="B7" s="20" t="s">
        <v>354</v>
      </c>
      <c r="C7" s="21" t="s">
        <v>345</v>
      </c>
      <c r="D7" s="11"/>
      <c r="E7" s="12"/>
      <c r="F7" s="12"/>
    </row>
    <row r="8" spans="1:6" ht="16.5" x14ac:dyDescent="0.3">
      <c r="A8" s="8" t="s">
        <v>313</v>
      </c>
      <c r="B8" s="12" t="s">
        <v>355</v>
      </c>
      <c r="C8" s="12" t="s">
        <v>346</v>
      </c>
      <c r="D8" s="11"/>
      <c r="E8" s="12"/>
      <c r="F8" s="12"/>
    </row>
    <row r="9" spans="1:6" x14ac:dyDescent="0.25">
      <c r="A9" s="20" t="s">
        <v>314</v>
      </c>
      <c r="B9" s="22" t="s">
        <v>407</v>
      </c>
      <c r="C9" s="21" t="s">
        <v>383</v>
      </c>
      <c r="D9" s="11"/>
      <c r="E9" s="12"/>
      <c r="F9" s="12"/>
    </row>
    <row r="10" spans="1:6" ht="16.5" x14ac:dyDescent="0.25">
      <c r="A10" s="8" t="s">
        <v>315</v>
      </c>
      <c r="B10" s="8" t="s">
        <v>356</v>
      </c>
      <c r="C10" s="12" t="s">
        <v>384</v>
      </c>
      <c r="D10" s="11"/>
      <c r="E10" s="12"/>
      <c r="F10" s="12"/>
    </row>
    <row r="11" spans="1:6" ht="16.5" x14ac:dyDescent="0.25">
      <c r="A11" s="20" t="s">
        <v>316</v>
      </c>
      <c r="B11" s="20" t="s">
        <v>357</v>
      </c>
      <c r="C11" s="21" t="s">
        <v>347</v>
      </c>
      <c r="D11" s="11"/>
      <c r="E11" s="12"/>
      <c r="F11" s="12"/>
    </row>
    <row r="12" spans="1:6" ht="16.5" x14ac:dyDescent="0.3">
      <c r="A12" s="8" t="s">
        <v>317</v>
      </c>
      <c r="B12" s="12" t="s">
        <v>358</v>
      </c>
      <c r="C12" s="12" t="s">
        <v>385</v>
      </c>
      <c r="D12" s="11"/>
      <c r="E12" s="12"/>
      <c r="F12" s="12"/>
    </row>
    <row r="13" spans="1:6" ht="16.5" x14ac:dyDescent="0.3">
      <c r="A13" s="20" t="s">
        <v>318</v>
      </c>
      <c r="B13" s="21" t="s">
        <v>359</v>
      </c>
      <c r="C13" s="21" t="s">
        <v>348</v>
      </c>
      <c r="D13" s="11"/>
      <c r="E13" s="12"/>
      <c r="F13" s="12"/>
    </row>
    <row r="14" spans="1:6" ht="16.5" x14ac:dyDescent="0.25">
      <c r="A14" s="8" t="s">
        <v>319</v>
      </c>
      <c r="B14" s="8" t="s">
        <v>360</v>
      </c>
      <c r="C14" s="12" t="s">
        <v>386</v>
      </c>
      <c r="D14" s="11"/>
      <c r="E14" s="12"/>
      <c r="F14" s="12"/>
    </row>
    <row r="15" spans="1:6" ht="16.5" x14ac:dyDescent="0.25">
      <c r="A15" s="20" t="s">
        <v>320</v>
      </c>
      <c r="B15" s="20" t="s">
        <v>361</v>
      </c>
      <c r="C15" s="21" t="s">
        <v>387</v>
      </c>
      <c r="D15" s="11"/>
      <c r="E15" s="12"/>
      <c r="F15"/>
    </row>
    <row r="16" spans="1:6" ht="16.5" x14ac:dyDescent="0.3">
      <c r="A16" s="8" t="s">
        <v>321</v>
      </c>
      <c r="B16" s="12" t="s">
        <v>362</v>
      </c>
      <c r="C16" s="12" t="s">
        <v>388</v>
      </c>
      <c r="D16" s="11"/>
      <c r="E16" s="12"/>
      <c r="F16" s="12"/>
    </row>
    <row r="17" spans="1:6" ht="16.5" x14ac:dyDescent="0.3">
      <c r="A17" s="20" t="s">
        <v>322</v>
      </c>
      <c r="B17" s="21" t="s">
        <v>363</v>
      </c>
      <c r="C17" s="21" t="s">
        <v>389</v>
      </c>
      <c r="D17" s="11"/>
      <c r="E17" s="12"/>
      <c r="F17" s="12"/>
    </row>
    <row r="18" spans="1:6" ht="16.5" x14ac:dyDescent="0.25">
      <c r="A18" s="8" t="s">
        <v>323</v>
      </c>
      <c r="B18" s="8" t="s">
        <v>364</v>
      </c>
      <c r="C18" s="12" t="s">
        <v>390</v>
      </c>
      <c r="D18" s="11"/>
      <c r="E18" s="12"/>
      <c r="F18" s="12"/>
    </row>
    <row r="19" spans="1:6" ht="18" x14ac:dyDescent="0.25">
      <c r="A19" s="20" t="s">
        <v>324</v>
      </c>
      <c r="B19" s="20" t="s">
        <v>365</v>
      </c>
      <c r="C19" s="21" t="s">
        <v>391</v>
      </c>
      <c r="D19" s="11"/>
      <c r="E19" s="12"/>
      <c r="F19" s="12"/>
    </row>
    <row r="20" spans="1:6" ht="18.75" x14ac:dyDescent="0.3">
      <c r="A20" s="8" t="s">
        <v>325</v>
      </c>
      <c r="B20" s="12" t="s">
        <v>366</v>
      </c>
      <c r="C20" s="12" t="s">
        <v>392</v>
      </c>
      <c r="D20" s="11"/>
      <c r="E20" s="12"/>
      <c r="F20" s="12"/>
    </row>
    <row r="21" spans="1:6" ht="16.5" x14ac:dyDescent="0.3">
      <c r="A21" s="20" t="s">
        <v>326</v>
      </c>
      <c r="B21" s="21" t="s">
        <v>367</v>
      </c>
      <c r="C21" s="21" t="s">
        <v>349</v>
      </c>
      <c r="D21" s="11"/>
      <c r="E21" s="12"/>
      <c r="F21" s="12"/>
    </row>
    <row r="22" spans="1:6" ht="16.5" x14ac:dyDescent="0.25">
      <c r="A22" s="8" t="s">
        <v>327</v>
      </c>
      <c r="B22" s="8" t="s">
        <v>368</v>
      </c>
      <c r="C22" s="12" t="s">
        <v>350</v>
      </c>
      <c r="D22" s="11"/>
      <c r="E22" s="12"/>
      <c r="F22" s="12"/>
    </row>
    <row r="23" spans="1:6" ht="16.5" x14ac:dyDescent="0.25">
      <c r="A23" s="20" t="s">
        <v>328</v>
      </c>
      <c r="B23" s="20" t="s">
        <v>369</v>
      </c>
      <c r="C23" s="21" t="s">
        <v>351</v>
      </c>
      <c r="D23" s="11"/>
      <c r="E23" s="12"/>
      <c r="F23" s="12"/>
    </row>
    <row r="24" spans="1:6" ht="16.5" x14ac:dyDescent="0.3">
      <c r="A24" s="8" t="s">
        <v>329</v>
      </c>
      <c r="B24" s="12" t="s">
        <v>370</v>
      </c>
      <c r="C24" s="12" t="s">
        <v>352</v>
      </c>
      <c r="D24" s="11"/>
      <c r="E24" s="12"/>
      <c r="F24" s="12"/>
    </row>
    <row r="25" spans="1:6" ht="16.5" x14ac:dyDescent="0.3">
      <c r="A25" s="20" t="s">
        <v>330</v>
      </c>
      <c r="B25" s="21" t="s">
        <v>402</v>
      </c>
      <c r="C25" s="21" t="s">
        <v>395</v>
      </c>
      <c r="D25" s="11"/>
      <c r="E25" s="12"/>
      <c r="F25" s="12"/>
    </row>
    <row r="26" spans="1:6" ht="16.5" x14ac:dyDescent="0.25">
      <c r="A26" s="8" t="s">
        <v>331</v>
      </c>
      <c r="B26" s="8" t="s">
        <v>403</v>
      </c>
      <c r="C26" s="12" t="s">
        <v>394</v>
      </c>
      <c r="D26" s="11"/>
      <c r="E26" s="12"/>
      <c r="F26" s="12"/>
    </row>
    <row r="27" spans="1:6" ht="16.5" x14ac:dyDescent="0.25">
      <c r="A27" s="20" t="s">
        <v>332</v>
      </c>
      <c r="B27" s="20" t="s">
        <v>404</v>
      </c>
      <c r="C27" s="21" t="s">
        <v>393</v>
      </c>
      <c r="D27" s="11"/>
      <c r="E27" s="12"/>
      <c r="F27" s="12"/>
    </row>
    <row r="28" spans="1:6" ht="16.5" x14ac:dyDescent="0.3">
      <c r="A28" s="8" t="s">
        <v>333</v>
      </c>
      <c r="B28" s="12" t="s">
        <v>405</v>
      </c>
      <c r="C28" s="12" t="s">
        <v>396</v>
      </c>
      <c r="D28" s="11"/>
      <c r="E28" s="12"/>
      <c r="F28" s="12"/>
    </row>
    <row r="29" spans="1:6" ht="16.5" x14ac:dyDescent="0.3">
      <c r="A29" s="20" t="s">
        <v>334</v>
      </c>
      <c r="B29" s="21" t="s">
        <v>406</v>
      </c>
      <c r="C29" s="21" t="s">
        <v>397</v>
      </c>
      <c r="D29" s="11"/>
      <c r="E29" s="12"/>
      <c r="F29" s="12"/>
    </row>
    <row r="30" spans="1:6" ht="16.5" x14ac:dyDescent="0.25">
      <c r="A30" s="8" t="s">
        <v>335</v>
      </c>
      <c r="B30" s="8" t="s">
        <v>371</v>
      </c>
      <c r="C30" s="12" t="s">
        <v>398</v>
      </c>
      <c r="D30" s="11"/>
      <c r="E30" s="12"/>
      <c r="F30" s="12"/>
    </row>
    <row r="31" spans="1:6" ht="16.5" x14ac:dyDescent="0.25">
      <c r="A31" s="20" t="s">
        <v>336</v>
      </c>
      <c r="B31" s="20" t="s">
        <v>372</v>
      </c>
      <c r="C31" s="21" t="s">
        <v>399</v>
      </c>
      <c r="D31" s="11"/>
      <c r="E31" s="12"/>
      <c r="F31" s="12"/>
    </row>
    <row r="32" spans="1:6" ht="16.5" x14ac:dyDescent="0.3">
      <c r="A32" s="8" t="s">
        <v>337</v>
      </c>
      <c r="B32" s="12" t="s">
        <v>373</v>
      </c>
      <c r="C32" s="12" t="s">
        <v>400</v>
      </c>
      <c r="D32" s="11"/>
      <c r="E32" s="12"/>
      <c r="F32" s="12"/>
    </row>
    <row r="33" spans="1:6" ht="16.5" x14ac:dyDescent="0.3">
      <c r="A33" s="20" t="s">
        <v>338</v>
      </c>
      <c r="B33" s="21" t="s">
        <v>353</v>
      </c>
      <c r="C33" s="21" t="s">
        <v>374</v>
      </c>
      <c r="D33" s="11"/>
      <c r="E33" s="12"/>
      <c r="F33" s="12"/>
    </row>
    <row r="34" spans="1:6" x14ac:dyDescent="0.25">
      <c r="A34" s="8" t="s">
        <v>339</v>
      </c>
      <c r="B34" s="7" t="s">
        <v>298</v>
      </c>
      <c r="C34" s="12" t="s">
        <v>375</v>
      </c>
      <c r="D34" s="11"/>
      <c r="E34" s="12"/>
      <c r="F34" s="12"/>
    </row>
    <row r="35" spans="1:6" ht="15.75" x14ac:dyDescent="0.25">
      <c r="A35" s="15"/>
      <c r="B35" s="16"/>
    </row>
    <row r="36" spans="1:6" ht="15.75" x14ac:dyDescent="0.25">
      <c r="A36" s="15"/>
      <c r="B36" s="15"/>
    </row>
    <row r="37" spans="1:6" ht="15.75" x14ac:dyDescent="0.25">
      <c r="A37" s="15"/>
      <c r="B37" s="16"/>
    </row>
    <row r="38" spans="1:6" ht="15.75" x14ac:dyDescent="0.25">
      <c r="A38" s="15"/>
      <c r="B38" s="16"/>
    </row>
    <row r="39" spans="1:6" ht="15.75" x14ac:dyDescent="0.25">
      <c r="A39" s="15"/>
      <c r="B39" s="16"/>
    </row>
    <row r="40" spans="1:6" ht="15.75" x14ac:dyDescent="0.25">
      <c r="A40" s="15"/>
      <c r="B40" s="16"/>
    </row>
    <row r="41" spans="1:6" ht="15.75" x14ac:dyDescent="0.25">
      <c r="A41" s="15"/>
      <c r="B41" s="16"/>
    </row>
    <row r="42" spans="1:6" ht="15.75" x14ac:dyDescent="0.25">
      <c r="A42" s="15"/>
      <c r="B42" s="15"/>
    </row>
    <row r="43" spans="1:6" ht="15.75" x14ac:dyDescent="0.25">
      <c r="A43" s="15"/>
      <c r="B43" s="16"/>
    </row>
    <row r="44" spans="1:6" ht="15.75" x14ac:dyDescent="0.25">
      <c r="A44" s="15"/>
      <c r="B44" s="16"/>
    </row>
    <row r="45" spans="1:6" ht="15.75" x14ac:dyDescent="0.25">
      <c r="A45" s="15"/>
      <c r="B45" s="16"/>
    </row>
    <row r="46" spans="1:6" ht="15.75" x14ac:dyDescent="0.25">
      <c r="A46" s="15"/>
      <c r="B46" s="16"/>
    </row>
    <row r="47" spans="1:6" ht="15.75" x14ac:dyDescent="0.25">
      <c r="A47" s="15"/>
      <c r="B47" s="16"/>
    </row>
    <row r="48" spans="1:6" ht="15.75" x14ac:dyDescent="0.25">
      <c r="A48" s="15"/>
      <c r="B48" s="16"/>
    </row>
    <row r="49" spans="1:2" ht="15.75" x14ac:dyDescent="0.25">
      <c r="A49" s="15"/>
      <c r="B49" s="16"/>
    </row>
    <row r="50" spans="1:2" ht="15.75" x14ac:dyDescent="0.25">
      <c r="A50" s="15"/>
      <c r="B50" s="16"/>
    </row>
    <row r="51" spans="1:2" ht="15.75" x14ac:dyDescent="0.25">
      <c r="A51" s="15"/>
      <c r="B51" s="16"/>
    </row>
    <row r="52" spans="1:2" ht="15.75" x14ac:dyDescent="0.25">
      <c r="A52" s="15"/>
      <c r="B52" s="16"/>
    </row>
    <row r="53" spans="1:2" ht="15.75" x14ac:dyDescent="0.25">
      <c r="A53" s="15"/>
      <c r="B53" s="16"/>
    </row>
    <row r="54" spans="1:2" ht="15.75" x14ac:dyDescent="0.25">
      <c r="A54" s="15"/>
      <c r="B54" s="16"/>
    </row>
    <row r="55" spans="1:2" ht="15.75" x14ac:dyDescent="0.25">
      <c r="A55" s="15"/>
      <c r="B55" s="16"/>
    </row>
    <row r="56" spans="1:2" ht="15.75" x14ac:dyDescent="0.25">
      <c r="A56" s="15"/>
      <c r="B56" s="16"/>
    </row>
    <row r="57" spans="1:2" ht="15.75" x14ac:dyDescent="0.25">
      <c r="A57" s="15"/>
      <c r="B57" s="16"/>
    </row>
    <row r="58" spans="1:2" ht="15.75" x14ac:dyDescent="0.25">
      <c r="A58" s="15"/>
      <c r="B58" s="16"/>
    </row>
    <row r="59" spans="1:2" ht="15.75" x14ac:dyDescent="0.25">
      <c r="A59" s="16"/>
      <c r="B59" s="16"/>
    </row>
    <row r="60" spans="1:2" ht="15.75" x14ac:dyDescent="0.25">
      <c r="A60" s="16"/>
      <c r="B60" s="16"/>
    </row>
    <row r="61" spans="1:2" ht="15.75" x14ac:dyDescent="0.25">
      <c r="A61" s="16"/>
      <c r="B61" s="16"/>
    </row>
    <row r="62" spans="1:2" ht="15.75" x14ac:dyDescent="0.25">
      <c r="A62" s="16"/>
      <c r="B62" s="16"/>
    </row>
    <row r="63" spans="1:2" ht="15.75" x14ac:dyDescent="0.25">
      <c r="A63" s="16"/>
      <c r="B63" s="16"/>
    </row>
    <row r="64" spans="1:2" ht="15.75" x14ac:dyDescent="0.25">
      <c r="A64" s="16"/>
      <c r="B64" s="16"/>
    </row>
    <row r="65" spans="1:2" ht="15.75" x14ac:dyDescent="0.25">
      <c r="A65" s="16"/>
      <c r="B65" s="18"/>
    </row>
    <row r="66" spans="1:2" ht="15.75" x14ac:dyDescent="0.25">
      <c r="A66" s="16"/>
      <c r="B66" s="18"/>
    </row>
    <row r="67" spans="1:2" ht="15.75" x14ac:dyDescent="0.25">
      <c r="A67" s="16"/>
      <c r="B67" s="18"/>
    </row>
    <row r="68" spans="1:2" ht="15.75" x14ac:dyDescent="0.25">
      <c r="A68" s="16"/>
      <c r="B68" s="16"/>
    </row>
    <row r="69" spans="1:2" ht="15.75" x14ac:dyDescent="0.25">
      <c r="A69" s="16"/>
      <c r="B69" s="16"/>
    </row>
    <row r="70" spans="1:2" ht="15.75" x14ac:dyDescent="0.25">
      <c r="A70" s="16"/>
      <c r="B70" s="16"/>
    </row>
    <row r="71" spans="1:2" ht="15.75" x14ac:dyDescent="0.25">
      <c r="A71" s="16"/>
      <c r="B71" s="16"/>
    </row>
    <row r="72" spans="1:2" ht="15.75" x14ac:dyDescent="0.25">
      <c r="A72" s="16"/>
      <c r="B72" s="16"/>
    </row>
    <row r="73" spans="1:2" ht="15.75" x14ac:dyDescent="0.25">
      <c r="A73" s="16"/>
      <c r="B73" s="16"/>
    </row>
    <row r="74" spans="1:2" ht="15.75" x14ac:dyDescent="0.25">
      <c r="A74" s="16"/>
      <c r="B74" s="15"/>
    </row>
    <row r="75" spans="1:2" ht="15.75" x14ac:dyDescent="0.25">
      <c r="A75" s="16"/>
      <c r="B75" s="15"/>
    </row>
    <row r="76" spans="1:2" ht="15.75" x14ac:dyDescent="0.25">
      <c r="A76" s="16"/>
      <c r="B76" s="15"/>
    </row>
    <row r="77" spans="1:2" ht="15.75" x14ac:dyDescent="0.25">
      <c r="A77" s="16"/>
      <c r="B77" s="15"/>
    </row>
    <row r="78" spans="1:2" ht="15.75" x14ac:dyDescent="0.25">
      <c r="A78" s="16"/>
      <c r="B78" s="15"/>
    </row>
    <row r="79" spans="1:2" ht="15.75" x14ac:dyDescent="0.25">
      <c r="A79" s="16"/>
      <c r="B79" s="15"/>
    </row>
    <row r="80" spans="1:2" ht="15.75" x14ac:dyDescent="0.25">
      <c r="A80" s="16"/>
      <c r="B80" s="15"/>
    </row>
    <row r="81" spans="1:2" ht="15.75" x14ac:dyDescent="0.25">
      <c r="A81" s="16"/>
      <c r="B81" s="15"/>
    </row>
    <row r="82" spans="1:2" ht="15.75" x14ac:dyDescent="0.25">
      <c r="A82" s="16"/>
      <c r="B82" s="15"/>
    </row>
    <row r="83" spans="1:2" ht="15.75" x14ac:dyDescent="0.25">
      <c r="A83" s="16"/>
      <c r="B83" s="15"/>
    </row>
    <row r="84" spans="1:2" ht="15.75" x14ac:dyDescent="0.25">
      <c r="A84" s="16"/>
      <c r="B84" s="15"/>
    </row>
    <row r="85" spans="1:2" ht="15.75" x14ac:dyDescent="0.25">
      <c r="A85" s="16"/>
      <c r="B85" s="15"/>
    </row>
    <row r="86" spans="1:2" ht="15.75" x14ac:dyDescent="0.25">
      <c r="A86" s="16"/>
      <c r="B86" s="15"/>
    </row>
    <row r="87" spans="1:2" ht="15.75" x14ac:dyDescent="0.25">
      <c r="A87" s="16"/>
      <c r="B87" s="15"/>
    </row>
    <row r="88" spans="1:2" ht="15.75" x14ac:dyDescent="0.25">
      <c r="A88" s="16"/>
      <c r="B88" s="15"/>
    </row>
    <row r="89" spans="1:2" ht="15.75" x14ac:dyDescent="0.25">
      <c r="A89" s="16"/>
      <c r="B89" s="16"/>
    </row>
    <row r="90" spans="1:2" ht="15.75" x14ac:dyDescent="0.25">
      <c r="A90" s="16"/>
      <c r="B90" s="16"/>
    </row>
    <row r="91" spans="1:2" ht="15.75" x14ac:dyDescent="0.25">
      <c r="A91" s="16"/>
      <c r="B91" s="15"/>
    </row>
    <row r="92" spans="1:2" ht="15.75" x14ac:dyDescent="0.25">
      <c r="A92" s="16"/>
      <c r="B92" s="15"/>
    </row>
    <row r="93" spans="1:2" ht="15.75" x14ac:dyDescent="0.25">
      <c r="A93" s="16"/>
      <c r="B93" s="15"/>
    </row>
    <row r="94" spans="1:2" ht="15.75" x14ac:dyDescent="0.25">
      <c r="A94" s="16"/>
      <c r="B94" s="18"/>
    </row>
    <row r="95" spans="1:2" ht="15.75" x14ac:dyDescent="0.25">
      <c r="A95" s="16"/>
      <c r="B95" s="15"/>
    </row>
    <row r="96" spans="1:2" ht="15.75" x14ac:dyDescent="0.25">
      <c r="A96" s="16"/>
      <c r="B96" s="15"/>
    </row>
    <row r="97" spans="1:2" ht="15.75" x14ac:dyDescent="0.25">
      <c r="A97" s="16"/>
      <c r="B97" s="15"/>
    </row>
    <row r="98" spans="1:2" ht="15.75" x14ac:dyDescent="0.25">
      <c r="A98" s="16"/>
      <c r="B98" s="15"/>
    </row>
    <row r="99" spans="1:2" ht="15.75" x14ac:dyDescent="0.25">
      <c r="A99" s="16"/>
      <c r="B99" s="15"/>
    </row>
    <row r="100" spans="1:2" ht="15.75" x14ac:dyDescent="0.25">
      <c r="A100" s="16"/>
      <c r="B100" s="15"/>
    </row>
    <row r="101" spans="1:2" ht="15.75" x14ac:dyDescent="0.25">
      <c r="A101" s="16"/>
      <c r="B101" s="15"/>
    </row>
    <row r="102" spans="1:2" ht="15.75" x14ac:dyDescent="0.25">
      <c r="A102" s="16"/>
      <c r="B102" s="15"/>
    </row>
    <row r="103" spans="1:2" ht="15.75" x14ac:dyDescent="0.25">
      <c r="A103" s="16"/>
      <c r="B103" s="15"/>
    </row>
    <row r="104" spans="1:2" ht="15.75" x14ac:dyDescent="0.25">
      <c r="A104" s="16"/>
      <c r="B104" s="15"/>
    </row>
    <row r="105" spans="1:2" ht="15.75" x14ac:dyDescent="0.25">
      <c r="A105" s="16"/>
      <c r="B105" s="15"/>
    </row>
    <row r="106" spans="1:2" ht="15.75" x14ac:dyDescent="0.25">
      <c r="A106" s="16"/>
      <c r="B106" s="15"/>
    </row>
    <row r="107" spans="1:2" ht="15.75" x14ac:dyDescent="0.25">
      <c r="A107" s="16"/>
      <c r="B107" s="15"/>
    </row>
    <row r="108" spans="1:2" ht="15.75" x14ac:dyDescent="0.25">
      <c r="A108" s="16"/>
      <c r="B108" s="15"/>
    </row>
    <row r="109" spans="1:2" ht="15.75" x14ac:dyDescent="0.25">
      <c r="A109" s="16"/>
      <c r="B109" s="15"/>
    </row>
    <row r="110" spans="1:2" ht="15.75" x14ac:dyDescent="0.25">
      <c r="A110" s="16"/>
      <c r="B110" s="15"/>
    </row>
    <row r="111" spans="1:2" ht="15.75" x14ac:dyDescent="0.25">
      <c r="A111" s="16"/>
      <c r="B111" s="15"/>
    </row>
    <row r="112" spans="1:2" ht="15.75" x14ac:dyDescent="0.25">
      <c r="A112" s="16"/>
      <c r="B112" s="15"/>
    </row>
    <row r="113" spans="1:2" ht="15.75" x14ac:dyDescent="0.25">
      <c r="A113" s="16"/>
      <c r="B113" s="15"/>
    </row>
    <row r="114" spans="1:2" ht="15.75" x14ac:dyDescent="0.25">
      <c r="A114" s="16"/>
      <c r="B114" s="15"/>
    </row>
    <row r="115" spans="1:2" ht="15.75" x14ac:dyDescent="0.25">
      <c r="A115" s="16"/>
      <c r="B115" s="15"/>
    </row>
    <row r="116" spans="1:2" ht="15.75" x14ac:dyDescent="0.25">
      <c r="A116" s="16"/>
      <c r="B116" s="15"/>
    </row>
    <row r="117" spans="1:2" ht="15.75" x14ac:dyDescent="0.25">
      <c r="A117" s="16"/>
      <c r="B117" s="15"/>
    </row>
    <row r="118" spans="1:2" ht="15.75" x14ac:dyDescent="0.25">
      <c r="A118" s="16"/>
      <c r="B118" s="15"/>
    </row>
    <row r="119" spans="1:2" ht="15.75" x14ac:dyDescent="0.25">
      <c r="A119" s="16"/>
      <c r="B119" s="19"/>
    </row>
    <row r="120" spans="1:2" ht="15.75" x14ac:dyDescent="0.25">
      <c r="A120" s="16"/>
      <c r="B120" s="15"/>
    </row>
    <row r="121" spans="1:2" ht="15.75" x14ac:dyDescent="0.25">
      <c r="A121" s="16"/>
      <c r="B121" s="15"/>
    </row>
    <row r="122" spans="1:2" ht="15.75" x14ac:dyDescent="0.25">
      <c r="A122" s="16"/>
      <c r="B122" s="15"/>
    </row>
    <row r="123" spans="1:2" ht="15.75" x14ac:dyDescent="0.25">
      <c r="A123" s="16"/>
      <c r="B123" s="15"/>
    </row>
    <row r="124" spans="1:2" ht="15.75" x14ac:dyDescent="0.25">
      <c r="A124" s="16"/>
      <c r="B124" s="15"/>
    </row>
    <row r="125" spans="1:2" ht="15.75" x14ac:dyDescent="0.25">
      <c r="A125" s="16"/>
      <c r="B125" s="15"/>
    </row>
    <row r="126" spans="1:2" ht="15.75" x14ac:dyDescent="0.25">
      <c r="A126" s="16"/>
      <c r="B126" s="15"/>
    </row>
    <row r="127" spans="1:2" ht="15.75" x14ac:dyDescent="0.25">
      <c r="A127" s="16"/>
      <c r="B127" s="15"/>
    </row>
    <row r="128" spans="1:2" ht="15.75" x14ac:dyDescent="0.25">
      <c r="A128" s="16"/>
      <c r="B128" s="15"/>
    </row>
    <row r="129" spans="1:2" ht="15.75" x14ac:dyDescent="0.25">
      <c r="A129" s="16"/>
      <c r="B129" s="15"/>
    </row>
    <row r="130" spans="1:2" ht="15.75" x14ac:dyDescent="0.25">
      <c r="A130" s="16"/>
      <c r="B130" s="15"/>
    </row>
  </sheetData>
  <sheetProtection algorithmName="SHA-512" hashValue="2cIPg1aUnbfEKLhSI9ffYaiCj6u9QYar2wAhjxlxHI1+tMo9Sa2tqeYxWM79TB1IBLZ9XCITIecA79rjLX8xdg==" saltValue="YhieVwIOx7hSVUCKrF/Nwg==" spinCount="100000" sheet="1" objects="1" scenarios="1" selectLockedCells="1" selectUnlockedCells="1"/>
  <conditionalFormatting sqref="E2:E3">
    <cfRule type="containsText" dxfId="20" priority="1" operator="containsText" text="NR">
      <formula>NOT(ISERROR(SEARCH("NR",E2)))</formula>
    </cfRule>
  </conditionalFormatting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AB2BE-19D3-46F0-985C-753010F5C2F2}">
  <sheetPr>
    <pageSetUpPr fitToPage="1"/>
  </sheetPr>
  <dimension ref="A1:AR374"/>
  <sheetViews>
    <sheetView tabSelected="1" zoomScaleNormal="100" workbookViewId="0">
      <selection activeCell="H8" sqref="A1:AG278"/>
    </sheetView>
  </sheetViews>
  <sheetFormatPr defaultRowHeight="15" x14ac:dyDescent="0.25"/>
  <cols>
    <col min="1" max="1" width="27.140625" style="1" bestFit="1" customWidth="1"/>
    <col min="2" max="2" width="41.140625" style="1" bestFit="1" customWidth="1"/>
    <col min="3" max="32" width="9.28515625" style="1" customWidth="1"/>
    <col min="33" max="33" width="32" style="1" bestFit="1" customWidth="1"/>
    <col min="34" max="39" width="9.140625" style="1"/>
    <col min="40" max="40" width="16" style="3" bestFit="1" customWidth="1"/>
    <col min="41" max="41" width="12.28515625" style="3" bestFit="1" customWidth="1"/>
    <col min="42" max="42" width="22" style="1" bestFit="1" customWidth="1"/>
    <col min="43" max="43" width="19.140625" style="1" bestFit="1" customWidth="1"/>
    <col min="44" max="16384" width="9.140625" style="1"/>
  </cols>
  <sheetData>
    <row r="1" spans="1:44" ht="21" thickBot="1" x14ac:dyDescent="0.3">
      <c r="A1" s="124" t="s">
        <v>1</v>
      </c>
      <c r="B1" s="125" t="s">
        <v>291</v>
      </c>
      <c r="C1" s="117" t="s">
        <v>304</v>
      </c>
      <c r="D1" s="118"/>
      <c r="E1" s="118"/>
      <c r="F1" s="118"/>
      <c r="G1" s="119"/>
      <c r="H1" s="109" t="s">
        <v>407</v>
      </c>
      <c r="I1" s="111" t="s">
        <v>0</v>
      </c>
      <c r="J1" s="112"/>
      <c r="K1" s="112"/>
      <c r="L1" s="112"/>
      <c r="M1" s="112"/>
      <c r="N1" s="112"/>
      <c r="O1" s="112"/>
      <c r="P1" s="112"/>
      <c r="Q1" s="112"/>
      <c r="R1" s="112"/>
      <c r="S1" s="113"/>
      <c r="T1" s="114" t="s">
        <v>292</v>
      </c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6"/>
      <c r="AG1" s="128" t="s">
        <v>298</v>
      </c>
      <c r="AN1" s="1"/>
      <c r="AO1" s="1"/>
    </row>
    <row r="2" spans="1:44" ht="26.25" customHeight="1" thickBot="1" x14ac:dyDescent="0.3">
      <c r="A2" s="126"/>
      <c r="B2" s="127"/>
      <c r="C2" s="84" t="s">
        <v>288</v>
      </c>
      <c r="D2" s="84" t="s">
        <v>2</v>
      </c>
      <c r="E2" s="84" t="s">
        <v>3</v>
      </c>
      <c r="F2" s="84" t="s">
        <v>7</v>
      </c>
      <c r="G2" s="84" t="s">
        <v>9</v>
      </c>
      <c r="H2" s="110"/>
      <c r="I2" s="85" t="s">
        <v>297</v>
      </c>
      <c r="J2" s="85" t="s">
        <v>296</v>
      </c>
      <c r="K2" s="85" t="s">
        <v>295</v>
      </c>
      <c r="L2" s="85" t="s">
        <v>4</v>
      </c>
      <c r="M2" s="85" t="s">
        <v>293</v>
      </c>
      <c r="N2" s="85" t="s">
        <v>294</v>
      </c>
      <c r="O2" s="85" t="s">
        <v>5</v>
      </c>
      <c r="P2" s="86" t="s">
        <v>6</v>
      </c>
      <c r="Q2" s="87" t="s">
        <v>8</v>
      </c>
      <c r="R2" s="85" t="s">
        <v>424</v>
      </c>
      <c r="S2" s="85" t="s">
        <v>425</v>
      </c>
      <c r="T2" s="88" t="s">
        <v>426</v>
      </c>
      <c r="U2" s="89" t="s">
        <v>427</v>
      </c>
      <c r="V2" s="89" t="s">
        <v>428</v>
      </c>
      <c r="W2" s="89" t="s">
        <v>429</v>
      </c>
      <c r="X2" s="90" t="s">
        <v>430</v>
      </c>
      <c r="Y2" s="90" t="s">
        <v>431</v>
      </c>
      <c r="Z2" s="90" t="s">
        <v>432</v>
      </c>
      <c r="AA2" s="90" t="s">
        <v>433</v>
      </c>
      <c r="AB2" s="90" t="s">
        <v>434</v>
      </c>
      <c r="AC2" s="89" t="s">
        <v>435</v>
      </c>
      <c r="AD2" s="89" t="s">
        <v>436</v>
      </c>
      <c r="AE2" s="89" t="s">
        <v>437</v>
      </c>
      <c r="AF2" s="90" t="s">
        <v>10</v>
      </c>
      <c r="AG2" s="129"/>
      <c r="AN2" s="1"/>
      <c r="AO2" s="1"/>
    </row>
    <row r="3" spans="1:44" x14ac:dyDescent="0.25">
      <c r="A3" s="130" t="s">
        <v>408</v>
      </c>
      <c r="B3" s="101" t="s">
        <v>11</v>
      </c>
      <c r="C3" s="56" t="s">
        <v>290</v>
      </c>
      <c r="D3" s="14">
        <v>8.8000000000000007</v>
      </c>
      <c r="E3" s="14" t="s">
        <v>12</v>
      </c>
      <c r="F3" s="14">
        <v>1</v>
      </c>
      <c r="G3" s="14">
        <v>0</v>
      </c>
      <c r="H3" s="92">
        <v>0.05</v>
      </c>
      <c r="I3" s="56">
        <v>16</v>
      </c>
      <c r="J3" s="36">
        <v>75</v>
      </c>
      <c r="K3" s="14">
        <v>61</v>
      </c>
      <c r="L3" s="14">
        <f>K3-N3</f>
        <v>34</v>
      </c>
      <c r="M3" s="14">
        <v>41</v>
      </c>
      <c r="N3" s="14">
        <f t="shared" ref="N3:N25" si="0">K3-(J3-M3)</f>
        <v>27</v>
      </c>
      <c r="O3" s="37">
        <v>10</v>
      </c>
      <c r="P3" s="14">
        <v>13</v>
      </c>
      <c r="Q3" s="37">
        <v>0</v>
      </c>
      <c r="R3" s="36">
        <v>157</v>
      </c>
      <c r="S3" s="93">
        <f t="shared" ref="S3:S66" si="1">3.14*I3^2/4</f>
        <v>200.96</v>
      </c>
      <c r="T3" s="35">
        <v>172.2</v>
      </c>
      <c r="U3" s="36">
        <v>124</v>
      </c>
      <c r="V3" s="36">
        <v>135.38</v>
      </c>
      <c r="W3" s="14">
        <v>94</v>
      </c>
      <c r="X3" s="120">
        <v>1.02</v>
      </c>
      <c r="Y3" s="120">
        <v>1.7</v>
      </c>
      <c r="Z3" s="120">
        <v>2.06</v>
      </c>
      <c r="AA3" s="120">
        <f>Y3-X3</f>
        <v>0.67999999999999994</v>
      </c>
      <c r="AB3" s="120">
        <f>Z3-X3</f>
        <v>1.04</v>
      </c>
      <c r="AC3" s="36">
        <f>U3*10^3/R3</f>
        <v>789.80891719745227</v>
      </c>
      <c r="AD3" s="36">
        <f>V3*10^3/R3</f>
        <v>862.29299363057328</v>
      </c>
      <c r="AE3" s="38">
        <f>W3*10^3/R3</f>
        <v>598.72611464968156</v>
      </c>
      <c r="AF3" s="39">
        <f>W3/V3</f>
        <v>0.69434185256315561</v>
      </c>
      <c r="AG3" s="94" t="s">
        <v>13</v>
      </c>
      <c r="AH3" s="3"/>
      <c r="AK3" s="3"/>
      <c r="AN3" s="1"/>
      <c r="AO3" s="1"/>
      <c r="AQ3" s="2"/>
      <c r="AR3" s="2"/>
    </row>
    <row r="4" spans="1:44" x14ac:dyDescent="0.25">
      <c r="A4" s="131"/>
      <c r="B4" s="102" t="s">
        <v>14</v>
      </c>
      <c r="C4" s="23" t="s">
        <v>290</v>
      </c>
      <c r="D4" s="1">
        <v>8.8000000000000007</v>
      </c>
      <c r="E4" s="1" t="s">
        <v>12</v>
      </c>
      <c r="F4" s="1">
        <v>1</v>
      </c>
      <c r="G4" s="1">
        <v>0</v>
      </c>
      <c r="H4" s="24">
        <v>0.05</v>
      </c>
      <c r="I4" s="23">
        <v>16</v>
      </c>
      <c r="J4" s="2">
        <v>75</v>
      </c>
      <c r="K4" s="1">
        <v>61</v>
      </c>
      <c r="L4" s="1">
        <f>K4-N4</f>
        <v>34</v>
      </c>
      <c r="M4" s="1">
        <v>41</v>
      </c>
      <c r="N4" s="1">
        <f t="shared" si="0"/>
        <v>27</v>
      </c>
      <c r="O4" s="4">
        <v>10</v>
      </c>
      <c r="P4" s="1">
        <v>13</v>
      </c>
      <c r="Q4" s="4">
        <v>0</v>
      </c>
      <c r="R4" s="2">
        <v>157</v>
      </c>
      <c r="S4" s="30">
        <f t="shared" si="1"/>
        <v>200.96</v>
      </c>
      <c r="T4" s="40">
        <v>157.1</v>
      </c>
      <c r="U4" s="2">
        <v>128.1</v>
      </c>
      <c r="V4" s="2">
        <v>134.19999999999999</v>
      </c>
      <c r="W4" s="2">
        <v>76.900000000000006</v>
      </c>
      <c r="X4" s="3">
        <v>1.05</v>
      </c>
      <c r="Y4" s="3">
        <v>1.5</v>
      </c>
      <c r="Z4" s="3">
        <v>2.12</v>
      </c>
      <c r="AA4" s="3">
        <f t="shared" ref="AA4:AA67" si="2">Y4-X4</f>
        <v>0.44999999999999996</v>
      </c>
      <c r="AB4" s="3">
        <f t="shared" ref="AB4:AB67" si="3">Z4-X4</f>
        <v>1.07</v>
      </c>
      <c r="AC4" s="2">
        <v>820</v>
      </c>
      <c r="AD4" s="2">
        <v>850</v>
      </c>
      <c r="AE4" s="2">
        <v>489</v>
      </c>
      <c r="AF4" s="41">
        <f t="shared" ref="AF4:AF67" si="4">1-(W4/V4)</f>
        <v>0.42697466467958267</v>
      </c>
      <c r="AG4" s="53" t="s">
        <v>13</v>
      </c>
      <c r="AH4" s="3"/>
      <c r="AP4" s="3"/>
      <c r="AQ4" s="2"/>
      <c r="AR4" s="2"/>
    </row>
    <row r="5" spans="1:44" x14ac:dyDescent="0.25">
      <c r="A5" s="131"/>
      <c r="B5" s="102" t="s">
        <v>15</v>
      </c>
      <c r="C5" s="23" t="s">
        <v>290</v>
      </c>
      <c r="D5" s="1">
        <v>8.8000000000000007</v>
      </c>
      <c r="E5" s="1" t="s">
        <v>12</v>
      </c>
      <c r="F5" s="1">
        <v>1</v>
      </c>
      <c r="G5" s="1">
        <v>0</v>
      </c>
      <c r="H5" s="24">
        <v>0.05</v>
      </c>
      <c r="I5" s="23">
        <v>16</v>
      </c>
      <c r="J5" s="2">
        <v>75</v>
      </c>
      <c r="K5" s="1">
        <v>61</v>
      </c>
      <c r="L5" s="1">
        <f>K5-N5</f>
        <v>34</v>
      </c>
      <c r="M5" s="1">
        <v>41</v>
      </c>
      <c r="N5" s="1">
        <f t="shared" si="0"/>
        <v>27</v>
      </c>
      <c r="O5" s="4">
        <v>10</v>
      </c>
      <c r="P5" s="1">
        <v>13</v>
      </c>
      <c r="Q5" s="4">
        <v>0</v>
      </c>
      <c r="R5" s="2">
        <v>157</v>
      </c>
      <c r="S5" s="30">
        <f t="shared" si="1"/>
        <v>200.96</v>
      </c>
      <c r="T5" s="40">
        <v>209.8</v>
      </c>
      <c r="U5" s="2">
        <v>128.19999999999999</v>
      </c>
      <c r="V5" s="2">
        <v>143.30000000000001</v>
      </c>
      <c r="W5" s="2">
        <v>88.4</v>
      </c>
      <c r="X5" s="3">
        <v>0.8</v>
      </c>
      <c r="Y5" s="3">
        <v>2.2999999999999998</v>
      </c>
      <c r="Z5" s="3">
        <v>3.34</v>
      </c>
      <c r="AA5" s="3">
        <f t="shared" si="2"/>
        <v>1.4999999999999998</v>
      </c>
      <c r="AB5" s="3">
        <f t="shared" si="3"/>
        <v>2.54</v>
      </c>
      <c r="AC5" s="2">
        <v>820</v>
      </c>
      <c r="AD5" s="2">
        <v>910</v>
      </c>
      <c r="AE5" s="2">
        <v>571</v>
      </c>
      <c r="AF5" s="41">
        <f t="shared" si="4"/>
        <v>0.38311235170969993</v>
      </c>
      <c r="AG5" s="53" t="s">
        <v>13</v>
      </c>
      <c r="AH5" s="3"/>
      <c r="AP5" s="3"/>
      <c r="AQ5" s="2"/>
      <c r="AR5" s="2"/>
    </row>
    <row r="6" spans="1:44" x14ac:dyDescent="0.25">
      <c r="A6" s="131"/>
      <c r="B6" s="57" t="s">
        <v>16</v>
      </c>
      <c r="C6" s="23" t="s">
        <v>290</v>
      </c>
      <c r="D6" s="1">
        <v>8.8000000000000007</v>
      </c>
      <c r="E6" s="1" t="s">
        <v>12</v>
      </c>
      <c r="F6" s="1">
        <v>2</v>
      </c>
      <c r="G6" s="1">
        <v>0</v>
      </c>
      <c r="H6" s="24">
        <v>0.05</v>
      </c>
      <c r="I6" s="23">
        <v>16</v>
      </c>
      <c r="J6" s="2">
        <v>85</v>
      </c>
      <c r="K6" s="1">
        <v>61</v>
      </c>
      <c r="L6" s="1">
        <f t="shared" ref="L6:L25" si="5">K6-N6</f>
        <v>45</v>
      </c>
      <c r="M6" s="1">
        <v>40</v>
      </c>
      <c r="N6" s="1">
        <f t="shared" si="0"/>
        <v>16</v>
      </c>
      <c r="O6" s="4">
        <v>10</v>
      </c>
      <c r="P6" s="1">
        <v>13</v>
      </c>
      <c r="Q6" s="4">
        <v>0</v>
      </c>
      <c r="R6" s="2">
        <v>157</v>
      </c>
      <c r="S6" s="30">
        <f t="shared" si="1"/>
        <v>200.96</v>
      </c>
      <c r="T6" s="40">
        <v>219.2</v>
      </c>
      <c r="U6" s="2">
        <v>140.19999999999999</v>
      </c>
      <c r="V6" s="5">
        <v>147.9</v>
      </c>
      <c r="W6" s="5">
        <v>84.8</v>
      </c>
      <c r="X6" s="3">
        <v>0.84</v>
      </c>
      <c r="Y6" s="48">
        <v>1.6</v>
      </c>
      <c r="Z6" s="48">
        <v>6.9</v>
      </c>
      <c r="AA6" s="3">
        <f t="shared" si="2"/>
        <v>0.76000000000000012</v>
      </c>
      <c r="AB6" s="3">
        <f t="shared" si="3"/>
        <v>6.0600000000000005</v>
      </c>
      <c r="AC6" s="2">
        <f t="shared" ref="AC6:AC26" si="6">U6*10^3/R6</f>
        <v>892.99363057324842</v>
      </c>
      <c r="AD6" s="2">
        <f t="shared" ref="AD6:AD26" si="7">V6*10^3/R6</f>
        <v>942.03821656050957</v>
      </c>
      <c r="AE6" s="5">
        <f t="shared" ref="AE6:AE26" si="8">W6*10^3/R6</f>
        <v>540.12738853503186</v>
      </c>
      <c r="AF6" s="41">
        <f t="shared" si="4"/>
        <v>0.4266396213657877</v>
      </c>
      <c r="AG6" s="53" t="s">
        <v>17</v>
      </c>
      <c r="AH6" s="3"/>
      <c r="AJ6" s="4"/>
      <c r="AK6" s="4"/>
      <c r="AP6" s="3"/>
      <c r="AQ6" s="2"/>
      <c r="AR6" s="2"/>
    </row>
    <row r="7" spans="1:44" x14ac:dyDescent="0.25">
      <c r="A7" s="131"/>
      <c r="B7" s="57" t="s">
        <v>18</v>
      </c>
      <c r="C7" s="23" t="s">
        <v>290</v>
      </c>
      <c r="D7" s="1">
        <v>8.8000000000000007</v>
      </c>
      <c r="E7" s="1" t="s">
        <v>12</v>
      </c>
      <c r="F7" s="1">
        <v>2</v>
      </c>
      <c r="G7" s="1">
        <v>0</v>
      </c>
      <c r="H7" s="24">
        <v>0.05</v>
      </c>
      <c r="I7" s="23">
        <v>16</v>
      </c>
      <c r="J7" s="2">
        <v>85</v>
      </c>
      <c r="K7" s="1">
        <v>61</v>
      </c>
      <c r="L7" s="1">
        <f t="shared" si="5"/>
        <v>45</v>
      </c>
      <c r="M7" s="1">
        <v>40</v>
      </c>
      <c r="N7" s="1">
        <f t="shared" si="0"/>
        <v>16</v>
      </c>
      <c r="O7" s="4">
        <v>10</v>
      </c>
      <c r="P7" s="1">
        <v>13</v>
      </c>
      <c r="Q7" s="4">
        <v>0</v>
      </c>
      <c r="R7" s="2">
        <v>157</v>
      </c>
      <c r="S7" s="30">
        <f t="shared" si="1"/>
        <v>200.96</v>
      </c>
      <c r="T7" s="43">
        <v>230.4</v>
      </c>
      <c r="U7" s="2">
        <v>136.6</v>
      </c>
      <c r="V7" s="5">
        <v>145.1</v>
      </c>
      <c r="W7" s="5">
        <v>83.9</v>
      </c>
      <c r="X7" s="3">
        <v>0.79</v>
      </c>
      <c r="Y7" s="48">
        <v>1.6</v>
      </c>
      <c r="Z7" s="48">
        <v>6.8</v>
      </c>
      <c r="AA7" s="3">
        <f t="shared" si="2"/>
        <v>0.81</v>
      </c>
      <c r="AB7" s="3">
        <f t="shared" si="3"/>
        <v>6.01</v>
      </c>
      <c r="AC7" s="2">
        <f t="shared" si="6"/>
        <v>870.06369426751587</v>
      </c>
      <c r="AD7" s="2">
        <f t="shared" si="7"/>
        <v>924.20382165605099</v>
      </c>
      <c r="AE7" s="5">
        <f t="shared" si="8"/>
        <v>534.39490445859872</v>
      </c>
      <c r="AF7" s="41">
        <f t="shared" si="4"/>
        <v>0.42177808407994477</v>
      </c>
      <c r="AG7" s="53" t="s">
        <v>17</v>
      </c>
      <c r="AH7" s="3"/>
      <c r="AJ7" s="4"/>
      <c r="AK7" s="4"/>
      <c r="AP7" s="3"/>
      <c r="AQ7" s="5"/>
      <c r="AR7" s="5"/>
    </row>
    <row r="8" spans="1:44" x14ac:dyDescent="0.25">
      <c r="A8" s="131"/>
      <c r="B8" s="57" t="s">
        <v>19</v>
      </c>
      <c r="C8" s="23" t="s">
        <v>290</v>
      </c>
      <c r="D8" s="1">
        <v>8.8000000000000007</v>
      </c>
      <c r="E8" s="1" t="s">
        <v>12</v>
      </c>
      <c r="F8" s="1">
        <v>2</v>
      </c>
      <c r="G8" s="1">
        <v>0</v>
      </c>
      <c r="H8" s="24">
        <v>0.05</v>
      </c>
      <c r="I8" s="23">
        <v>16</v>
      </c>
      <c r="J8" s="2">
        <v>85</v>
      </c>
      <c r="K8" s="1">
        <v>61</v>
      </c>
      <c r="L8" s="1">
        <f t="shared" si="5"/>
        <v>45</v>
      </c>
      <c r="M8" s="1">
        <v>40</v>
      </c>
      <c r="N8" s="1">
        <f t="shared" si="0"/>
        <v>16</v>
      </c>
      <c r="O8" s="4">
        <v>10</v>
      </c>
      <c r="P8" s="1">
        <v>13</v>
      </c>
      <c r="Q8" s="4">
        <v>0</v>
      </c>
      <c r="R8" s="2">
        <v>157</v>
      </c>
      <c r="S8" s="30">
        <f t="shared" si="1"/>
        <v>200.96</v>
      </c>
      <c r="T8" s="43">
        <v>206.4</v>
      </c>
      <c r="U8" s="2">
        <v>133.9</v>
      </c>
      <c r="V8" s="5">
        <v>145.9</v>
      </c>
      <c r="W8" s="5">
        <v>86.5</v>
      </c>
      <c r="X8" s="3">
        <v>0.95</v>
      </c>
      <c r="Y8" s="48">
        <v>1.9</v>
      </c>
      <c r="Z8" s="48">
        <v>7.1</v>
      </c>
      <c r="AA8" s="3">
        <f t="shared" si="2"/>
        <v>0.95</v>
      </c>
      <c r="AB8" s="3">
        <f t="shared" si="3"/>
        <v>6.1499999999999995</v>
      </c>
      <c r="AC8" s="2">
        <f t="shared" si="6"/>
        <v>852.86624203821657</v>
      </c>
      <c r="AD8" s="2">
        <f t="shared" si="7"/>
        <v>929.29936305732485</v>
      </c>
      <c r="AE8" s="5">
        <f t="shared" si="8"/>
        <v>550.95541401273886</v>
      </c>
      <c r="AF8" s="41">
        <f t="shared" si="4"/>
        <v>0.40712816997943801</v>
      </c>
      <c r="AG8" s="53" t="s">
        <v>17</v>
      </c>
      <c r="AH8" s="3"/>
      <c r="AJ8" s="4"/>
      <c r="AK8" s="4"/>
      <c r="AP8" s="3"/>
      <c r="AQ8" s="5"/>
      <c r="AR8" s="5"/>
    </row>
    <row r="9" spans="1:44" ht="11.25" customHeight="1" x14ac:dyDescent="0.25">
      <c r="A9" s="131"/>
      <c r="B9" s="102" t="s">
        <v>20</v>
      </c>
      <c r="C9" s="23" t="s">
        <v>290</v>
      </c>
      <c r="D9" s="1">
        <v>8.8000000000000007</v>
      </c>
      <c r="E9" s="1" t="s">
        <v>12</v>
      </c>
      <c r="F9" s="1">
        <v>2</v>
      </c>
      <c r="G9" s="1">
        <v>0</v>
      </c>
      <c r="H9" s="24">
        <v>0.05</v>
      </c>
      <c r="I9" s="23">
        <v>16</v>
      </c>
      <c r="J9" s="2">
        <v>100</v>
      </c>
      <c r="K9" s="1">
        <v>61</v>
      </c>
      <c r="L9" s="1">
        <f t="shared" si="5"/>
        <v>55</v>
      </c>
      <c r="M9" s="1">
        <v>45</v>
      </c>
      <c r="N9" s="1">
        <f t="shared" si="0"/>
        <v>6</v>
      </c>
      <c r="O9" s="4">
        <v>10</v>
      </c>
      <c r="P9" s="1">
        <v>13</v>
      </c>
      <c r="Q9" s="4">
        <v>0</v>
      </c>
      <c r="R9" s="2">
        <v>157</v>
      </c>
      <c r="S9" s="30">
        <f t="shared" si="1"/>
        <v>200.96</v>
      </c>
      <c r="T9" s="40">
        <v>125.5</v>
      </c>
      <c r="U9" s="2">
        <v>101</v>
      </c>
      <c r="V9" s="5">
        <v>135.6</v>
      </c>
      <c r="W9" s="5">
        <v>93.5</v>
      </c>
      <c r="X9" s="3">
        <v>1.1000000000000001</v>
      </c>
      <c r="Y9" s="48">
        <v>3.9</v>
      </c>
      <c r="Z9" s="48">
        <v>11</v>
      </c>
      <c r="AA9" s="3">
        <f t="shared" si="2"/>
        <v>2.8</v>
      </c>
      <c r="AB9" s="3">
        <f t="shared" si="3"/>
        <v>9.9</v>
      </c>
      <c r="AC9" s="2">
        <f t="shared" si="6"/>
        <v>643.31210191082801</v>
      </c>
      <c r="AD9" s="2">
        <f t="shared" si="7"/>
        <v>863.69426751592357</v>
      </c>
      <c r="AE9" s="5">
        <f t="shared" si="8"/>
        <v>595.5414012738853</v>
      </c>
      <c r="AF9" s="41">
        <f t="shared" si="4"/>
        <v>0.31047197640117996</v>
      </c>
      <c r="AG9" s="53" t="s">
        <v>21</v>
      </c>
      <c r="AH9" s="3"/>
      <c r="AJ9" s="4"/>
      <c r="AK9" s="4"/>
      <c r="AP9" s="3"/>
      <c r="AQ9" s="2"/>
      <c r="AR9" s="2"/>
    </row>
    <row r="10" spans="1:44" x14ac:dyDescent="0.25">
      <c r="A10" s="131"/>
      <c r="B10" s="102" t="s">
        <v>22</v>
      </c>
      <c r="C10" s="23" t="s">
        <v>290</v>
      </c>
      <c r="D10" s="1">
        <v>8.8000000000000007</v>
      </c>
      <c r="E10" s="1" t="s">
        <v>12</v>
      </c>
      <c r="F10" s="1">
        <v>2</v>
      </c>
      <c r="G10" s="1">
        <v>0</v>
      </c>
      <c r="H10" s="24">
        <v>0.05</v>
      </c>
      <c r="I10" s="23">
        <v>16</v>
      </c>
      <c r="J10" s="2">
        <v>100</v>
      </c>
      <c r="K10" s="1">
        <v>61</v>
      </c>
      <c r="L10" s="1">
        <f t="shared" si="5"/>
        <v>55</v>
      </c>
      <c r="M10" s="1">
        <v>45</v>
      </c>
      <c r="N10" s="1">
        <f t="shared" si="0"/>
        <v>6</v>
      </c>
      <c r="O10" s="4">
        <v>10</v>
      </c>
      <c r="P10" s="1">
        <v>13</v>
      </c>
      <c r="Q10" s="4">
        <v>0</v>
      </c>
      <c r="R10" s="2">
        <v>157</v>
      </c>
      <c r="S10" s="30">
        <f t="shared" si="1"/>
        <v>200.96</v>
      </c>
      <c r="T10" s="43">
        <v>137.19999999999999</v>
      </c>
      <c r="U10" s="2">
        <v>99.7</v>
      </c>
      <c r="V10" s="5">
        <v>143.30000000000001</v>
      </c>
      <c r="W10" s="5">
        <v>107.6</v>
      </c>
      <c r="X10" s="3">
        <v>1.1299999999999999</v>
      </c>
      <c r="Y10" s="48">
        <v>5.3</v>
      </c>
      <c r="Z10" s="48">
        <v>8.4</v>
      </c>
      <c r="AA10" s="3">
        <f t="shared" si="2"/>
        <v>4.17</v>
      </c>
      <c r="AB10" s="3">
        <f t="shared" si="3"/>
        <v>7.2700000000000005</v>
      </c>
      <c r="AC10" s="2">
        <f t="shared" si="6"/>
        <v>635.03184713375799</v>
      </c>
      <c r="AD10" s="2">
        <f t="shared" si="7"/>
        <v>912.73885350318471</v>
      </c>
      <c r="AE10" s="5">
        <f t="shared" si="8"/>
        <v>685.35031847133757</v>
      </c>
      <c r="AF10" s="41">
        <f t="shared" si="4"/>
        <v>0.24912770411723661</v>
      </c>
      <c r="AG10" s="53" t="s">
        <v>299</v>
      </c>
      <c r="AH10" s="3"/>
      <c r="AJ10" s="4"/>
      <c r="AK10" s="4"/>
      <c r="AP10" s="3"/>
      <c r="AQ10" s="5"/>
      <c r="AR10" s="5"/>
    </row>
    <row r="11" spans="1:44" x14ac:dyDescent="0.25">
      <c r="A11" s="131"/>
      <c r="B11" s="57" t="s">
        <v>23</v>
      </c>
      <c r="C11" s="23" t="s">
        <v>290</v>
      </c>
      <c r="D11" s="1">
        <v>8.8000000000000007</v>
      </c>
      <c r="E11" s="1" t="s">
        <v>12</v>
      </c>
      <c r="F11" s="1">
        <v>2</v>
      </c>
      <c r="G11" s="1">
        <v>0</v>
      </c>
      <c r="H11" s="24">
        <v>0.05</v>
      </c>
      <c r="I11" s="23">
        <v>16</v>
      </c>
      <c r="J11" s="2">
        <v>100</v>
      </c>
      <c r="K11" s="1">
        <v>61</v>
      </c>
      <c r="L11" s="1">
        <f t="shared" si="5"/>
        <v>55</v>
      </c>
      <c r="M11" s="1">
        <v>45</v>
      </c>
      <c r="N11" s="1">
        <f t="shared" si="0"/>
        <v>6</v>
      </c>
      <c r="O11" s="4">
        <v>10</v>
      </c>
      <c r="P11" s="1">
        <v>13</v>
      </c>
      <c r="Q11" s="4">
        <v>0</v>
      </c>
      <c r="R11" s="2">
        <v>157</v>
      </c>
      <c r="S11" s="30">
        <f t="shared" si="1"/>
        <v>200.96</v>
      </c>
      <c r="T11" s="43">
        <v>130.30000000000001</v>
      </c>
      <c r="U11" s="2">
        <v>130.30000000000001</v>
      </c>
      <c r="V11" s="5">
        <v>146.19999999999999</v>
      </c>
      <c r="W11" s="5">
        <v>114.1</v>
      </c>
      <c r="X11" s="3">
        <v>0.92</v>
      </c>
      <c r="Y11" s="48">
        <v>2</v>
      </c>
      <c r="Z11" s="48">
        <v>4.5</v>
      </c>
      <c r="AA11" s="3">
        <f t="shared" si="2"/>
        <v>1.08</v>
      </c>
      <c r="AB11" s="3">
        <f t="shared" si="3"/>
        <v>3.58</v>
      </c>
      <c r="AC11" s="2">
        <f t="shared" si="6"/>
        <v>829.93630573248413</v>
      </c>
      <c r="AD11" s="2">
        <f t="shared" si="7"/>
        <v>931.21019108280257</v>
      </c>
      <c r="AE11" s="5">
        <f t="shared" si="8"/>
        <v>726.75159235668787</v>
      </c>
      <c r="AF11" s="41">
        <f t="shared" si="4"/>
        <v>0.219562243502052</v>
      </c>
      <c r="AG11" s="53" t="s">
        <v>302</v>
      </c>
      <c r="AH11" s="3"/>
      <c r="AJ11" s="4"/>
      <c r="AK11" s="4"/>
      <c r="AP11" s="3"/>
      <c r="AQ11" s="5"/>
      <c r="AR11" s="5"/>
    </row>
    <row r="12" spans="1:44" x14ac:dyDescent="0.25">
      <c r="A12" s="131"/>
      <c r="B12" s="57" t="s">
        <v>24</v>
      </c>
      <c r="C12" s="23" t="s">
        <v>289</v>
      </c>
      <c r="D12" s="1">
        <v>8.8000000000000007</v>
      </c>
      <c r="E12" s="1" t="s">
        <v>12</v>
      </c>
      <c r="F12" s="1">
        <v>2</v>
      </c>
      <c r="G12" s="1">
        <v>0</v>
      </c>
      <c r="H12" s="24">
        <v>0.05</v>
      </c>
      <c r="I12" s="23">
        <v>16</v>
      </c>
      <c r="J12" s="2">
        <v>90</v>
      </c>
      <c r="K12" s="1">
        <v>61</v>
      </c>
      <c r="L12" s="1">
        <f t="shared" si="5"/>
        <v>0</v>
      </c>
      <c r="M12" s="1">
        <v>90</v>
      </c>
      <c r="N12" s="1">
        <f t="shared" si="0"/>
        <v>61</v>
      </c>
      <c r="O12" s="4">
        <v>10</v>
      </c>
      <c r="P12" s="1">
        <v>13</v>
      </c>
      <c r="Q12" s="4">
        <v>0</v>
      </c>
      <c r="R12" s="2">
        <v>157</v>
      </c>
      <c r="S12" s="30">
        <f t="shared" si="1"/>
        <v>200.96</v>
      </c>
      <c r="T12" s="43">
        <v>192.7</v>
      </c>
      <c r="U12" s="2">
        <v>112.9</v>
      </c>
      <c r="V12" s="5">
        <v>138.5</v>
      </c>
      <c r="W12" s="5">
        <v>91.3</v>
      </c>
      <c r="X12" s="3">
        <v>0.79</v>
      </c>
      <c r="Y12" s="48">
        <v>4.8</v>
      </c>
      <c r="Z12" s="48">
        <v>10.6</v>
      </c>
      <c r="AA12" s="3">
        <f t="shared" si="2"/>
        <v>4.01</v>
      </c>
      <c r="AB12" s="3">
        <f t="shared" si="3"/>
        <v>9.8099999999999987</v>
      </c>
      <c r="AC12" s="2">
        <f t="shared" si="6"/>
        <v>719.10828025477701</v>
      </c>
      <c r="AD12" s="2">
        <f t="shared" si="7"/>
        <v>882.16560509554142</v>
      </c>
      <c r="AE12" s="5">
        <f t="shared" si="8"/>
        <v>581.52866242038215</v>
      </c>
      <c r="AF12" s="41">
        <f t="shared" si="4"/>
        <v>0.34079422382671487</v>
      </c>
      <c r="AG12" s="53" t="s">
        <v>17</v>
      </c>
      <c r="AH12" s="3"/>
      <c r="AJ12" s="4"/>
      <c r="AK12" s="4"/>
      <c r="AP12" s="3"/>
      <c r="AQ12" s="5"/>
      <c r="AR12" s="5"/>
    </row>
    <row r="13" spans="1:44" x14ac:dyDescent="0.25">
      <c r="A13" s="131"/>
      <c r="B13" s="57" t="s">
        <v>25</v>
      </c>
      <c r="C13" s="23" t="s">
        <v>289</v>
      </c>
      <c r="D13" s="1">
        <v>8.8000000000000007</v>
      </c>
      <c r="E13" s="1" t="s">
        <v>12</v>
      </c>
      <c r="F13" s="1">
        <v>2</v>
      </c>
      <c r="G13" s="1">
        <v>0</v>
      </c>
      <c r="H13" s="24">
        <v>0.05</v>
      </c>
      <c r="I13" s="23">
        <v>16</v>
      </c>
      <c r="J13" s="2">
        <v>90</v>
      </c>
      <c r="K13" s="1">
        <v>61</v>
      </c>
      <c r="L13" s="1">
        <f t="shared" si="5"/>
        <v>0</v>
      </c>
      <c r="M13" s="1">
        <v>90</v>
      </c>
      <c r="N13" s="1">
        <f t="shared" si="0"/>
        <v>61</v>
      </c>
      <c r="O13" s="4">
        <v>10</v>
      </c>
      <c r="P13" s="1">
        <v>13</v>
      </c>
      <c r="Q13" s="4">
        <v>0</v>
      </c>
      <c r="R13" s="2">
        <v>157</v>
      </c>
      <c r="S13" s="30">
        <f t="shared" si="1"/>
        <v>200.96</v>
      </c>
      <c r="T13" s="43">
        <v>176.4</v>
      </c>
      <c r="U13" s="2">
        <v>126.4</v>
      </c>
      <c r="V13" s="5">
        <v>140.4</v>
      </c>
      <c r="W13" s="5">
        <v>85.9</v>
      </c>
      <c r="X13" s="3">
        <v>1.02</v>
      </c>
      <c r="Y13" s="48">
        <v>3.9</v>
      </c>
      <c r="Z13" s="48">
        <v>10.7</v>
      </c>
      <c r="AA13" s="3">
        <f t="shared" si="2"/>
        <v>2.88</v>
      </c>
      <c r="AB13" s="3">
        <f t="shared" si="3"/>
        <v>9.68</v>
      </c>
      <c r="AC13" s="2">
        <f t="shared" si="6"/>
        <v>805.09554140127386</v>
      </c>
      <c r="AD13" s="2">
        <f t="shared" si="7"/>
        <v>894.26751592356686</v>
      </c>
      <c r="AE13" s="5">
        <f t="shared" si="8"/>
        <v>547.13375796178343</v>
      </c>
      <c r="AF13" s="41">
        <f t="shared" si="4"/>
        <v>0.38817663817663817</v>
      </c>
      <c r="AG13" s="53" t="s">
        <v>17</v>
      </c>
      <c r="AH13" s="3"/>
      <c r="AJ13" s="4"/>
      <c r="AK13" s="4"/>
      <c r="AP13" s="3"/>
      <c r="AQ13" s="5"/>
      <c r="AR13" s="5"/>
    </row>
    <row r="14" spans="1:44" x14ac:dyDescent="0.25">
      <c r="A14" s="131"/>
      <c r="B14" s="57" t="s">
        <v>26</v>
      </c>
      <c r="C14" s="23" t="s">
        <v>289</v>
      </c>
      <c r="D14" s="1">
        <v>8.8000000000000007</v>
      </c>
      <c r="E14" s="1" t="s">
        <v>12</v>
      </c>
      <c r="F14" s="1">
        <v>2</v>
      </c>
      <c r="G14" s="1">
        <v>0</v>
      </c>
      <c r="H14" s="24">
        <v>0.05</v>
      </c>
      <c r="I14" s="23">
        <v>16</v>
      </c>
      <c r="J14" s="2">
        <v>90</v>
      </c>
      <c r="K14" s="1">
        <v>61</v>
      </c>
      <c r="L14" s="1">
        <f t="shared" si="5"/>
        <v>0</v>
      </c>
      <c r="M14" s="1">
        <v>90</v>
      </c>
      <c r="N14" s="1">
        <f t="shared" si="0"/>
        <v>61</v>
      </c>
      <c r="O14" s="4">
        <v>10</v>
      </c>
      <c r="P14" s="1">
        <v>13</v>
      </c>
      <c r="Q14" s="4">
        <v>0</v>
      </c>
      <c r="R14" s="2">
        <v>157</v>
      </c>
      <c r="S14" s="30">
        <f t="shared" si="1"/>
        <v>200.96</v>
      </c>
      <c r="T14" s="43">
        <v>199.5</v>
      </c>
      <c r="U14" s="2">
        <v>127.5</v>
      </c>
      <c r="V14" s="5">
        <v>140</v>
      </c>
      <c r="W14" s="5">
        <v>85.8</v>
      </c>
      <c r="X14" s="3">
        <v>1.04</v>
      </c>
      <c r="Y14" s="48">
        <v>4</v>
      </c>
      <c r="Z14" s="48">
        <v>10.8</v>
      </c>
      <c r="AA14" s="3">
        <f t="shared" si="2"/>
        <v>2.96</v>
      </c>
      <c r="AB14" s="3">
        <f t="shared" si="3"/>
        <v>9.7600000000000016</v>
      </c>
      <c r="AC14" s="2">
        <f t="shared" si="6"/>
        <v>812.10191082802544</v>
      </c>
      <c r="AD14" s="2">
        <f t="shared" si="7"/>
        <v>891.71974522292999</v>
      </c>
      <c r="AE14" s="5">
        <f t="shared" si="8"/>
        <v>546.49681528662416</v>
      </c>
      <c r="AF14" s="41">
        <f t="shared" si="4"/>
        <v>0.38714285714285712</v>
      </c>
      <c r="AG14" s="53" t="s">
        <v>17</v>
      </c>
      <c r="AH14" s="3"/>
      <c r="AJ14" s="4"/>
      <c r="AK14" s="4"/>
      <c r="AP14" s="3"/>
      <c r="AQ14" s="5"/>
      <c r="AR14" s="5"/>
    </row>
    <row r="15" spans="1:44" x14ac:dyDescent="0.25">
      <c r="A15" s="131"/>
      <c r="B15" s="57" t="s">
        <v>27</v>
      </c>
      <c r="C15" s="23" t="s">
        <v>290</v>
      </c>
      <c r="D15" s="1">
        <v>8.8000000000000007</v>
      </c>
      <c r="E15" s="1" t="s">
        <v>12</v>
      </c>
      <c r="F15" s="1">
        <v>2</v>
      </c>
      <c r="G15" s="1">
        <v>0</v>
      </c>
      <c r="H15" s="24">
        <v>0.05</v>
      </c>
      <c r="I15" s="23">
        <v>16</v>
      </c>
      <c r="J15" s="2">
        <v>90</v>
      </c>
      <c r="K15" s="1">
        <v>61</v>
      </c>
      <c r="L15" s="1">
        <f t="shared" si="5"/>
        <v>53</v>
      </c>
      <c r="M15" s="1">
        <v>37</v>
      </c>
      <c r="N15" s="1">
        <f t="shared" si="0"/>
        <v>8</v>
      </c>
      <c r="O15" s="4">
        <v>10</v>
      </c>
      <c r="P15" s="1">
        <v>13</v>
      </c>
      <c r="Q15" s="4">
        <v>0</v>
      </c>
      <c r="R15" s="2">
        <v>157</v>
      </c>
      <c r="S15" s="30">
        <f t="shared" si="1"/>
        <v>200.96</v>
      </c>
      <c r="T15" s="43">
        <v>153.30000000000001</v>
      </c>
      <c r="U15" s="2">
        <v>125.7</v>
      </c>
      <c r="V15" s="5">
        <v>140.80000000000001</v>
      </c>
      <c r="W15" s="5">
        <v>103.5</v>
      </c>
      <c r="X15" s="3">
        <v>1.39</v>
      </c>
      <c r="Y15" s="48">
        <v>2.9</v>
      </c>
      <c r="Z15" s="48">
        <v>6.8</v>
      </c>
      <c r="AA15" s="3">
        <f t="shared" si="2"/>
        <v>1.51</v>
      </c>
      <c r="AB15" s="3">
        <f t="shared" si="3"/>
        <v>5.41</v>
      </c>
      <c r="AC15" s="2">
        <f t="shared" si="6"/>
        <v>800.63694267515928</v>
      </c>
      <c r="AD15" s="2">
        <f t="shared" si="7"/>
        <v>896.81528662420385</v>
      </c>
      <c r="AE15" s="5">
        <f t="shared" si="8"/>
        <v>659.23566878980887</v>
      </c>
      <c r="AF15" s="41">
        <f t="shared" si="4"/>
        <v>0.26491477272727282</v>
      </c>
      <c r="AG15" s="53" t="s">
        <v>17</v>
      </c>
      <c r="AH15" s="3"/>
      <c r="AJ15" s="4"/>
      <c r="AK15" s="4"/>
      <c r="AP15" s="3"/>
      <c r="AQ15" s="5"/>
      <c r="AR15" s="5"/>
    </row>
    <row r="16" spans="1:44" x14ac:dyDescent="0.25">
      <c r="A16" s="131"/>
      <c r="B16" s="57" t="s">
        <v>28</v>
      </c>
      <c r="C16" s="23" t="s">
        <v>290</v>
      </c>
      <c r="D16" s="1">
        <v>8.8000000000000007</v>
      </c>
      <c r="E16" s="1" t="s">
        <v>12</v>
      </c>
      <c r="F16" s="1">
        <v>2</v>
      </c>
      <c r="G16" s="1">
        <v>0</v>
      </c>
      <c r="H16" s="24">
        <v>0.05</v>
      </c>
      <c r="I16" s="23">
        <v>16</v>
      </c>
      <c r="J16" s="2">
        <v>90</v>
      </c>
      <c r="K16" s="1">
        <v>61</v>
      </c>
      <c r="L16" s="1">
        <f t="shared" si="5"/>
        <v>53</v>
      </c>
      <c r="M16" s="1">
        <v>37</v>
      </c>
      <c r="N16" s="1">
        <f t="shared" si="0"/>
        <v>8</v>
      </c>
      <c r="O16" s="4">
        <v>10</v>
      </c>
      <c r="P16" s="1">
        <v>13</v>
      </c>
      <c r="Q16" s="4">
        <v>0</v>
      </c>
      <c r="R16" s="2">
        <v>157</v>
      </c>
      <c r="S16" s="30">
        <f t="shared" si="1"/>
        <v>200.96</v>
      </c>
      <c r="T16" s="43">
        <v>131.6</v>
      </c>
      <c r="U16" s="2">
        <v>110.8</v>
      </c>
      <c r="V16" s="5">
        <v>132.19999999999999</v>
      </c>
      <c r="W16" s="5">
        <v>93</v>
      </c>
      <c r="X16" s="3">
        <v>1.1399999999999999</v>
      </c>
      <c r="Y16" s="48">
        <v>3</v>
      </c>
      <c r="Z16" s="48">
        <v>7</v>
      </c>
      <c r="AA16" s="3">
        <f t="shared" si="2"/>
        <v>1.86</v>
      </c>
      <c r="AB16" s="3">
        <f t="shared" si="3"/>
        <v>5.86</v>
      </c>
      <c r="AC16" s="2">
        <f t="shared" si="6"/>
        <v>705.73248407643314</v>
      </c>
      <c r="AD16" s="2">
        <f t="shared" si="7"/>
        <v>842.03821656050957</v>
      </c>
      <c r="AE16" s="5">
        <f t="shared" si="8"/>
        <v>592.35668789808915</v>
      </c>
      <c r="AF16" s="41">
        <f t="shared" si="4"/>
        <v>0.29652042360060504</v>
      </c>
      <c r="AG16" s="53" t="s">
        <v>17</v>
      </c>
      <c r="AH16" s="3"/>
      <c r="AJ16" s="4"/>
      <c r="AK16" s="4"/>
      <c r="AP16" s="3"/>
      <c r="AQ16" s="5"/>
      <c r="AR16" s="5"/>
    </row>
    <row r="17" spans="1:44" x14ac:dyDescent="0.25">
      <c r="A17" s="131"/>
      <c r="B17" s="57" t="s">
        <v>29</v>
      </c>
      <c r="C17" s="23" t="s">
        <v>290</v>
      </c>
      <c r="D17" s="1">
        <v>8.8000000000000007</v>
      </c>
      <c r="E17" s="1" t="s">
        <v>12</v>
      </c>
      <c r="F17" s="1">
        <v>2</v>
      </c>
      <c r="G17" s="1">
        <v>0</v>
      </c>
      <c r="H17" s="24">
        <v>0.05</v>
      </c>
      <c r="I17" s="23">
        <v>16</v>
      </c>
      <c r="J17" s="2">
        <v>90</v>
      </c>
      <c r="K17" s="1">
        <v>61</v>
      </c>
      <c r="L17" s="1">
        <f t="shared" si="5"/>
        <v>53</v>
      </c>
      <c r="M17" s="1">
        <v>37</v>
      </c>
      <c r="N17" s="1">
        <f t="shared" si="0"/>
        <v>8</v>
      </c>
      <c r="O17" s="4">
        <v>10</v>
      </c>
      <c r="P17" s="1">
        <v>13</v>
      </c>
      <c r="Q17" s="4">
        <v>0</v>
      </c>
      <c r="R17" s="2">
        <v>157</v>
      </c>
      <c r="S17" s="30">
        <f t="shared" si="1"/>
        <v>200.96</v>
      </c>
      <c r="T17" s="43">
        <v>152.30000000000001</v>
      </c>
      <c r="U17" s="2">
        <v>120.8</v>
      </c>
      <c r="V17" s="5">
        <v>143</v>
      </c>
      <c r="W17" s="5">
        <v>97.3</v>
      </c>
      <c r="X17" s="3">
        <v>1.34</v>
      </c>
      <c r="Y17" s="48">
        <v>2.5</v>
      </c>
      <c r="Z17" s="48">
        <v>6.9</v>
      </c>
      <c r="AA17" s="3">
        <f t="shared" si="2"/>
        <v>1.1599999999999999</v>
      </c>
      <c r="AB17" s="3">
        <f t="shared" si="3"/>
        <v>5.5600000000000005</v>
      </c>
      <c r="AC17" s="2">
        <f t="shared" si="6"/>
        <v>769.42675159235671</v>
      </c>
      <c r="AD17" s="2">
        <f t="shared" si="7"/>
        <v>910.828025477707</v>
      </c>
      <c r="AE17" s="5">
        <f t="shared" si="8"/>
        <v>619.74522292993629</v>
      </c>
      <c r="AF17" s="41">
        <f t="shared" si="4"/>
        <v>0.31958041958041961</v>
      </c>
      <c r="AG17" s="53" t="s">
        <v>17</v>
      </c>
      <c r="AH17" s="3"/>
      <c r="AJ17" s="4"/>
      <c r="AK17" s="4"/>
      <c r="AP17" s="3"/>
      <c r="AQ17" s="5"/>
      <c r="AR17" s="5"/>
    </row>
    <row r="18" spans="1:44" x14ac:dyDescent="0.25">
      <c r="A18" s="131"/>
      <c r="B18" s="57" t="s">
        <v>30</v>
      </c>
      <c r="C18" s="23" t="s">
        <v>290</v>
      </c>
      <c r="D18" s="1">
        <v>8.8000000000000007</v>
      </c>
      <c r="E18" s="1" t="s">
        <v>12</v>
      </c>
      <c r="F18" s="1">
        <v>2</v>
      </c>
      <c r="G18" s="1">
        <v>0</v>
      </c>
      <c r="H18" s="24">
        <v>0.05</v>
      </c>
      <c r="I18" s="23">
        <v>20</v>
      </c>
      <c r="J18" s="2">
        <v>85</v>
      </c>
      <c r="K18" s="1">
        <v>61</v>
      </c>
      <c r="L18" s="1">
        <f t="shared" si="5"/>
        <v>33</v>
      </c>
      <c r="M18" s="1">
        <v>52</v>
      </c>
      <c r="N18" s="1">
        <f t="shared" si="0"/>
        <v>28</v>
      </c>
      <c r="O18" s="4">
        <v>12.5</v>
      </c>
      <c r="P18" s="1">
        <v>16</v>
      </c>
      <c r="Q18" s="4">
        <v>0</v>
      </c>
      <c r="R18" s="2">
        <v>245</v>
      </c>
      <c r="S18" s="30">
        <f t="shared" si="1"/>
        <v>314</v>
      </c>
      <c r="T18" s="43">
        <v>270</v>
      </c>
      <c r="U18" s="2">
        <v>192.5</v>
      </c>
      <c r="V18" s="5">
        <v>220.2</v>
      </c>
      <c r="W18" s="5">
        <v>163</v>
      </c>
      <c r="X18" s="3">
        <v>1.1599999999999999</v>
      </c>
      <c r="Y18" s="48">
        <v>3.5</v>
      </c>
      <c r="Z18" s="48">
        <v>9.6</v>
      </c>
      <c r="AA18" s="3">
        <f t="shared" si="2"/>
        <v>2.34</v>
      </c>
      <c r="AB18" s="3">
        <f t="shared" si="3"/>
        <v>8.44</v>
      </c>
      <c r="AC18" s="2">
        <f t="shared" si="6"/>
        <v>785.71428571428567</v>
      </c>
      <c r="AD18" s="2">
        <f t="shared" si="7"/>
        <v>898.77551020408168</v>
      </c>
      <c r="AE18" s="5">
        <f t="shared" si="8"/>
        <v>665.30612244897964</v>
      </c>
      <c r="AF18" s="41">
        <f t="shared" si="4"/>
        <v>0.25976385104450495</v>
      </c>
      <c r="AG18" s="53" t="s">
        <v>17</v>
      </c>
      <c r="AH18" s="3"/>
      <c r="AJ18" s="4"/>
      <c r="AK18" s="4"/>
      <c r="AP18" s="3"/>
      <c r="AQ18" s="5"/>
      <c r="AR18" s="5"/>
    </row>
    <row r="19" spans="1:44" x14ac:dyDescent="0.25">
      <c r="A19" s="131"/>
      <c r="B19" s="57" t="s">
        <v>31</v>
      </c>
      <c r="C19" s="23" t="s">
        <v>290</v>
      </c>
      <c r="D19" s="1">
        <v>8.8000000000000007</v>
      </c>
      <c r="E19" s="1" t="s">
        <v>12</v>
      </c>
      <c r="F19" s="1">
        <v>2</v>
      </c>
      <c r="G19" s="1">
        <v>0</v>
      </c>
      <c r="H19" s="24">
        <v>0.05</v>
      </c>
      <c r="I19" s="23">
        <v>20</v>
      </c>
      <c r="J19" s="2">
        <v>85</v>
      </c>
      <c r="K19" s="1">
        <v>61</v>
      </c>
      <c r="L19" s="1">
        <f t="shared" si="5"/>
        <v>33</v>
      </c>
      <c r="M19" s="1">
        <v>52</v>
      </c>
      <c r="N19" s="1">
        <f t="shared" si="0"/>
        <v>28</v>
      </c>
      <c r="O19" s="4">
        <v>12.5</v>
      </c>
      <c r="P19" s="1">
        <v>16</v>
      </c>
      <c r="Q19" s="4">
        <v>0</v>
      </c>
      <c r="R19" s="2">
        <v>245</v>
      </c>
      <c r="S19" s="30">
        <f t="shared" si="1"/>
        <v>314</v>
      </c>
      <c r="T19" s="43">
        <v>320</v>
      </c>
      <c r="U19" s="2">
        <v>189.8</v>
      </c>
      <c r="V19" s="5">
        <v>220.9</v>
      </c>
      <c r="W19" s="5">
        <v>158.69999999999999</v>
      </c>
      <c r="X19" s="3">
        <v>0.97</v>
      </c>
      <c r="Y19" s="48">
        <v>3.3</v>
      </c>
      <c r="Z19" s="48">
        <v>9.4</v>
      </c>
      <c r="AA19" s="3">
        <f t="shared" si="2"/>
        <v>2.33</v>
      </c>
      <c r="AB19" s="3">
        <f t="shared" si="3"/>
        <v>8.43</v>
      </c>
      <c r="AC19" s="2">
        <f t="shared" si="6"/>
        <v>774.69387755102036</v>
      </c>
      <c r="AD19" s="2">
        <f t="shared" si="7"/>
        <v>901.63265306122446</v>
      </c>
      <c r="AE19" s="5">
        <f t="shared" si="8"/>
        <v>647.75510204081638</v>
      </c>
      <c r="AF19" s="41">
        <f t="shared" si="4"/>
        <v>0.28157537347215944</v>
      </c>
      <c r="AG19" s="53" t="s">
        <v>17</v>
      </c>
      <c r="AH19" s="3"/>
      <c r="AJ19" s="4"/>
      <c r="AK19" s="4"/>
      <c r="AP19" s="3"/>
      <c r="AQ19" s="5"/>
      <c r="AR19" s="5"/>
    </row>
    <row r="20" spans="1:44" x14ac:dyDescent="0.25">
      <c r="A20" s="131"/>
      <c r="B20" s="57" t="s">
        <v>32</v>
      </c>
      <c r="C20" s="23" t="s">
        <v>290</v>
      </c>
      <c r="D20" s="1">
        <v>8.8000000000000007</v>
      </c>
      <c r="E20" s="1" t="s">
        <v>12</v>
      </c>
      <c r="F20" s="1">
        <v>2</v>
      </c>
      <c r="G20" s="1">
        <v>0</v>
      </c>
      <c r="H20" s="24">
        <v>0.05</v>
      </c>
      <c r="I20" s="23">
        <v>20</v>
      </c>
      <c r="J20" s="2">
        <v>85</v>
      </c>
      <c r="K20" s="1">
        <v>61</v>
      </c>
      <c r="L20" s="1">
        <f t="shared" si="5"/>
        <v>33</v>
      </c>
      <c r="M20" s="1">
        <v>52</v>
      </c>
      <c r="N20" s="1">
        <f t="shared" si="0"/>
        <v>28</v>
      </c>
      <c r="O20" s="4">
        <v>12.5</v>
      </c>
      <c r="P20" s="1">
        <v>16</v>
      </c>
      <c r="Q20" s="4">
        <v>0</v>
      </c>
      <c r="R20" s="2">
        <v>245</v>
      </c>
      <c r="S20" s="30">
        <f t="shared" si="1"/>
        <v>314</v>
      </c>
      <c r="T20" s="43">
        <v>290</v>
      </c>
      <c r="U20" s="2">
        <v>194.6</v>
      </c>
      <c r="V20" s="5">
        <v>221.4</v>
      </c>
      <c r="W20" s="5">
        <v>158.9</v>
      </c>
      <c r="X20" s="3">
        <v>1.07</v>
      </c>
      <c r="Y20" s="48">
        <v>3.2</v>
      </c>
      <c r="Z20" s="48">
        <v>9.1</v>
      </c>
      <c r="AA20" s="3">
        <f t="shared" si="2"/>
        <v>2.13</v>
      </c>
      <c r="AB20" s="3">
        <f t="shared" si="3"/>
        <v>8.0299999999999994</v>
      </c>
      <c r="AC20" s="2">
        <f t="shared" si="6"/>
        <v>794.28571428571433</v>
      </c>
      <c r="AD20" s="2">
        <f t="shared" si="7"/>
        <v>903.67346938775506</v>
      </c>
      <c r="AE20" s="5">
        <f t="shared" si="8"/>
        <v>648.57142857142856</v>
      </c>
      <c r="AF20" s="41">
        <f t="shared" si="4"/>
        <v>0.28229448961156278</v>
      </c>
      <c r="AG20" s="53" t="s">
        <v>17</v>
      </c>
      <c r="AH20" s="3"/>
      <c r="AJ20" s="4"/>
      <c r="AK20" s="4"/>
      <c r="AP20" s="3"/>
      <c r="AQ20" s="5"/>
      <c r="AR20" s="5"/>
    </row>
    <row r="21" spans="1:44" x14ac:dyDescent="0.25">
      <c r="A21" s="131"/>
      <c r="B21" s="57" t="s">
        <v>33</v>
      </c>
      <c r="C21" s="23" t="s">
        <v>289</v>
      </c>
      <c r="D21" s="1">
        <v>8.8000000000000007</v>
      </c>
      <c r="E21" s="1" t="s">
        <v>12</v>
      </c>
      <c r="F21" s="1">
        <v>2</v>
      </c>
      <c r="G21" s="1">
        <v>0</v>
      </c>
      <c r="H21" s="24">
        <v>0.05</v>
      </c>
      <c r="I21" s="23">
        <v>20</v>
      </c>
      <c r="J21" s="2">
        <v>90</v>
      </c>
      <c r="K21" s="1">
        <v>61</v>
      </c>
      <c r="L21" s="1">
        <f t="shared" si="5"/>
        <v>0</v>
      </c>
      <c r="M21" s="1">
        <v>90</v>
      </c>
      <c r="N21" s="1">
        <f t="shared" si="0"/>
        <v>61</v>
      </c>
      <c r="O21" s="4">
        <v>12.5</v>
      </c>
      <c r="P21" s="1">
        <v>16</v>
      </c>
      <c r="Q21" s="4">
        <v>0</v>
      </c>
      <c r="R21" s="2">
        <v>245</v>
      </c>
      <c r="S21" s="30">
        <f t="shared" si="1"/>
        <v>314</v>
      </c>
      <c r="T21" s="43">
        <v>322.2</v>
      </c>
      <c r="U21" s="2">
        <v>225.1</v>
      </c>
      <c r="V21" s="5">
        <v>242.9</v>
      </c>
      <c r="W21" s="5">
        <v>154.19999999999999</v>
      </c>
      <c r="X21" s="3">
        <v>1</v>
      </c>
      <c r="Y21" s="48">
        <v>3.6</v>
      </c>
      <c r="Z21" s="48">
        <v>10.5</v>
      </c>
      <c r="AA21" s="3">
        <f t="shared" si="2"/>
        <v>2.6</v>
      </c>
      <c r="AB21" s="3">
        <f t="shared" si="3"/>
        <v>9.5</v>
      </c>
      <c r="AC21" s="2">
        <f t="shared" si="6"/>
        <v>918.77551020408168</v>
      </c>
      <c r="AD21" s="2">
        <f t="shared" si="7"/>
        <v>991.42857142857144</v>
      </c>
      <c r="AE21" s="5">
        <f t="shared" si="8"/>
        <v>629.38775510204084</v>
      </c>
      <c r="AF21" s="41">
        <f t="shared" si="4"/>
        <v>0.36517085220255252</v>
      </c>
      <c r="AG21" s="53" t="s">
        <v>17</v>
      </c>
      <c r="AH21" s="3"/>
      <c r="AJ21" s="4"/>
      <c r="AK21" s="4"/>
      <c r="AP21" s="3"/>
      <c r="AQ21" s="5"/>
      <c r="AR21" s="5"/>
    </row>
    <row r="22" spans="1:44" x14ac:dyDescent="0.25">
      <c r="A22" s="131"/>
      <c r="B22" s="57" t="s">
        <v>34</v>
      </c>
      <c r="C22" s="23" t="s">
        <v>289</v>
      </c>
      <c r="D22" s="1">
        <v>8.8000000000000007</v>
      </c>
      <c r="E22" s="1" t="s">
        <v>12</v>
      </c>
      <c r="F22" s="1">
        <v>2</v>
      </c>
      <c r="G22" s="1">
        <v>0</v>
      </c>
      <c r="H22" s="24">
        <v>0.05</v>
      </c>
      <c r="I22" s="23">
        <v>20</v>
      </c>
      <c r="J22" s="2">
        <v>90</v>
      </c>
      <c r="K22" s="1">
        <v>61</v>
      </c>
      <c r="L22" s="1">
        <f t="shared" si="5"/>
        <v>0</v>
      </c>
      <c r="M22" s="1">
        <v>90</v>
      </c>
      <c r="N22" s="1">
        <f t="shared" si="0"/>
        <v>61</v>
      </c>
      <c r="O22" s="4">
        <v>12.5</v>
      </c>
      <c r="P22" s="1">
        <v>16</v>
      </c>
      <c r="Q22" s="4">
        <v>0</v>
      </c>
      <c r="R22" s="2">
        <v>245</v>
      </c>
      <c r="S22" s="30">
        <f t="shared" si="1"/>
        <v>314</v>
      </c>
      <c r="T22" s="43">
        <v>327.8</v>
      </c>
      <c r="U22" s="2">
        <v>220.2</v>
      </c>
      <c r="V22" s="5">
        <v>241.5</v>
      </c>
      <c r="W22" s="5">
        <v>150.6</v>
      </c>
      <c r="X22" s="3">
        <v>0.97</v>
      </c>
      <c r="Y22" s="48">
        <v>3.4</v>
      </c>
      <c r="Z22" s="48">
        <v>10.8</v>
      </c>
      <c r="AA22" s="3">
        <f t="shared" si="2"/>
        <v>2.4299999999999997</v>
      </c>
      <c r="AB22" s="3">
        <f t="shared" si="3"/>
        <v>9.83</v>
      </c>
      <c r="AC22" s="2">
        <f t="shared" si="6"/>
        <v>898.77551020408168</v>
      </c>
      <c r="AD22" s="2">
        <f t="shared" si="7"/>
        <v>985.71428571428567</v>
      </c>
      <c r="AE22" s="5">
        <f t="shared" si="8"/>
        <v>614.69387755102036</v>
      </c>
      <c r="AF22" s="41">
        <f t="shared" si="4"/>
        <v>0.37639751552795031</v>
      </c>
      <c r="AG22" s="53" t="s">
        <v>17</v>
      </c>
      <c r="AH22" s="3"/>
      <c r="AJ22" s="4"/>
      <c r="AK22" s="4"/>
      <c r="AP22" s="3"/>
      <c r="AQ22" s="5"/>
      <c r="AR22" s="5"/>
    </row>
    <row r="23" spans="1:44" x14ac:dyDescent="0.25">
      <c r="A23" s="131"/>
      <c r="B23" s="57" t="s">
        <v>35</v>
      </c>
      <c r="C23" s="23" t="s">
        <v>289</v>
      </c>
      <c r="D23" s="1">
        <v>8.8000000000000007</v>
      </c>
      <c r="E23" s="1" t="s">
        <v>12</v>
      </c>
      <c r="F23" s="1">
        <v>2</v>
      </c>
      <c r="G23" s="1">
        <v>0</v>
      </c>
      <c r="H23" s="24">
        <v>0.05</v>
      </c>
      <c r="I23" s="23">
        <v>20</v>
      </c>
      <c r="J23" s="2">
        <v>90</v>
      </c>
      <c r="K23" s="1">
        <v>61</v>
      </c>
      <c r="L23" s="1">
        <f t="shared" si="5"/>
        <v>0</v>
      </c>
      <c r="M23" s="1">
        <v>90</v>
      </c>
      <c r="N23" s="1">
        <f t="shared" si="0"/>
        <v>61</v>
      </c>
      <c r="O23" s="4">
        <v>12.5</v>
      </c>
      <c r="P23" s="1">
        <v>16</v>
      </c>
      <c r="Q23" s="4">
        <v>0</v>
      </c>
      <c r="R23" s="2">
        <v>245</v>
      </c>
      <c r="S23" s="30">
        <f t="shared" si="1"/>
        <v>314</v>
      </c>
      <c r="T23" s="43">
        <v>331</v>
      </c>
      <c r="U23" s="2">
        <v>221.9</v>
      </c>
      <c r="V23" s="5">
        <v>241</v>
      </c>
      <c r="W23" s="5">
        <v>147.80000000000001</v>
      </c>
      <c r="X23" s="3">
        <v>0.97</v>
      </c>
      <c r="Y23" s="48">
        <v>3.7</v>
      </c>
      <c r="Z23" s="48">
        <v>10.6</v>
      </c>
      <c r="AA23" s="3">
        <f t="shared" si="2"/>
        <v>2.7300000000000004</v>
      </c>
      <c r="AB23" s="3">
        <f t="shared" si="3"/>
        <v>9.629999999999999</v>
      </c>
      <c r="AC23" s="2">
        <f t="shared" si="6"/>
        <v>905.71428571428567</v>
      </c>
      <c r="AD23" s="2">
        <f t="shared" si="7"/>
        <v>983.67346938775506</v>
      </c>
      <c r="AE23" s="5">
        <f t="shared" si="8"/>
        <v>603.26530612244903</v>
      </c>
      <c r="AF23" s="41">
        <f t="shared" si="4"/>
        <v>0.38672199170124477</v>
      </c>
      <c r="AG23" s="53" t="s">
        <v>17</v>
      </c>
      <c r="AH23" s="3"/>
      <c r="AJ23" s="4"/>
      <c r="AK23" s="4"/>
      <c r="AP23" s="3"/>
      <c r="AQ23" s="5"/>
      <c r="AR23" s="5"/>
    </row>
    <row r="24" spans="1:44" x14ac:dyDescent="0.25">
      <c r="A24" s="131"/>
      <c r="B24" s="57" t="s">
        <v>36</v>
      </c>
      <c r="C24" s="23" t="s">
        <v>290</v>
      </c>
      <c r="D24" s="1">
        <v>8.8000000000000007</v>
      </c>
      <c r="E24" s="1" t="s">
        <v>12</v>
      </c>
      <c r="F24" s="1">
        <v>2</v>
      </c>
      <c r="G24" s="1">
        <v>0</v>
      </c>
      <c r="H24" s="24">
        <v>0.05</v>
      </c>
      <c r="I24" s="23">
        <v>20</v>
      </c>
      <c r="J24" s="2">
        <v>100</v>
      </c>
      <c r="K24" s="1">
        <v>61</v>
      </c>
      <c r="L24" s="1">
        <f t="shared" si="5"/>
        <v>53</v>
      </c>
      <c r="M24" s="1">
        <v>47</v>
      </c>
      <c r="N24" s="1">
        <f t="shared" si="0"/>
        <v>8</v>
      </c>
      <c r="O24" s="4">
        <v>12.5</v>
      </c>
      <c r="P24" s="1">
        <v>16</v>
      </c>
      <c r="Q24" s="4">
        <v>0</v>
      </c>
      <c r="R24" s="2">
        <v>245</v>
      </c>
      <c r="S24" s="30">
        <f t="shared" si="1"/>
        <v>314</v>
      </c>
      <c r="T24" s="43">
        <v>176</v>
      </c>
      <c r="U24" s="2">
        <v>192.2</v>
      </c>
      <c r="V24" s="5">
        <v>209.1</v>
      </c>
      <c r="W24" s="5">
        <v>128.5</v>
      </c>
      <c r="X24" s="3">
        <v>1.95</v>
      </c>
      <c r="Y24" s="48">
        <v>3</v>
      </c>
      <c r="Z24" s="48">
        <v>8.9</v>
      </c>
      <c r="AA24" s="3">
        <f t="shared" si="2"/>
        <v>1.05</v>
      </c>
      <c r="AB24" s="3">
        <f t="shared" si="3"/>
        <v>6.95</v>
      </c>
      <c r="AC24" s="2">
        <f t="shared" si="6"/>
        <v>784.48979591836735</v>
      </c>
      <c r="AD24" s="2">
        <f t="shared" si="7"/>
        <v>853.46938775510205</v>
      </c>
      <c r="AE24" s="5">
        <f t="shared" si="8"/>
        <v>524.48979591836735</v>
      </c>
      <c r="AF24" s="41">
        <f t="shared" si="4"/>
        <v>0.3854615016738403</v>
      </c>
      <c r="AG24" s="53" t="s">
        <v>17</v>
      </c>
      <c r="AH24" s="3"/>
      <c r="AJ24" s="4"/>
      <c r="AK24" s="4"/>
      <c r="AP24" s="3"/>
      <c r="AQ24" s="5"/>
      <c r="AR24" s="5"/>
    </row>
    <row r="25" spans="1:44" x14ac:dyDescent="0.25">
      <c r="A25" s="131"/>
      <c r="B25" s="57" t="s">
        <v>37</v>
      </c>
      <c r="C25" s="23" t="s">
        <v>290</v>
      </c>
      <c r="D25" s="1">
        <v>8.8000000000000007</v>
      </c>
      <c r="E25" s="1" t="s">
        <v>12</v>
      </c>
      <c r="F25" s="1">
        <v>2</v>
      </c>
      <c r="G25" s="1">
        <v>0</v>
      </c>
      <c r="H25" s="24">
        <v>0.05</v>
      </c>
      <c r="I25" s="23">
        <v>20</v>
      </c>
      <c r="J25" s="2">
        <v>100</v>
      </c>
      <c r="K25" s="1">
        <v>61</v>
      </c>
      <c r="L25" s="1">
        <f t="shared" si="5"/>
        <v>53</v>
      </c>
      <c r="M25" s="1">
        <v>47</v>
      </c>
      <c r="N25" s="1">
        <f t="shared" si="0"/>
        <v>8</v>
      </c>
      <c r="O25" s="4">
        <v>12.5</v>
      </c>
      <c r="P25" s="1">
        <v>16</v>
      </c>
      <c r="Q25" s="4">
        <v>0</v>
      </c>
      <c r="R25" s="2">
        <v>245</v>
      </c>
      <c r="S25" s="30">
        <f t="shared" si="1"/>
        <v>314</v>
      </c>
      <c r="T25" s="43">
        <v>184.6</v>
      </c>
      <c r="U25" s="2">
        <v>214.8</v>
      </c>
      <c r="V25" s="5">
        <v>228.5</v>
      </c>
      <c r="W25" s="5">
        <v>154.19999999999999</v>
      </c>
      <c r="X25" s="3">
        <v>2.0699999999999998</v>
      </c>
      <c r="Y25" s="48">
        <v>3.1</v>
      </c>
      <c r="Z25" s="48">
        <v>7.9</v>
      </c>
      <c r="AA25" s="3">
        <f t="shared" si="2"/>
        <v>1.0300000000000002</v>
      </c>
      <c r="AB25" s="3">
        <f t="shared" si="3"/>
        <v>5.83</v>
      </c>
      <c r="AC25" s="2">
        <f t="shared" si="6"/>
        <v>876.73469387755097</v>
      </c>
      <c r="AD25" s="2">
        <f t="shared" si="7"/>
        <v>932.65306122448976</v>
      </c>
      <c r="AE25" s="5">
        <f t="shared" si="8"/>
        <v>629.38775510204084</v>
      </c>
      <c r="AF25" s="41">
        <f t="shared" si="4"/>
        <v>0.32516411378555798</v>
      </c>
      <c r="AG25" s="53" t="s">
        <v>17</v>
      </c>
      <c r="AH25" s="3"/>
      <c r="AJ25" s="4"/>
      <c r="AK25" s="4"/>
      <c r="AP25" s="3"/>
      <c r="AQ25" s="5"/>
      <c r="AR25" s="5"/>
    </row>
    <row r="26" spans="1:44" x14ac:dyDescent="0.25">
      <c r="A26" s="131"/>
      <c r="B26" s="57" t="s">
        <v>38</v>
      </c>
      <c r="C26" s="23" t="s">
        <v>290</v>
      </c>
      <c r="D26" s="1">
        <v>8.8000000000000007</v>
      </c>
      <c r="E26" s="1" t="s">
        <v>12</v>
      </c>
      <c r="F26" s="1">
        <v>2</v>
      </c>
      <c r="G26" s="1">
        <v>0</v>
      </c>
      <c r="H26" s="24">
        <v>0.05</v>
      </c>
      <c r="I26" s="23">
        <v>20</v>
      </c>
      <c r="J26" s="2">
        <v>100</v>
      </c>
      <c r="K26" s="1">
        <v>61</v>
      </c>
      <c r="L26" s="1">
        <f>K26-N26</f>
        <v>53</v>
      </c>
      <c r="M26" s="1">
        <v>47</v>
      </c>
      <c r="N26" s="1">
        <f>K26-(J26-M26)</f>
        <v>8</v>
      </c>
      <c r="O26" s="4">
        <v>12.5</v>
      </c>
      <c r="P26" s="1">
        <v>16</v>
      </c>
      <c r="Q26" s="4">
        <v>0</v>
      </c>
      <c r="R26" s="2">
        <v>245</v>
      </c>
      <c r="S26" s="30">
        <f t="shared" si="1"/>
        <v>314</v>
      </c>
      <c r="T26" s="43">
        <v>161.6</v>
      </c>
      <c r="U26" s="2">
        <v>208.1</v>
      </c>
      <c r="V26" s="5">
        <v>218.2</v>
      </c>
      <c r="W26" s="5">
        <v>135.30000000000001</v>
      </c>
      <c r="X26" s="3">
        <v>2.4</v>
      </c>
      <c r="Y26" s="48">
        <v>3.3</v>
      </c>
      <c r="Z26" s="48">
        <v>9.1</v>
      </c>
      <c r="AA26" s="3">
        <f t="shared" si="2"/>
        <v>0.89999999999999991</v>
      </c>
      <c r="AB26" s="3">
        <f t="shared" si="3"/>
        <v>6.6999999999999993</v>
      </c>
      <c r="AC26" s="2">
        <f t="shared" si="6"/>
        <v>849.38775510204084</v>
      </c>
      <c r="AD26" s="2">
        <f t="shared" si="7"/>
        <v>890.61224489795916</v>
      </c>
      <c r="AE26" s="5">
        <f t="shared" si="8"/>
        <v>552.24489795918362</v>
      </c>
      <c r="AF26" s="41">
        <f t="shared" si="4"/>
        <v>0.37992667277726844</v>
      </c>
      <c r="AG26" s="53" t="s">
        <v>17</v>
      </c>
      <c r="AH26" s="3"/>
      <c r="AJ26" s="4"/>
      <c r="AK26" s="4"/>
      <c r="AP26" s="3"/>
      <c r="AQ26" s="5"/>
      <c r="AR26" s="5"/>
    </row>
    <row r="27" spans="1:44" x14ac:dyDescent="0.25">
      <c r="A27" s="131"/>
      <c r="B27" s="57" t="s">
        <v>39</v>
      </c>
      <c r="C27" s="23" t="s">
        <v>290</v>
      </c>
      <c r="D27" s="1">
        <v>10.9</v>
      </c>
      <c r="E27" s="1" t="s">
        <v>12</v>
      </c>
      <c r="F27" s="1">
        <v>2</v>
      </c>
      <c r="G27" s="1">
        <v>0</v>
      </c>
      <c r="H27" s="24">
        <v>0.05</v>
      </c>
      <c r="I27" s="23">
        <v>16</v>
      </c>
      <c r="J27" s="2">
        <v>100</v>
      </c>
      <c r="K27" s="1">
        <v>61</v>
      </c>
      <c r="L27" s="1">
        <v>57</v>
      </c>
      <c r="M27" s="1">
        <v>43</v>
      </c>
      <c r="N27" s="1">
        <f>K27-L27</f>
        <v>4</v>
      </c>
      <c r="O27" s="4">
        <v>10</v>
      </c>
      <c r="P27" s="1">
        <v>13</v>
      </c>
      <c r="Q27" s="4">
        <v>0</v>
      </c>
      <c r="R27" s="2">
        <v>157</v>
      </c>
      <c r="S27" s="30">
        <f t="shared" si="1"/>
        <v>200.96</v>
      </c>
      <c r="T27" s="40">
        <v>223.5</v>
      </c>
      <c r="U27" s="2">
        <v>178.2</v>
      </c>
      <c r="V27" s="5">
        <v>199.2</v>
      </c>
      <c r="W27" s="5">
        <v>159.6</v>
      </c>
      <c r="X27" s="48">
        <v>1.1000000000000001</v>
      </c>
      <c r="Y27" s="48">
        <v>1.8</v>
      </c>
      <c r="Z27" s="48">
        <v>3.47</v>
      </c>
      <c r="AA27" s="3">
        <f t="shared" si="2"/>
        <v>0.7</v>
      </c>
      <c r="AB27" s="3">
        <f t="shared" si="3"/>
        <v>2.37</v>
      </c>
      <c r="AC27" s="2">
        <v>1130</v>
      </c>
      <c r="AD27" s="5">
        <v>1270</v>
      </c>
      <c r="AE27" s="5">
        <v>1016.5</v>
      </c>
      <c r="AF27" s="41">
        <f t="shared" si="4"/>
        <v>0.1987951807228916</v>
      </c>
      <c r="AG27" s="53" t="s">
        <v>299</v>
      </c>
      <c r="AH27" s="3"/>
      <c r="AJ27" s="4"/>
      <c r="AK27" s="4"/>
      <c r="AP27" s="3"/>
      <c r="AQ27" s="2"/>
      <c r="AR27" s="2"/>
    </row>
    <row r="28" spans="1:44" x14ac:dyDescent="0.25">
      <c r="A28" s="131"/>
      <c r="B28" s="57" t="s">
        <v>40</v>
      </c>
      <c r="C28" s="23" t="s">
        <v>290</v>
      </c>
      <c r="D28" s="1">
        <v>10.9</v>
      </c>
      <c r="E28" s="1" t="s">
        <v>12</v>
      </c>
      <c r="F28" s="1">
        <v>2</v>
      </c>
      <c r="G28" s="1">
        <v>0</v>
      </c>
      <c r="H28" s="24">
        <v>0.05</v>
      </c>
      <c r="I28" s="23">
        <v>16</v>
      </c>
      <c r="J28" s="2">
        <v>100</v>
      </c>
      <c r="K28" s="1">
        <v>61</v>
      </c>
      <c r="L28" s="1">
        <v>57</v>
      </c>
      <c r="M28" s="1">
        <v>43</v>
      </c>
      <c r="N28" s="1">
        <f>K28-L28</f>
        <v>4</v>
      </c>
      <c r="O28" s="4">
        <v>10</v>
      </c>
      <c r="P28" s="1">
        <v>13</v>
      </c>
      <c r="Q28" s="4">
        <v>0</v>
      </c>
      <c r="R28" s="2">
        <v>157</v>
      </c>
      <c r="S28" s="30">
        <f t="shared" si="1"/>
        <v>200.96</v>
      </c>
      <c r="T28" s="40">
        <v>229.6</v>
      </c>
      <c r="U28" s="2">
        <v>177.9</v>
      </c>
      <c r="V28" s="5">
        <v>196.3</v>
      </c>
      <c r="W28" s="5">
        <v>150.16</v>
      </c>
      <c r="X28" s="3">
        <v>0.97</v>
      </c>
      <c r="Y28" s="48">
        <v>1.5</v>
      </c>
      <c r="Z28" s="48">
        <v>3.7</v>
      </c>
      <c r="AA28" s="3">
        <f t="shared" si="2"/>
        <v>0.53</v>
      </c>
      <c r="AB28" s="3">
        <f t="shared" si="3"/>
        <v>2.7300000000000004</v>
      </c>
      <c r="AC28" s="2">
        <v>1130</v>
      </c>
      <c r="AD28" s="2">
        <v>1250</v>
      </c>
      <c r="AE28" s="5">
        <v>956.4</v>
      </c>
      <c r="AF28" s="41">
        <f t="shared" si="4"/>
        <v>0.23504839531329602</v>
      </c>
      <c r="AG28" s="53" t="s">
        <v>299</v>
      </c>
      <c r="AH28" s="3"/>
      <c r="AJ28" s="4"/>
      <c r="AK28" s="4"/>
      <c r="AP28" s="3"/>
      <c r="AQ28" s="2"/>
      <c r="AR28" s="2"/>
    </row>
    <row r="29" spans="1:44" x14ac:dyDescent="0.25">
      <c r="A29" s="131"/>
      <c r="B29" s="57" t="s">
        <v>41</v>
      </c>
      <c r="C29" s="23" t="s">
        <v>290</v>
      </c>
      <c r="D29" s="1">
        <v>10.9</v>
      </c>
      <c r="E29" s="1" t="s">
        <v>12</v>
      </c>
      <c r="F29" s="1">
        <v>2</v>
      </c>
      <c r="G29" s="1">
        <v>0</v>
      </c>
      <c r="H29" s="24">
        <v>0.05</v>
      </c>
      <c r="I29" s="23">
        <v>16</v>
      </c>
      <c r="J29" s="2">
        <v>100</v>
      </c>
      <c r="K29" s="1">
        <v>61</v>
      </c>
      <c r="L29" s="1">
        <v>57</v>
      </c>
      <c r="M29" s="1">
        <v>43</v>
      </c>
      <c r="N29" s="1">
        <v>4</v>
      </c>
      <c r="O29" s="4">
        <v>10</v>
      </c>
      <c r="P29" s="1">
        <v>13</v>
      </c>
      <c r="Q29" s="4">
        <v>0</v>
      </c>
      <c r="R29" s="2">
        <v>157</v>
      </c>
      <c r="S29" s="30">
        <f t="shared" si="1"/>
        <v>200.96</v>
      </c>
      <c r="T29" s="40">
        <v>234</v>
      </c>
      <c r="U29" s="2">
        <v>188.9</v>
      </c>
      <c r="V29" s="5">
        <v>201.6</v>
      </c>
      <c r="W29" s="5">
        <v>160.6</v>
      </c>
      <c r="X29" s="3">
        <v>1.06</v>
      </c>
      <c r="Y29" s="48">
        <v>1.5</v>
      </c>
      <c r="Z29" s="48">
        <v>3.3</v>
      </c>
      <c r="AA29" s="3">
        <f t="shared" si="2"/>
        <v>0.43999999999999995</v>
      </c>
      <c r="AB29" s="3">
        <f t="shared" si="3"/>
        <v>2.2399999999999998</v>
      </c>
      <c r="AC29" s="2">
        <v>1200</v>
      </c>
      <c r="AD29" s="2">
        <v>1280</v>
      </c>
      <c r="AE29" s="5">
        <v>1023</v>
      </c>
      <c r="AF29" s="41">
        <f t="shared" si="4"/>
        <v>0.20337301587301593</v>
      </c>
      <c r="AG29" s="53" t="s">
        <v>299</v>
      </c>
      <c r="AH29" s="3"/>
      <c r="AJ29" s="4"/>
      <c r="AK29" s="4"/>
      <c r="AP29" s="3"/>
      <c r="AQ29" s="2"/>
      <c r="AR29" s="2"/>
    </row>
    <row r="30" spans="1:44" x14ac:dyDescent="0.25">
      <c r="A30" s="131"/>
      <c r="B30" s="57" t="s">
        <v>42</v>
      </c>
      <c r="C30" s="23" t="s">
        <v>290</v>
      </c>
      <c r="D30" s="1">
        <v>10.9</v>
      </c>
      <c r="E30" s="1" t="s">
        <v>12</v>
      </c>
      <c r="F30" s="1">
        <v>2</v>
      </c>
      <c r="G30" s="1">
        <v>1</v>
      </c>
      <c r="H30" s="24">
        <v>0.05</v>
      </c>
      <c r="I30" s="23">
        <v>16</v>
      </c>
      <c r="J30" s="2">
        <v>100</v>
      </c>
      <c r="K30" s="1">
        <v>61</v>
      </c>
      <c r="L30" s="1">
        <v>57</v>
      </c>
      <c r="M30" s="1">
        <v>43</v>
      </c>
      <c r="N30" s="1">
        <v>4</v>
      </c>
      <c r="O30" s="4">
        <v>10</v>
      </c>
      <c r="P30" s="1">
        <v>13</v>
      </c>
      <c r="Q30" s="4">
        <v>3.88</v>
      </c>
      <c r="R30" s="2">
        <v>157</v>
      </c>
      <c r="S30" s="30">
        <f t="shared" si="1"/>
        <v>200.96</v>
      </c>
      <c r="T30" s="40">
        <v>204.3</v>
      </c>
      <c r="U30" s="2">
        <v>196.5</v>
      </c>
      <c r="V30" s="5">
        <v>196.5</v>
      </c>
      <c r="W30" s="5">
        <v>140.6</v>
      </c>
      <c r="X30" s="3">
        <v>1.1399999999999999</v>
      </c>
      <c r="Y30" s="48">
        <v>1.8</v>
      </c>
      <c r="Z30" s="48">
        <v>4</v>
      </c>
      <c r="AA30" s="3">
        <f t="shared" si="2"/>
        <v>0.66000000000000014</v>
      </c>
      <c r="AB30" s="3">
        <f t="shared" si="3"/>
        <v>2.8600000000000003</v>
      </c>
      <c r="AC30" s="2">
        <v>1160</v>
      </c>
      <c r="AD30" s="2">
        <v>1250</v>
      </c>
      <c r="AE30" s="5">
        <v>895</v>
      </c>
      <c r="AF30" s="41">
        <f t="shared" si="4"/>
        <v>0.28447837150127231</v>
      </c>
      <c r="AG30" s="53" t="s">
        <v>299</v>
      </c>
      <c r="AH30" s="3"/>
      <c r="AJ30" s="4"/>
      <c r="AK30" s="4"/>
      <c r="AP30" s="3"/>
      <c r="AQ30" s="2"/>
      <c r="AR30" s="2"/>
    </row>
    <row r="31" spans="1:44" x14ac:dyDescent="0.25">
      <c r="A31" s="131"/>
      <c r="B31" s="57" t="s">
        <v>43</v>
      </c>
      <c r="C31" s="23" t="s">
        <v>290</v>
      </c>
      <c r="D31" s="1">
        <v>10.9</v>
      </c>
      <c r="E31" s="1" t="s">
        <v>12</v>
      </c>
      <c r="F31" s="1">
        <v>2</v>
      </c>
      <c r="G31" s="1">
        <v>0</v>
      </c>
      <c r="H31" s="24">
        <v>0.05</v>
      </c>
      <c r="I31" s="23">
        <v>20</v>
      </c>
      <c r="J31" s="2">
        <v>90</v>
      </c>
      <c r="K31" s="1">
        <v>61</v>
      </c>
      <c r="L31" s="1">
        <v>38</v>
      </c>
      <c r="M31" s="1">
        <v>52</v>
      </c>
      <c r="N31" s="1">
        <f>K31-L31</f>
        <v>23</v>
      </c>
      <c r="O31" s="4">
        <v>12.5</v>
      </c>
      <c r="P31" s="1">
        <v>16</v>
      </c>
      <c r="Q31" s="4">
        <v>0</v>
      </c>
      <c r="R31" s="2">
        <v>245</v>
      </c>
      <c r="S31" s="30">
        <f t="shared" si="1"/>
        <v>314</v>
      </c>
      <c r="T31" s="40">
        <v>253.95</v>
      </c>
      <c r="U31" s="2">
        <v>267.5</v>
      </c>
      <c r="V31" s="5">
        <v>280.2</v>
      </c>
      <c r="W31" s="5">
        <v>192.6</v>
      </c>
      <c r="X31" s="3">
        <v>1.99</v>
      </c>
      <c r="Y31" s="48">
        <v>3</v>
      </c>
      <c r="Z31" s="48">
        <v>8.3000000000000007</v>
      </c>
      <c r="AA31" s="3">
        <f t="shared" si="2"/>
        <v>1.01</v>
      </c>
      <c r="AB31" s="3">
        <f t="shared" si="3"/>
        <v>6.3100000000000005</v>
      </c>
      <c r="AC31" s="2">
        <v>1090</v>
      </c>
      <c r="AD31" s="2">
        <v>1140</v>
      </c>
      <c r="AE31" s="5">
        <v>786.11</v>
      </c>
      <c r="AF31" s="41">
        <f t="shared" si="4"/>
        <v>0.31263383297644542</v>
      </c>
      <c r="AG31" s="53" t="s">
        <v>17</v>
      </c>
      <c r="AH31" s="3"/>
      <c r="AJ31" s="4"/>
      <c r="AK31" s="4"/>
      <c r="AN31" s="1"/>
      <c r="AO31" s="4"/>
      <c r="AP31" s="3"/>
      <c r="AQ31" s="2"/>
      <c r="AR31" s="2"/>
    </row>
    <row r="32" spans="1:44" x14ac:dyDescent="0.25">
      <c r="A32" s="131"/>
      <c r="B32" s="57" t="s">
        <v>44</v>
      </c>
      <c r="C32" s="23" t="s">
        <v>290</v>
      </c>
      <c r="D32" s="1">
        <v>10.9</v>
      </c>
      <c r="E32" s="1" t="s">
        <v>12</v>
      </c>
      <c r="F32" s="1">
        <v>2</v>
      </c>
      <c r="G32" s="1">
        <v>0</v>
      </c>
      <c r="H32" s="24">
        <v>0.05</v>
      </c>
      <c r="I32" s="23">
        <v>20</v>
      </c>
      <c r="J32" s="2">
        <v>90</v>
      </c>
      <c r="K32" s="1">
        <v>61</v>
      </c>
      <c r="L32" s="1">
        <v>38</v>
      </c>
      <c r="M32" s="1">
        <v>52</v>
      </c>
      <c r="N32" s="1">
        <v>23</v>
      </c>
      <c r="O32" s="4">
        <v>12.5</v>
      </c>
      <c r="P32" s="1">
        <v>16</v>
      </c>
      <c r="Q32" s="4">
        <v>0</v>
      </c>
      <c r="R32" s="2">
        <v>245</v>
      </c>
      <c r="S32" s="30">
        <f t="shared" si="1"/>
        <v>314</v>
      </c>
      <c r="T32" s="40">
        <v>271.5</v>
      </c>
      <c r="U32" s="2">
        <v>263.7</v>
      </c>
      <c r="V32" s="5">
        <v>283.7</v>
      </c>
      <c r="W32" s="5">
        <v>196.1</v>
      </c>
      <c r="X32" s="3">
        <v>1.17</v>
      </c>
      <c r="Y32" s="48">
        <v>2.2000000000000002</v>
      </c>
      <c r="Z32" s="48">
        <v>7.5</v>
      </c>
      <c r="AA32" s="3">
        <f t="shared" si="2"/>
        <v>1.0300000000000002</v>
      </c>
      <c r="AB32" s="3">
        <f t="shared" si="3"/>
        <v>6.33</v>
      </c>
      <c r="AC32" s="2">
        <v>1080</v>
      </c>
      <c r="AD32" s="2">
        <v>1160</v>
      </c>
      <c r="AE32" s="5">
        <v>800.46</v>
      </c>
      <c r="AF32" s="41">
        <f t="shared" si="4"/>
        <v>0.30877687698272827</v>
      </c>
      <c r="AG32" s="53" t="s">
        <v>17</v>
      </c>
      <c r="AH32" s="3"/>
      <c r="AJ32" s="4"/>
      <c r="AK32" s="4"/>
      <c r="AN32" s="1"/>
      <c r="AO32" s="4"/>
      <c r="AP32" s="3"/>
      <c r="AQ32" s="2"/>
      <c r="AR32" s="2"/>
    </row>
    <row r="33" spans="1:44" x14ac:dyDescent="0.25">
      <c r="A33" s="131"/>
      <c r="B33" s="57" t="s">
        <v>45</v>
      </c>
      <c r="C33" s="23" t="s">
        <v>290</v>
      </c>
      <c r="D33" s="1">
        <v>10.9</v>
      </c>
      <c r="E33" s="1" t="s">
        <v>12</v>
      </c>
      <c r="F33" s="1">
        <v>2</v>
      </c>
      <c r="G33" s="1">
        <v>0</v>
      </c>
      <c r="H33" s="24">
        <v>0.05</v>
      </c>
      <c r="I33" s="23">
        <v>20</v>
      </c>
      <c r="J33" s="2">
        <v>90</v>
      </c>
      <c r="K33" s="1">
        <v>61</v>
      </c>
      <c r="L33" s="1">
        <v>38</v>
      </c>
      <c r="M33" s="1">
        <v>52</v>
      </c>
      <c r="N33" s="1">
        <v>23</v>
      </c>
      <c r="O33" s="4">
        <v>12.5</v>
      </c>
      <c r="P33" s="1">
        <v>16</v>
      </c>
      <c r="Q33" s="4">
        <v>0</v>
      </c>
      <c r="R33" s="2">
        <v>245</v>
      </c>
      <c r="S33" s="30">
        <f t="shared" si="1"/>
        <v>314</v>
      </c>
      <c r="T33" s="40">
        <v>320.8</v>
      </c>
      <c r="U33" s="2">
        <v>263</v>
      </c>
      <c r="V33" s="5">
        <v>285.8</v>
      </c>
      <c r="W33" s="5">
        <v>198.1</v>
      </c>
      <c r="X33" s="3">
        <v>0.97</v>
      </c>
      <c r="Y33" s="48">
        <v>1.9</v>
      </c>
      <c r="Z33" s="48">
        <v>7.3</v>
      </c>
      <c r="AA33" s="3">
        <f t="shared" si="2"/>
        <v>0.92999999999999994</v>
      </c>
      <c r="AB33" s="3">
        <f t="shared" si="3"/>
        <v>6.33</v>
      </c>
      <c r="AC33" s="2">
        <v>1070</v>
      </c>
      <c r="AD33" s="2">
        <v>1170</v>
      </c>
      <c r="AE33" s="5">
        <v>808.65</v>
      </c>
      <c r="AF33" s="41">
        <f t="shared" si="4"/>
        <v>0.30685794261721488</v>
      </c>
      <c r="AG33" s="53" t="s">
        <v>17</v>
      </c>
      <c r="AH33" s="3"/>
      <c r="AJ33" s="4"/>
      <c r="AK33" s="4"/>
      <c r="AN33" s="1"/>
      <c r="AO33" s="4"/>
      <c r="AP33" s="3"/>
      <c r="AQ33" s="2"/>
      <c r="AR33" s="2"/>
    </row>
    <row r="34" spans="1:44" x14ac:dyDescent="0.25">
      <c r="A34" s="131"/>
      <c r="B34" s="57" t="s">
        <v>46</v>
      </c>
      <c r="C34" s="23" t="s">
        <v>290</v>
      </c>
      <c r="D34" s="1">
        <v>10.9</v>
      </c>
      <c r="E34" s="1" t="s">
        <v>12</v>
      </c>
      <c r="F34" s="1">
        <v>2</v>
      </c>
      <c r="G34" s="1">
        <v>0</v>
      </c>
      <c r="H34" s="24">
        <v>0.05</v>
      </c>
      <c r="I34" s="23">
        <v>20</v>
      </c>
      <c r="J34" s="2">
        <v>100</v>
      </c>
      <c r="K34" s="1">
        <v>61</v>
      </c>
      <c r="L34" s="1">
        <v>48</v>
      </c>
      <c r="M34" s="1">
        <f>J34-L34</f>
        <v>52</v>
      </c>
      <c r="N34" s="1">
        <f>K34-L34</f>
        <v>13</v>
      </c>
      <c r="O34" s="4">
        <v>12.5</v>
      </c>
      <c r="P34" s="1">
        <v>16</v>
      </c>
      <c r="Q34" s="4">
        <v>0</v>
      </c>
      <c r="R34" s="2">
        <v>245</v>
      </c>
      <c r="S34" s="30">
        <f t="shared" si="1"/>
        <v>314</v>
      </c>
      <c r="T34" s="40">
        <v>280.2</v>
      </c>
      <c r="U34" s="2">
        <v>260</v>
      </c>
      <c r="V34" s="5">
        <v>281.2</v>
      </c>
      <c r="W34" s="5">
        <v>212.9</v>
      </c>
      <c r="X34" s="3">
        <v>1.18</v>
      </c>
      <c r="Y34" s="48">
        <v>2</v>
      </c>
      <c r="Z34" s="48">
        <v>5.8</v>
      </c>
      <c r="AA34" s="3">
        <f t="shared" si="2"/>
        <v>0.82000000000000006</v>
      </c>
      <c r="AB34" s="3">
        <f t="shared" si="3"/>
        <v>4.62</v>
      </c>
      <c r="AC34" s="2">
        <v>1060</v>
      </c>
      <c r="AD34" s="2">
        <v>1150</v>
      </c>
      <c r="AE34" s="5">
        <v>868.9</v>
      </c>
      <c r="AF34" s="41">
        <f t="shared" si="4"/>
        <v>0.24288762446657175</v>
      </c>
      <c r="AG34" s="53" t="s">
        <v>17</v>
      </c>
      <c r="AH34" s="3"/>
      <c r="AJ34" s="4"/>
      <c r="AK34" s="4"/>
      <c r="AN34" s="1"/>
      <c r="AO34" s="4"/>
      <c r="AP34" s="3"/>
      <c r="AQ34" s="2"/>
      <c r="AR34" s="2"/>
    </row>
    <row r="35" spans="1:44" x14ac:dyDescent="0.25">
      <c r="A35" s="131"/>
      <c r="B35" s="57" t="s">
        <v>47</v>
      </c>
      <c r="C35" s="23" t="s">
        <v>290</v>
      </c>
      <c r="D35" s="1">
        <v>10.9</v>
      </c>
      <c r="E35" s="1" t="s">
        <v>12</v>
      </c>
      <c r="F35" s="1">
        <v>2</v>
      </c>
      <c r="G35" s="1">
        <v>0</v>
      </c>
      <c r="H35" s="24">
        <v>0.05</v>
      </c>
      <c r="I35" s="23">
        <v>20</v>
      </c>
      <c r="J35" s="2">
        <v>100</v>
      </c>
      <c r="K35" s="1">
        <v>61</v>
      </c>
      <c r="L35" s="1">
        <v>48</v>
      </c>
      <c r="M35" s="1">
        <f>J35-L35</f>
        <v>52</v>
      </c>
      <c r="N35" s="1">
        <f>K35-L35</f>
        <v>13</v>
      </c>
      <c r="O35" s="4">
        <v>12.5</v>
      </c>
      <c r="P35" s="1">
        <v>16</v>
      </c>
      <c r="Q35" s="4">
        <v>0</v>
      </c>
      <c r="R35" s="2">
        <v>245</v>
      </c>
      <c r="S35" s="30">
        <f t="shared" si="1"/>
        <v>314</v>
      </c>
      <c r="T35" s="40">
        <v>297.2</v>
      </c>
      <c r="U35" s="2">
        <v>250.7</v>
      </c>
      <c r="V35" s="5">
        <v>276</v>
      </c>
      <c r="W35" s="5">
        <v>191.9</v>
      </c>
      <c r="X35" s="3">
        <v>1.1000000000000001</v>
      </c>
      <c r="Y35" s="48">
        <v>2</v>
      </c>
      <c r="Z35" s="48">
        <v>6.3</v>
      </c>
      <c r="AA35" s="3">
        <f t="shared" si="2"/>
        <v>0.89999999999999991</v>
      </c>
      <c r="AB35" s="3">
        <f t="shared" si="3"/>
        <v>5.1999999999999993</v>
      </c>
      <c r="AC35" s="2">
        <v>1020</v>
      </c>
      <c r="AD35" s="2">
        <v>1130</v>
      </c>
      <c r="AE35" s="5">
        <v>783.4</v>
      </c>
      <c r="AF35" s="41">
        <f t="shared" si="4"/>
        <v>0.30471014492753623</v>
      </c>
      <c r="AG35" s="53" t="s">
        <v>17</v>
      </c>
      <c r="AH35" s="3"/>
      <c r="AJ35" s="4"/>
      <c r="AK35" s="4"/>
      <c r="AN35" s="1"/>
      <c r="AO35" s="4"/>
      <c r="AP35" s="3"/>
      <c r="AQ35" s="2"/>
      <c r="AR35" s="2"/>
    </row>
    <row r="36" spans="1:44" x14ac:dyDescent="0.25">
      <c r="A36" s="131"/>
      <c r="B36" s="57" t="s">
        <v>48</v>
      </c>
      <c r="C36" s="23" t="s">
        <v>290</v>
      </c>
      <c r="D36" s="1">
        <v>10.9</v>
      </c>
      <c r="E36" s="1" t="s">
        <v>12</v>
      </c>
      <c r="F36" s="1">
        <v>2</v>
      </c>
      <c r="G36" s="1">
        <v>0</v>
      </c>
      <c r="H36" s="24">
        <v>0.05</v>
      </c>
      <c r="I36" s="23">
        <v>20</v>
      </c>
      <c r="J36" s="2">
        <v>100</v>
      </c>
      <c r="K36" s="1">
        <v>61</v>
      </c>
      <c r="L36" s="1">
        <v>48</v>
      </c>
      <c r="M36" s="1">
        <f>J36-L36</f>
        <v>52</v>
      </c>
      <c r="N36" s="1">
        <f>K36-L36</f>
        <v>13</v>
      </c>
      <c r="O36" s="4">
        <v>12.5</v>
      </c>
      <c r="P36" s="1">
        <v>16</v>
      </c>
      <c r="Q36" s="4">
        <v>0</v>
      </c>
      <c r="R36" s="2">
        <v>245</v>
      </c>
      <c r="S36" s="30">
        <f t="shared" si="1"/>
        <v>314</v>
      </c>
      <c r="T36" s="40">
        <v>310.3</v>
      </c>
      <c r="U36" s="2">
        <v>268.27</v>
      </c>
      <c r="V36" s="5">
        <v>288.7</v>
      </c>
      <c r="W36" s="5">
        <v>199.1</v>
      </c>
      <c r="X36" s="3">
        <v>1.1200000000000001</v>
      </c>
      <c r="Y36" s="48">
        <v>1.8</v>
      </c>
      <c r="Z36" s="48">
        <v>6.2</v>
      </c>
      <c r="AA36" s="3">
        <f t="shared" si="2"/>
        <v>0.67999999999999994</v>
      </c>
      <c r="AB36" s="3">
        <f t="shared" si="3"/>
        <v>5.08</v>
      </c>
      <c r="AC36" s="2">
        <v>1090</v>
      </c>
      <c r="AD36" s="2">
        <v>1180</v>
      </c>
      <c r="AE36" s="5">
        <v>812.5</v>
      </c>
      <c r="AF36" s="41">
        <f t="shared" si="4"/>
        <v>0.31035677173536547</v>
      </c>
      <c r="AG36" s="53" t="s">
        <v>17</v>
      </c>
      <c r="AH36" s="3"/>
      <c r="AJ36" s="4"/>
      <c r="AK36" s="4"/>
      <c r="AN36" s="1"/>
      <c r="AO36" s="4"/>
      <c r="AP36" s="3"/>
      <c r="AQ36" s="2"/>
      <c r="AR36" s="2"/>
    </row>
    <row r="37" spans="1:44" x14ac:dyDescent="0.25">
      <c r="A37" s="131"/>
      <c r="B37" s="57" t="s">
        <v>49</v>
      </c>
      <c r="C37" s="23" t="s">
        <v>290</v>
      </c>
      <c r="D37" s="1">
        <v>8.8000000000000007</v>
      </c>
      <c r="E37" s="1" t="s">
        <v>12</v>
      </c>
      <c r="F37" s="1">
        <v>2</v>
      </c>
      <c r="G37" s="1">
        <v>0</v>
      </c>
      <c r="H37" s="24">
        <v>0.05</v>
      </c>
      <c r="I37" s="23">
        <v>24</v>
      </c>
      <c r="J37" s="2">
        <v>100</v>
      </c>
      <c r="K37" s="1">
        <v>61</v>
      </c>
      <c r="L37" s="1">
        <v>43</v>
      </c>
      <c r="M37" s="1">
        <f>J37-L37</f>
        <v>57</v>
      </c>
      <c r="N37" s="1">
        <f>K37-L37</f>
        <v>18</v>
      </c>
      <c r="O37" s="4">
        <v>15</v>
      </c>
      <c r="P37" s="1">
        <v>19</v>
      </c>
      <c r="Q37" s="4">
        <v>0</v>
      </c>
      <c r="R37" s="2">
        <v>353</v>
      </c>
      <c r="S37" s="30">
        <f t="shared" si="1"/>
        <v>452.16</v>
      </c>
      <c r="T37" s="40">
        <v>350</v>
      </c>
      <c r="U37" s="2">
        <v>309</v>
      </c>
      <c r="V37" s="5">
        <v>348.4</v>
      </c>
      <c r="W37" s="5">
        <v>238.8</v>
      </c>
      <c r="X37" s="3">
        <v>2</v>
      </c>
      <c r="Y37" s="48">
        <v>3.4</v>
      </c>
      <c r="Z37" s="48">
        <v>9.6</v>
      </c>
      <c r="AA37" s="3">
        <f t="shared" si="2"/>
        <v>1.4</v>
      </c>
      <c r="AB37" s="3">
        <f t="shared" si="3"/>
        <v>7.6</v>
      </c>
      <c r="AC37" s="2">
        <v>875</v>
      </c>
      <c r="AD37" s="2">
        <v>990</v>
      </c>
      <c r="AE37" s="5">
        <v>677</v>
      </c>
      <c r="AF37" s="41">
        <f t="shared" si="4"/>
        <v>0.31458094144661297</v>
      </c>
      <c r="AG37" s="53" t="s">
        <v>17</v>
      </c>
      <c r="AH37" s="3"/>
      <c r="AJ37" s="4"/>
      <c r="AK37" s="4"/>
      <c r="AN37" s="1"/>
      <c r="AO37" s="4"/>
      <c r="AP37" s="3"/>
      <c r="AQ37" s="2"/>
      <c r="AR37" s="2"/>
    </row>
    <row r="38" spans="1:44" x14ac:dyDescent="0.25">
      <c r="A38" s="131"/>
      <c r="B38" s="57" t="s">
        <v>50</v>
      </c>
      <c r="C38" s="23" t="s">
        <v>290</v>
      </c>
      <c r="D38" s="1">
        <v>8.8000000000000007</v>
      </c>
      <c r="E38" s="1" t="s">
        <v>12</v>
      </c>
      <c r="F38" s="1">
        <v>2</v>
      </c>
      <c r="G38" s="1">
        <v>0</v>
      </c>
      <c r="H38" s="24">
        <v>0.05</v>
      </c>
      <c r="I38" s="23">
        <v>24</v>
      </c>
      <c r="J38" s="2">
        <v>100</v>
      </c>
      <c r="K38" s="1">
        <v>61</v>
      </c>
      <c r="L38" s="1">
        <v>43</v>
      </c>
      <c r="M38" s="1">
        <f t="shared" ref="M38:M39" si="9">J38-L38</f>
        <v>57</v>
      </c>
      <c r="N38" s="1">
        <f t="shared" ref="N38:N39" si="10">K38-L38</f>
        <v>18</v>
      </c>
      <c r="O38" s="4">
        <v>15</v>
      </c>
      <c r="P38" s="1">
        <v>19</v>
      </c>
      <c r="Q38" s="4">
        <v>0</v>
      </c>
      <c r="R38" s="2">
        <v>353</v>
      </c>
      <c r="S38" s="30">
        <f t="shared" si="1"/>
        <v>452.16</v>
      </c>
      <c r="T38" s="40">
        <v>300.5</v>
      </c>
      <c r="U38" s="2">
        <v>314.2</v>
      </c>
      <c r="V38" s="5">
        <v>343.6</v>
      </c>
      <c r="W38" s="5">
        <v>230.3</v>
      </c>
      <c r="X38" s="3">
        <v>1.44</v>
      </c>
      <c r="Y38" s="48">
        <v>2.8</v>
      </c>
      <c r="Z38" s="48">
        <v>8.1</v>
      </c>
      <c r="AA38" s="3">
        <f t="shared" si="2"/>
        <v>1.3599999999999999</v>
      </c>
      <c r="AB38" s="3">
        <f t="shared" si="3"/>
        <v>6.66</v>
      </c>
      <c r="AC38" s="2">
        <v>890</v>
      </c>
      <c r="AD38" s="2">
        <v>970</v>
      </c>
      <c r="AE38" s="5">
        <v>652</v>
      </c>
      <c r="AF38" s="41">
        <f t="shared" si="4"/>
        <v>0.32974388824214207</v>
      </c>
      <c r="AG38" s="53" t="s">
        <v>17</v>
      </c>
      <c r="AH38" s="3"/>
      <c r="AJ38" s="4"/>
      <c r="AK38" s="4"/>
      <c r="AN38" s="1"/>
      <c r="AO38" s="4"/>
      <c r="AP38" s="3"/>
      <c r="AQ38" s="2"/>
      <c r="AR38" s="2"/>
    </row>
    <row r="39" spans="1:44" x14ac:dyDescent="0.25">
      <c r="A39" s="131"/>
      <c r="B39" s="57" t="s">
        <v>51</v>
      </c>
      <c r="C39" s="23" t="s">
        <v>290</v>
      </c>
      <c r="D39" s="1">
        <v>8.8000000000000007</v>
      </c>
      <c r="E39" s="1" t="s">
        <v>12</v>
      </c>
      <c r="F39" s="1">
        <v>2</v>
      </c>
      <c r="G39" s="1">
        <v>0</v>
      </c>
      <c r="H39" s="24">
        <v>0.05</v>
      </c>
      <c r="I39" s="23">
        <v>24</v>
      </c>
      <c r="J39" s="2">
        <v>100</v>
      </c>
      <c r="K39" s="1">
        <v>61</v>
      </c>
      <c r="L39" s="1">
        <v>43</v>
      </c>
      <c r="M39" s="1">
        <f t="shared" si="9"/>
        <v>57</v>
      </c>
      <c r="N39" s="1">
        <f t="shared" si="10"/>
        <v>18</v>
      </c>
      <c r="O39" s="4">
        <v>15</v>
      </c>
      <c r="P39" s="1">
        <v>19</v>
      </c>
      <c r="Q39" s="4">
        <v>0</v>
      </c>
      <c r="R39" s="2">
        <v>353</v>
      </c>
      <c r="S39" s="30">
        <f t="shared" si="1"/>
        <v>452.16</v>
      </c>
      <c r="T39" s="40">
        <v>336</v>
      </c>
      <c r="U39" s="2">
        <v>330.7</v>
      </c>
      <c r="V39" s="5">
        <v>352.3</v>
      </c>
      <c r="W39" s="5">
        <v>241.5</v>
      </c>
      <c r="X39" s="3">
        <v>1.3</v>
      </c>
      <c r="Y39" s="48">
        <v>2.4</v>
      </c>
      <c r="Z39" s="48">
        <v>8.1</v>
      </c>
      <c r="AA39" s="3">
        <f t="shared" si="2"/>
        <v>1.0999999999999999</v>
      </c>
      <c r="AB39" s="3">
        <f t="shared" si="3"/>
        <v>6.8</v>
      </c>
      <c r="AC39" s="2">
        <v>940</v>
      </c>
      <c r="AD39" s="2">
        <v>1000</v>
      </c>
      <c r="AE39" s="5">
        <v>684.1</v>
      </c>
      <c r="AF39" s="41">
        <f t="shared" si="4"/>
        <v>0.31450468350837357</v>
      </c>
      <c r="AG39" s="53" t="s">
        <v>17</v>
      </c>
      <c r="AH39" s="3"/>
      <c r="AJ39" s="4"/>
      <c r="AK39" s="4"/>
      <c r="AN39" s="1"/>
      <c r="AO39" s="4"/>
      <c r="AP39" s="3"/>
      <c r="AQ39" s="2"/>
      <c r="AR39" s="2"/>
    </row>
    <row r="40" spans="1:44" x14ac:dyDescent="0.25">
      <c r="A40" s="131"/>
      <c r="B40" s="57" t="s">
        <v>52</v>
      </c>
      <c r="C40" s="23" t="s">
        <v>289</v>
      </c>
      <c r="D40" s="1">
        <v>8.8000000000000007</v>
      </c>
      <c r="E40" s="1" t="s">
        <v>12</v>
      </c>
      <c r="F40" s="1">
        <v>2</v>
      </c>
      <c r="G40" s="1">
        <v>0</v>
      </c>
      <c r="H40" s="24">
        <v>0.05</v>
      </c>
      <c r="I40" s="23">
        <v>24</v>
      </c>
      <c r="J40" s="2">
        <v>90</v>
      </c>
      <c r="K40" s="1">
        <v>61</v>
      </c>
      <c r="L40" s="1">
        <v>0</v>
      </c>
      <c r="M40" s="1">
        <v>90</v>
      </c>
      <c r="N40" s="1">
        <v>61</v>
      </c>
      <c r="O40" s="4">
        <v>15</v>
      </c>
      <c r="P40" s="1">
        <v>19</v>
      </c>
      <c r="Q40" s="4">
        <v>0</v>
      </c>
      <c r="R40" s="2">
        <v>353</v>
      </c>
      <c r="S40" s="30">
        <f t="shared" si="1"/>
        <v>452.16</v>
      </c>
      <c r="T40" s="40">
        <v>387.9</v>
      </c>
      <c r="U40" s="2">
        <v>303.7</v>
      </c>
      <c r="V40" s="5">
        <v>342</v>
      </c>
      <c r="W40" s="5">
        <v>236.5</v>
      </c>
      <c r="X40" s="3">
        <v>1</v>
      </c>
      <c r="Y40" s="48">
        <v>3.9</v>
      </c>
      <c r="Z40" s="48">
        <v>11.4</v>
      </c>
      <c r="AA40" s="3">
        <f t="shared" si="2"/>
        <v>2.9</v>
      </c>
      <c r="AB40" s="3">
        <f t="shared" si="3"/>
        <v>10.4</v>
      </c>
      <c r="AC40" s="2">
        <v>860</v>
      </c>
      <c r="AD40" s="2">
        <v>970</v>
      </c>
      <c r="AE40" s="5">
        <v>670</v>
      </c>
      <c r="AF40" s="41">
        <f t="shared" si="4"/>
        <v>0.30847953216374269</v>
      </c>
      <c r="AG40" s="53" t="s">
        <v>17</v>
      </c>
      <c r="AH40" s="3"/>
      <c r="AJ40" s="4"/>
      <c r="AK40" s="4"/>
      <c r="AN40" s="1"/>
      <c r="AO40" s="4"/>
      <c r="AP40" s="3"/>
      <c r="AQ40" s="2"/>
      <c r="AR40" s="2"/>
    </row>
    <row r="41" spans="1:44" x14ac:dyDescent="0.25">
      <c r="A41" s="131"/>
      <c r="B41" s="57" t="s">
        <v>53</v>
      </c>
      <c r="C41" s="23" t="s">
        <v>289</v>
      </c>
      <c r="D41" s="1">
        <v>8.8000000000000007</v>
      </c>
      <c r="E41" s="1" t="s">
        <v>12</v>
      </c>
      <c r="F41" s="1">
        <v>2</v>
      </c>
      <c r="G41" s="1">
        <v>0</v>
      </c>
      <c r="H41" s="24">
        <v>0.05</v>
      </c>
      <c r="I41" s="23">
        <v>24</v>
      </c>
      <c r="J41" s="2">
        <v>90</v>
      </c>
      <c r="K41" s="1">
        <v>61</v>
      </c>
      <c r="L41" s="1">
        <v>0</v>
      </c>
      <c r="M41" s="1">
        <v>90</v>
      </c>
      <c r="N41" s="1">
        <v>61</v>
      </c>
      <c r="O41" s="4">
        <v>15</v>
      </c>
      <c r="P41" s="1">
        <v>19</v>
      </c>
      <c r="Q41" s="4">
        <v>0</v>
      </c>
      <c r="R41" s="2">
        <v>353</v>
      </c>
      <c r="S41" s="30">
        <f t="shared" si="1"/>
        <v>452.16</v>
      </c>
      <c r="T41" s="40">
        <v>370.1</v>
      </c>
      <c r="U41" s="2">
        <v>308.89999999999998</v>
      </c>
      <c r="V41" s="5">
        <v>347.3</v>
      </c>
      <c r="W41" s="5">
        <v>231</v>
      </c>
      <c r="X41" s="3">
        <v>1.04</v>
      </c>
      <c r="Y41" s="48">
        <v>3.7</v>
      </c>
      <c r="Z41" s="48">
        <v>11.6</v>
      </c>
      <c r="AA41" s="3">
        <f t="shared" si="2"/>
        <v>2.66</v>
      </c>
      <c r="AB41" s="3">
        <f t="shared" si="3"/>
        <v>10.559999999999999</v>
      </c>
      <c r="AC41" s="2">
        <v>880</v>
      </c>
      <c r="AD41" s="2">
        <v>980</v>
      </c>
      <c r="AE41" s="5">
        <v>654</v>
      </c>
      <c r="AF41" s="41">
        <f t="shared" si="4"/>
        <v>0.33486898934638643</v>
      </c>
      <c r="AG41" s="53" t="s">
        <v>17</v>
      </c>
      <c r="AH41" s="3"/>
      <c r="AJ41" s="4"/>
      <c r="AK41" s="4"/>
      <c r="AN41" s="1"/>
      <c r="AO41" s="4"/>
      <c r="AP41" s="3"/>
      <c r="AQ41" s="2"/>
      <c r="AR41" s="2"/>
    </row>
    <row r="42" spans="1:44" x14ac:dyDescent="0.25">
      <c r="A42" s="131"/>
      <c r="B42" s="57" t="s">
        <v>54</v>
      </c>
      <c r="C42" s="23" t="s">
        <v>289</v>
      </c>
      <c r="D42" s="1">
        <v>8.8000000000000007</v>
      </c>
      <c r="E42" s="1" t="s">
        <v>12</v>
      </c>
      <c r="F42" s="1">
        <v>2</v>
      </c>
      <c r="G42" s="1">
        <v>0</v>
      </c>
      <c r="H42" s="24">
        <v>0.05</v>
      </c>
      <c r="I42" s="23">
        <v>24</v>
      </c>
      <c r="J42" s="2">
        <v>90</v>
      </c>
      <c r="K42" s="1">
        <v>61</v>
      </c>
      <c r="L42" s="1">
        <v>0</v>
      </c>
      <c r="M42" s="1">
        <v>90</v>
      </c>
      <c r="N42" s="1">
        <v>61</v>
      </c>
      <c r="O42" s="4">
        <v>15</v>
      </c>
      <c r="P42" s="1">
        <v>19</v>
      </c>
      <c r="Q42" s="4">
        <v>0</v>
      </c>
      <c r="R42" s="2">
        <v>353</v>
      </c>
      <c r="S42" s="30">
        <f t="shared" si="1"/>
        <v>452.16</v>
      </c>
      <c r="T42" s="40">
        <v>369.2</v>
      </c>
      <c r="U42" s="2">
        <v>313.89999999999998</v>
      </c>
      <c r="V42" s="5">
        <v>353.1</v>
      </c>
      <c r="W42" s="5">
        <v>240.1</v>
      </c>
      <c r="X42" s="3">
        <v>1.05</v>
      </c>
      <c r="Y42" s="48">
        <v>3.8</v>
      </c>
      <c r="Z42" s="48">
        <v>11.6</v>
      </c>
      <c r="AA42" s="3">
        <f t="shared" si="2"/>
        <v>2.75</v>
      </c>
      <c r="AB42" s="3">
        <f t="shared" si="3"/>
        <v>10.549999999999999</v>
      </c>
      <c r="AC42" s="2">
        <v>890</v>
      </c>
      <c r="AD42" s="2">
        <v>1000</v>
      </c>
      <c r="AE42" s="5">
        <v>680</v>
      </c>
      <c r="AF42" s="41">
        <f t="shared" si="4"/>
        <v>0.32002265647125461</v>
      </c>
      <c r="AG42" s="53" t="s">
        <v>17</v>
      </c>
      <c r="AH42" s="3"/>
      <c r="AJ42" s="4"/>
      <c r="AK42" s="4"/>
      <c r="AN42" s="1"/>
      <c r="AO42" s="4"/>
      <c r="AP42" s="3"/>
      <c r="AQ42" s="2"/>
      <c r="AR42" s="2"/>
    </row>
    <row r="43" spans="1:44" x14ac:dyDescent="0.25">
      <c r="A43" s="131"/>
      <c r="B43" s="57" t="s">
        <v>55</v>
      </c>
      <c r="C43" s="23" t="s">
        <v>290</v>
      </c>
      <c r="D43" s="1">
        <v>10.9</v>
      </c>
      <c r="E43" s="1" t="s">
        <v>12</v>
      </c>
      <c r="F43" s="1">
        <v>2</v>
      </c>
      <c r="G43" s="1">
        <v>0</v>
      </c>
      <c r="H43" s="24">
        <v>0.05</v>
      </c>
      <c r="I43" s="23">
        <v>16</v>
      </c>
      <c r="J43" s="2">
        <v>80</v>
      </c>
      <c r="K43" s="1">
        <v>61</v>
      </c>
      <c r="L43" s="1">
        <v>39</v>
      </c>
      <c r="M43" s="1">
        <f t="shared" ref="M43:M206" si="11">J43-L43</f>
        <v>41</v>
      </c>
      <c r="N43" s="1">
        <f t="shared" ref="N43:N72" si="12">K43-L43</f>
        <v>22</v>
      </c>
      <c r="O43" s="4">
        <v>10</v>
      </c>
      <c r="P43" s="1">
        <v>13</v>
      </c>
      <c r="Q43" s="4">
        <v>0</v>
      </c>
      <c r="R43" s="2">
        <v>157</v>
      </c>
      <c r="S43" s="30">
        <f t="shared" si="1"/>
        <v>200.96</v>
      </c>
      <c r="T43" s="40">
        <v>200</v>
      </c>
      <c r="U43" s="2">
        <v>156.80000000000001</v>
      </c>
      <c r="V43" s="5">
        <v>172</v>
      </c>
      <c r="W43" s="5">
        <v>127.3</v>
      </c>
      <c r="X43" s="3">
        <v>1</v>
      </c>
      <c r="Y43" s="48">
        <v>2</v>
      </c>
      <c r="Z43" s="48">
        <v>5.4</v>
      </c>
      <c r="AA43" s="3">
        <f t="shared" si="2"/>
        <v>1</v>
      </c>
      <c r="AB43" s="3">
        <f t="shared" si="3"/>
        <v>4.4000000000000004</v>
      </c>
      <c r="AC43" s="2">
        <v>1000</v>
      </c>
      <c r="AD43" s="2">
        <v>1100</v>
      </c>
      <c r="AE43" s="5">
        <v>811</v>
      </c>
      <c r="AF43" s="41">
        <f t="shared" si="4"/>
        <v>0.2598837209302326</v>
      </c>
      <c r="AG43" s="53" t="s">
        <v>17</v>
      </c>
      <c r="AH43" s="3"/>
      <c r="AJ43" s="4"/>
      <c r="AK43" s="4"/>
      <c r="AN43" s="1"/>
      <c r="AO43" s="4"/>
      <c r="AP43" s="3"/>
      <c r="AQ43" s="2"/>
      <c r="AR43" s="2"/>
    </row>
    <row r="44" spans="1:44" x14ac:dyDescent="0.25">
      <c r="A44" s="131"/>
      <c r="B44" s="57" t="s">
        <v>56</v>
      </c>
      <c r="C44" s="23" t="s">
        <v>290</v>
      </c>
      <c r="D44" s="1">
        <v>10.9</v>
      </c>
      <c r="E44" s="1" t="s">
        <v>12</v>
      </c>
      <c r="F44" s="1">
        <v>2</v>
      </c>
      <c r="G44" s="1">
        <v>0</v>
      </c>
      <c r="H44" s="24">
        <v>0.05</v>
      </c>
      <c r="I44" s="23">
        <v>16</v>
      </c>
      <c r="J44" s="2">
        <v>80</v>
      </c>
      <c r="K44" s="1">
        <v>61</v>
      </c>
      <c r="L44" s="1">
        <v>39</v>
      </c>
      <c r="M44" s="1">
        <f t="shared" si="11"/>
        <v>41</v>
      </c>
      <c r="N44" s="1">
        <f t="shared" si="12"/>
        <v>22</v>
      </c>
      <c r="O44" s="4">
        <v>10</v>
      </c>
      <c r="P44" s="1">
        <v>13</v>
      </c>
      <c r="Q44" s="4">
        <v>0</v>
      </c>
      <c r="R44" s="2">
        <v>157</v>
      </c>
      <c r="S44" s="30">
        <f t="shared" si="1"/>
        <v>200.96</v>
      </c>
      <c r="T44" s="40">
        <v>213.4</v>
      </c>
      <c r="U44" s="2">
        <v>157.4</v>
      </c>
      <c r="V44" s="5">
        <v>172.4</v>
      </c>
      <c r="W44" s="5">
        <v>122.6</v>
      </c>
      <c r="X44" s="3">
        <v>1.04</v>
      </c>
      <c r="Y44" s="48">
        <v>2.1</v>
      </c>
      <c r="Z44" s="48">
        <v>5.8</v>
      </c>
      <c r="AA44" s="3">
        <f t="shared" si="2"/>
        <v>1.06</v>
      </c>
      <c r="AB44" s="3">
        <f t="shared" si="3"/>
        <v>4.76</v>
      </c>
      <c r="AC44" s="2">
        <v>1000</v>
      </c>
      <c r="AD44" s="2">
        <v>1100</v>
      </c>
      <c r="AE44" s="5">
        <v>780.6</v>
      </c>
      <c r="AF44" s="41">
        <f t="shared" si="4"/>
        <v>0.28886310904872392</v>
      </c>
      <c r="AG44" s="53" t="s">
        <v>17</v>
      </c>
      <c r="AH44" s="3"/>
      <c r="AJ44" s="4"/>
      <c r="AK44" s="4"/>
      <c r="AN44" s="1"/>
      <c r="AO44" s="4"/>
      <c r="AP44" s="3"/>
      <c r="AQ44" s="2"/>
      <c r="AR44" s="2"/>
    </row>
    <row r="45" spans="1:44" x14ac:dyDescent="0.25">
      <c r="A45" s="131"/>
      <c r="B45" s="57" t="s">
        <v>57</v>
      </c>
      <c r="C45" s="23" t="s">
        <v>290</v>
      </c>
      <c r="D45" s="1">
        <v>10.9</v>
      </c>
      <c r="E45" s="1" t="s">
        <v>12</v>
      </c>
      <c r="F45" s="1">
        <v>2</v>
      </c>
      <c r="G45" s="1">
        <v>0</v>
      </c>
      <c r="H45" s="24">
        <v>0.05</v>
      </c>
      <c r="I45" s="23">
        <v>16</v>
      </c>
      <c r="J45" s="2">
        <v>80</v>
      </c>
      <c r="K45" s="1">
        <v>61</v>
      </c>
      <c r="L45" s="1">
        <v>39</v>
      </c>
      <c r="M45" s="1">
        <f t="shared" si="11"/>
        <v>41</v>
      </c>
      <c r="N45" s="1">
        <f t="shared" si="12"/>
        <v>22</v>
      </c>
      <c r="O45" s="4">
        <v>10</v>
      </c>
      <c r="P45" s="1">
        <v>13</v>
      </c>
      <c r="Q45" s="4">
        <v>0</v>
      </c>
      <c r="R45" s="2">
        <v>157</v>
      </c>
      <c r="S45" s="30">
        <f t="shared" si="1"/>
        <v>200.96</v>
      </c>
      <c r="T45" s="40">
        <v>224.2</v>
      </c>
      <c r="U45" s="2">
        <v>158.30000000000001</v>
      </c>
      <c r="V45" s="5">
        <v>173.2</v>
      </c>
      <c r="W45" s="5">
        <v>128.80000000000001</v>
      </c>
      <c r="X45" s="3">
        <v>0.9</v>
      </c>
      <c r="Y45" s="48">
        <v>1.9</v>
      </c>
      <c r="Z45" s="48">
        <v>5.2</v>
      </c>
      <c r="AA45" s="3">
        <f t="shared" si="2"/>
        <v>0.99999999999999989</v>
      </c>
      <c r="AB45" s="3">
        <f t="shared" si="3"/>
        <v>4.3</v>
      </c>
      <c r="AC45" s="2">
        <v>1010</v>
      </c>
      <c r="AD45" s="2">
        <v>1100</v>
      </c>
      <c r="AE45" s="5">
        <v>820.47</v>
      </c>
      <c r="AF45" s="41">
        <f t="shared" si="4"/>
        <v>0.25635103926096992</v>
      </c>
      <c r="AG45" s="53" t="s">
        <v>17</v>
      </c>
      <c r="AH45" s="3"/>
      <c r="AJ45" s="4"/>
      <c r="AK45" s="4"/>
      <c r="AN45" s="1"/>
      <c r="AO45" s="4"/>
      <c r="AP45" s="3"/>
      <c r="AQ45" s="2"/>
      <c r="AR45" s="2"/>
    </row>
    <row r="46" spans="1:44" x14ac:dyDescent="0.25">
      <c r="A46" s="131"/>
      <c r="B46" s="57" t="s">
        <v>30</v>
      </c>
      <c r="C46" s="23" t="s">
        <v>290</v>
      </c>
      <c r="D46" s="1">
        <v>8.8000000000000007</v>
      </c>
      <c r="E46" s="1" t="s">
        <v>12</v>
      </c>
      <c r="F46" s="1">
        <v>2</v>
      </c>
      <c r="G46" s="1">
        <v>0</v>
      </c>
      <c r="H46" s="24">
        <v>0.05</v>
      </c>
      <c r="I46" s="23">
        <v>20</v>
      </c>
      <c r="J46" s="2">
        <v>85</v>
      </c>
      <c r="K46" s="1">
        <v>61</v>
      </c>
      <c r="L46" s="1">
        <v>33</v>
      </c>
      <c r="M46" s="1">
        <v>52</v>
      </c>
      <c r="N46" s="1">
        <f t="shared" si="12"/>
        <v>28</v>
      </c>
      <c r="O46" s="4">
        <v>12.5</v>
      </c>
      <c r="P46" s="1">
        <v>16</v>
      </c>
      <c r="Q46" s="4">
        <v>0</v>
      </c>
      <c r="R46" s="2">
        <v>245</v>
      </c>
      <c r="S46" s="30">
        <f t="shared" si="1"/>
        <v>314</v>
      </c>
      <c r="T46" s="40">
        <v>256.89999999999998</v>
      </c>
      <c r="U46" s="2">
        <v>190.4</v>
      </c>
      <c r="V46" s="5">
        <v>220.7</v>
      </c>
      <c r="W46" s="5">
        <v>155.6</v>
      </c>
      <c r="X46" s="3">
        <v>1.04</v>
      </c>
      <c r="Y46" s="48">
        <v>3.3</v>
      </c>
      <c r="Z46" s="48">
        <v>9.4</v>
      </c>
      <c r="AA46" s="3">
        <f t="shared" si="2"/>
        <v>2.2599999999999998</v>
      </c>
      <c r="AB46" s="3">
        <f t="shared" si="3"/>
        <v>8.36</v>
      </c>
      <c r="AC46" s="2">
        <v>780</v>
      </c>
      <c r="AD46" s="2">
        <v>900</v>
      </c>
      <c r="AE46" s="5">
        <v>635</v>
      </c>
      <c r="AF46" s="41">
        <f t="shared" si="4"/>
        <v>0.29497054825555047</v>
      </c>
      <c r="AG46" s="53" t="s">
        <v>17</v>
      </c>
      <c r="AH46" s="3"/>
      <c r="AJ46" s="4"/>
      <c r="AK46" s="4"/>
      <c r="AN46" s="1"/>
      <c r="AO46" s="4"/>
      <c r="AP46" s="3"/>
      <c r="AQ46" s="2"/>
      <c r="AR46" s="2"/>
    </row>
    <row r="47" spans="1:44" x14ac:dyDescent="0.25">
      <c r="A47" s="131"/>
      <c r="B47" s="57" t="s">
        <v>31</v>
      </c>
      <c r="C47" s="23" t="s">
        <v>290</v>
      </c>
      <c r="D47" s="1">
        <v>8.8000000000000007</v>
      </c>
      <c r="E47" s="1" t="s">
        <v>12</v>
      </c>
      <c r="F47" s="1">
        <v>2</v>
      </c>
      <c r="G47" s="1">
        <v>0</v>
      </c>
      <c r="H47" s="24">
        <v>0.05</v>
      </c>
      <c r="I47" s="23">
        <v>20</v>
      </c>
      <c r="J47" s="2">
        <v>85</v>
      </c>
      <c r="K47" s="1">
        <v>61</v>
      </c>
      <c r="L47" s="1">
        <v>33</v>
      </c>
      <c r="M47" s="1">
        <f t="shared" si="11"/>
        <v>52</v>
      </c>
      <c r="N47" s="1">
        <f t="shared" si="12"/>
        <v>28</v>
      </c>
      <c r="O47" s="4">
        <v>12.5</v>
      </c>
      <c r="P47" s="1">
        <v>16</v>
      </c>
      <c r="Q47" s="4">
        <v>0</v>
      </c>
      <c r="R47" s="2">
        <v>245</v>
      </c>
      <c r="S47" s="30">
        <f t="shared" si="1"/>
        <v>314</v>
      </c>
      <c r="T47" s="40">
        <v>305.60000000000002</v>
      </c>
      <c r="U47" s="2">
        <v>193</v>
      </c>
      <c r="V47" s="5">
        <v>221.8</v>
      </c>
      <c r="W47" s="5">
        <v>157.4</v>
      </c>
      <c r="X47" s="3">
        <v>0.8</v>
      </c>
      <c r="Y47" s="48">
        <v>2.9</v>
      </c>
      <c r="Z47" s="48">
        <v>9</v>
      </c>
      <c r="AA47" s="3">
        <f t="shared" si="2"/>
        <v>2.0999999999999996</v>
      </c>
      <c r="AB47" s="3">
        <f t="shared" si="3"/>
        <v>8.1999999999999993</v>
      </c>
      <c r="AC47" s="2">
        <v>790</v>
      </c>
      <c r="AD47" s="2">
        <v>910</v>
      </c>
      <c r="AE47" s="5">
        <v>642</v>
      </c>
      <c r="AF47" s="41">
        <f t="shared" si="4"/>
        <v>0.29035166816952207</v>
      </c>
      <c r="AG47" s="53" t="s">
        <v>17</v>
      </c>
      <c r="AH47" s="3"/>
      <c r="AJ47" s="4"/>
      <c r="AK47" s="4"/>
      <c r="AN47" s="1"/>
      <c r="AO47" s="4"/>
      <c r="AP47" s="3"/>
      <c r="AQ47" s="2"/>
      <c r="AR47" s="2"/>
    </row>
    <row r="48" spans="1:44" x14ac:dyDescent="0.25">
      <c r="A48" s="131"/>
      <c r="B48" s="57" t="s">
        <v>32</v>
      </c>
      <c r="C48" s="23" t="s">
        <v>290</v>
      </c>
      <c r="D48" s="1">
        <v>8.8000000000000007</v>
      </c>
      <c r="E48" s="1" t="s">
        <v>12</v>
      </c>
      <c r="F48" s="1">
        <v>2</v>
      </c>
      <c r="G48" s="1">
        <v>0</v>
      </c>
      <c r="H48" s="24">
        <v>0.05</v>
      </c>
      <c r="I48" s="23">
        <v>20</v>
      </c>
      <c r="J48" s="2">
        <v>85</v>
      </c>
      <c r="K48" s="1">
        <v>61</v>
      </c>
      <c r="L48" s="1">
        <v>33</v>
      </c>
      <c r="M48" s="1">
        <f t="shared" si="11"/>
        <v>52</v>
      </c>
      <c r="N48" s="1">
        <f t="shared" si="12"/>
        <v>28</v>
      </c>
      <c r="O48" s="4">
        <v>12.5</v>
      </c>
      <c r="P48" s="1">
        <v>16</v>
      </c>
      <c r="Q48" s="4">
        <v>0</v>
      </c>
      <c r="R48" s="2">
        <v>245</v>
      </c>
      <c r="S48" s="30">
        <f t="shared" si="1"/>
        <v>314</v>
      </c>
      <c r="T48" s="40">
        <v>287.2</v>
      </c>
      <c r="U48" s="2">
        <v>196.3</v>
      </c>
      <c r="V48" s="5">
        <v>224.1</v>
      </c>
      <c r="W48" s="5">
        <v>159.4</v>
      </c>
      <c r="X48" s="3">
        <v>0.89</v>
      </c>
      <c r="Y48" s="48">
        <v>2.9</v>
      </c>
      <c r="Z48" s="48">
        <v>8.8000000000000007</v>
      </c>
      <c r="AA48" s="3">
        <f t="shared" si="2"/>
        <v>2.0099999999999998</v>
      </c>
      <c r="AB48" s="3">
        <f t="shared" si="3"/>
        <v>7.910000000000001</v>
      </c>
      <c r="AC48" s="2">
        <v>800</v>
      </c>
      <c r="AD48" s="2">
        <v>910</v>
      </c>
      <c r="AE48" s="5">
        <v>650</v>
      </c>
      <c r="AF48" s="41">
        <f t="shared" si="4"/>
        <v>0.28871039714413205</v>
      </c>
      <c r="AG48" s="53" t="s">
        <v>17</v>
      </c>
      <c r="AH48" s="3"/>
      <c r="AJ48" s="4"/>
      <c r="AK48" s="4"/>
      <c r="AN48" s="1"/>
      <c r="AO48" s="4"/>
      <c r="AP48" s="3"/>
      <c r="AQ48" s="2"/>
      <c r="AR48" s="2"/>
    </row>
    <row r="49" spans="1:44" x14ac:dyDescent="0.25">
      <c r="A49" s="131"/>
      <c r="B49" s="57" t="s">
        <v>58</v>
      </c>
      <c r="C49" s="23" t="s">
        <v>290</v>
      </c>
      <c r="D49" s="1">
        <v>10.9</v>
      </c>
      <c r="E49" s="1" t="s">
        <v>12</v>
      </c>
      <c r="F49" s="1">
        <v>2</v>
      </c>
      <c r="G49" s="1">
        <v>0</v>
      </c>
      <c r="H49" s="24">
        <v>0.05</v>
      </c>
      <c r="I49" s="23">
        <v>24</v>
      </c>
      <c r="J49" s="2">
        <v>90</v>
      </c>
      <c r="K49" s="1">
        <v>61</v>
      </c>
      <c r="L49" s="1">
        <v>32</v>
      </c>
      <c r="M49" s="1">
        <f t="shared" si="11"/>
        <v>58</v>
      </c>
      <c r="N49" s="1">
        <f t="shared" si="12"/>
        <v>29</v>
      </c>
      <c r="O49" s="4">
        <v>15</v>
      </c>
      <c r="P49" s="1">
        <v>19</v>
      </c>
      <c r="Q49" s="4">
        <v>0</v>
      </c>
      <c r="R49" s="2">
        <v>353</v>
      </c>
      <c r="S49" s="30">
        <f t="shared" si="1"/>
        <v>452.16</v>
      </c>
      <c r="T49" s="40">
        <v>428.8</v>
      </c>
      <c r="U49" s="2">
        <v>356.6</v>
      </c>
      <c r="V49" s="5">
        <v>394.8</v>
      </c>
      <c r="W49" s="5">
        <v>311.10000000000002</v>
      </c>
      <c r="X49" s="3">
        <v>1.03</v>
      </c>
      <c r="Y49" s="48">
        <v>2.5</v>
      </c>
      <c r="Z49" s="48">
        <v>6.7</v>
      </c>
      <c r="AA49" s="3">
        <f t="shared" si="2"/>
        <v>1.47</v>
      </c>
      <c r="AB49" s="3">
        <f t="shared" si="3"/>
        <v>5.67</v>
      </c>
      <c r="AC49" s="2">
        <v>1010</v>
      </c>
      <c r="AD49" s="2">
        <v>1120</v>
      </c>
      <c r="AE49" s="5">
        <v>881</v>
      </c>
      <c r="AF49" s="41">
        <f t="shared" si="4"/>
        <v>0.21200607902735558</v>
      </c>
      <c r="AG49" s="53" t="s">
        <v>17</v>
      </c>
      <c r="AH49" s="3"/>
      <c r="AJ49" s="4"/>
      <c r="AK49" s="4"/>
      <c r="AN49" s="1"/>
      <c r="AO49" s="4"/>
      <c r="AP49" s="3"/>
      <c r="AQ49" s="2"/>
      <c r="AR49" s="2"/>
    </row>
    <row r="50" spans="1:44" x14ac:dyDescent="0.25">
      <c r="A50" s="131"/>
      <c r="B50" s="57" t="s">
        <v>59</v>
      </c>
      <c r="C50" s="23" t="s">
        <v>290</v>
      </c>
      <c r="D50" s="1">
        <v>10.9</v>
      </c>
      <c r="E50" s="1" t="s">
        <v>12</v>
      </c>
      <c r="F50" s="1">
        <v>2</v>
      </c>
      <c r="G50" s="1">
        <v>0</v>
      </c>
      <c r="H50" s="24">
        <v>0.05</v>
      </c>
      <c r="I50" s="23">
        <v>24</v>
      </c>
      <c r="J50" s="2">
        <v>90</v>
      </c>
      <c r="K50" s="1">
        <v>61</v>
      </c>
      <c r="L50" s="1">
        <v>32</v>
      </c>
      <c r="M50" s="1">
        <f t="shared" si="11"/>
        <v>58</v>
      </c>
      <c r="N50" s="1">
        <f t="shared" si="12"/>
        <v>29</v>
      </c>
      <c r="O50" s="4">
        <v>15</v>
      </c>
      <c r="P50" s="1">
        <v>19</v>
      </c>
      <c r="Q50" s="4">
        <v>0</v>
      </c>
      <c r="R50" s="2">
        <v>353</v>
      </c>
      <c r="S50" s="30">
        <f t="shared" si="1"/>
        <v>452.16</v>
      </c>
      <c r="T50" s="40">
        <v>384.8</v>
      </c>
      <c r="U50" s="2">
        <v>358.3</v>
      </c>
      <c r="V50" s="5">
        <v>394.7</v>
      </c>
      <c r="W50" s="5">
        <v>313.8</v>
      </c>
      <c r="X50" s="3">
        <v>1.1299999999999999</v>
      </c>
      <c r="Y50" s="48">
        <v>2.5</v>
      </c>
      <c r="Z50" s="48">
        <v>6.7</v>
      </c>
      <c r="AA50" s="3">
        <f t="shared" si="2"/>
        <v>1.37</v>
      </c>
      <c r="AB50" s="3">
        <f t="shared" si="3"/>
        <v>5.57</v>
      </c>
      <c r="AC50" s="2">
        <v>1020</v>
      </c>
      <c r="AD50" s="2">
        <v>1120</v>
      </c>
      <c r="AE50" s="5">
        <v>889</v>
      </c>
      <c r="AF50" s="41">
        <f t="shared" si="4"/>
        <v>0.20496579680770199</v>
      </c>
      <c r="AG50" s="53" t="s">
        <v>17</v>
      </c>
      <c r="AH50" s="3"/>
      <c r="AJ50" s="4"/>
      <c r="AK50" s="4"/>
      <c r="AN50" s="1"/>
      <c r="AO50" s="4"/>
      <c r="AP50" s="3"/>
      <c r="AQ50" s="2"/>
      <c r="AR50" s="2"/>
    </row>
    <row r="51" spans="1:44" x14ac:dyDescent="0.25">
      <c r="A51" s="131"/>
      <c r="B51" s="57" t="s">
        <v>60</v>
      </c>
      <c r="C51" s="23" t="s">
        <v>290</v>
      </c>
      <c r="D51" s="1">
        <v>10.9</v>
      </c>
      <c r="E51" s="1" t="s">
        <v>12</v>
      </c>
      <c r="F51" s="1">
        <v>2</v>
      </c>
      <c r="G51" s="1">
        <v>0</v>
      </c>
      <c r="H51" s="24">
        <v>0.05</v>
      </c>
      <c r="I51" s="23">
        <v>24</v>
      </c>
      <c r="J51" s="2">
        <v>90</v>
      </c>
      <c r="K51" s="1">
        <v>61</v>
      </c>
      <c r="L51" s="1">
        <v>32</v>
      </c>
      <c r="M51" s="1">
        <f t="shared" si="11"/>
        <v>58</v>
      </c>
      <c r="N51" s="1">
        <f t="shared" si="12"/>
        <v>29</v>
      </c>
      <c r="O51" s="4">
        <v>15</v>
      </c>
      <c r="P51" s="1">
        <v>19</v>
      </c>
      <c r="Q51" s="4">
        <v>0</v>
      </c>
      <c r="R51" s="2">
        <v>353</v>
      </c>
      <c r="S51" s="30">
        <f t="shared" si="1"/>
        <v>452.16</v>
      </c>
      <c r="T51" s="40">
        <v>405.4</v>
      </c>
      <c r="U51" s="2">
        <v>342.8</v>
      </c>
      <c r="V51" s="5">
        <v>392</v>
      </c>
      <c r="W51" s="5">
        <v>296.10000000000002</v>
      </c>
      <c r="X51" s="3">
        <v>1.05</v>
      </c>
      <c r="Y51" s="48">
        <v>2.6</v>
      </c>
      <c r="Z51" s="48">
        <v>7.3</v>
      </c>
      <c r="AA51" s="3">
        <f t="shared" si="2"/>
        <v>1.55</v>
      </c>
      <c r="AB51" s="3">
        <f t="shared" si="3"/>
        <v>6.25</v>
      </c>
      <c r="AC51" s="2">
        <v>970</v>
      </c>
      <c r="AD51" s="2">
        <v>1110</v>
      </c>
      <c r="AE51" s="5">
        <v>838.8</v>
      </c>
      <c r="AF51" s="41">
        <f t="shared" si="4"/>
        <v>0.24464285714285705</v>
      </c>
      <c r="AG51" s="53" t="s">
        <v>17</v>
      </c>
      <c r="AH51" s="3"/>
      <c r="AJ51" s="4"/>
      <c r="AK51" s="4"/>
      <c r="AN51" s="1"/>
      <c r="AO51" s="4"/>
      <c r="AP51" s="3"/>
      <c r="AQ51" s="2"/>
      <c r="AR51" s="2"/>
    </row>
    <row r="52" spans="1:44" x14ac:dyDescent="0.25">
      <c r="A52" s="131"/>
      <c r="B52" s="57" t="s">
        <v>61</v>
      </c>
      <c r="C52" s="23" t="s">
        <v>290</v>
      </c>
      <c r="D52" s="1">
        <v>10.9</v>
      </c>
      <c r="E52" s="1" t="s">
        <v>12</v>
      </c>
      <c r="F52" s="1">
        <v>2</v>
      </c>
      <c r="G52" s="1">
        <v>0</v>
      </c>
      <c r="H52" s="24">
        <v>0.05</v>
      </c>
      <c r="I52" s="23">
        <v>24</v>
      </c>
      <c r="J52" s="2">
        <v>100</v>
      </c>
      <c r="K52" s="1">
        <v>61</v>
      </c>
      <c r="L52" s="1">
        <v>42</v>
      </c>
      <c r="M52" s="1">
        <f t="shared" si="11"/>
        <v>58</v>
      </c>
      <c r="N52" s="1">
        <f t="shared" si="12"/>
        <v>19</v>
      </c>
      <c r="O52" s="4">
        <v>15</v>
      </c>
      <c r="P52" s="1">
        <v>19</v>
      </c>
      <c r="Q52" s="4">
        <v>0</v>
      </c>
      <c r="R52" s="2">
        <v>353</v>
      </c>
      <c r="S52" s="30">
        <f t="shared" si="1"/>
        <v>452.16</v>
      </c>
      <c r="T52" s="40">
        <v>439.2</v>
      </c>
      <c r="U52" s="2">
        <v>343.3</v>
      </c>
      <c r="V52" s="5">
        <v>399.1</v>
      </c>
      <c r="W52" s="5">
        <v>367.4</v>
      </c>
      <c r="X52" s="3">
        <v>0.88</v>
      </c>
      <c r="Y52" s="48">
        <v>2</v>
      </c>
      <c r="Z52" s="48">
        <v>3.7</v>
      </c>
      <c r="AA52" s="3">
        <f t="shared" si="2"/>
        <v>1.1200000000000001</v>
      </c>
      <c r="AB52" s="3">
        <f t="shared" si="3"/>
        <v>2.8200000000000003</v>
      </c>
      <c r="AC52" s="2">
        <v>970</v>
      </c>
      <c r="AD52" s="2">
        <v>1130</v>
      </c>
      <c r="AE52" s="5">
        <v>1040</v>
      </c>
      <c r="AF52" s="41">
        <f t="shared" si="4"/>
        <v>7.9428714607867823E-2</v>
      </c>
      <c r="AG52" s="53" t="s">
        <v>299</v>
      </c>
      <c r="AH52" s="3"/>
      <c r="AJ52" s="4"/>
      <c r="AK52" s="4"/>
      <c r="AN52" s="1"/>
      <c r="AO52" s="4"/>
      <c r="AP52" s="3"/>
      <c r="AQ52" s="2"/>
      <c r="AR52" s="2"/>
    </row>
    <row r="53" spans="1:44" x14ac:dyDescent="0.25">
      <c r="A53" s="131"/>
      <c r="B53" s="57" t="s">
        <v>62</v>
      </c>
      <c r="C53" s="23" t="s">
        <v>290</v>
      </c>
      <c r="D53" s="1">
        <v>10.9</v>
      </c>
      <c r="E53" s="1" t="s">
        <v>12</v>
      </c>
      <c r="F53" s="1">
        <v>2</v>
      </c>
      <c r="G53" s="1">
        <v>0</v>
      </c>
      <c r="H53" s="24">
        <v>0.05</v>
      </c>
      <c r="I53" s="23">
        <v>24</v>
      </c>
      <c r="J53" s="2">
        <v>100</v>
      </c>
      <c r="K53" s="1">
        <v>61</v>
      </c>
      <c r="L53" s="1">
        <v>42</v>
      </c>
      <c r="M53" s="1">
        <f t="shared" si="11"/>
        <v>58</v>
      </c>
      <c r="N53" s="1">
        <f t="shared" si="12"/>
        <v>19</v>
      </c>
      <c r="O53" s="4">
        <v>15</v>
      </c>
      <c r="P53" s="1">
        <v>19</v>
      </c>
      <c r="Q53" s="4">
        <v>0</v>
      </c>
      <c r="R53" s="2">
        <v>353</v>
      </c>
      <c r="S53" s="30">
        <f t="shared" si="1"/>
        <v>452.16</v>
      </c>
      <c r="T53" s="40">
        <v>421.1</v>
      </c>
      <c r="U53" s="2">
        <v>359.3</v>
      </c>
      <c r="V53" s="5">
        <v>396</v>
      </c>
      <c r="W53" s="5">
        <v>364.1</v>
      </c>
      <c r="X53" s="3">
        <v>1.05</v>
      </c>
      <c r="Y53" s="48">
        <v>2.2000000000000002</v>
      </c>
      <c r="Z53" s="48">
        <v>3.8</v>
      </c>
      <c r="AA53" s="3">
        <f t="shared" si="2"/>
        <v>1.1500000000000001</v>
      </c>
      <c r="AB53" s="3">
        <f t="shared" si="3"/>
        <v>2.75</v>
      </c>
      <c r="AC53" s="2">
        <v>1020</v>
      </c>
      <c r="AD53" s="2">
        <v>1120</v>
      </c>
      <c r="AE53" s="5">
        <v>1031</v>
      </c>
      <c r="AF53" s="41">
        <f t="shared" si="4"/>
        <v>8.0555555555555491E-2</v>
      </c>
      <c r="AG53" s="53" t="s">
        <v>299</v>
      </c>
      <c r="AH53" s="3"/>
      <c r="AJ53" s="4"/>
      <c r="AK53" s="4"/>
      <c r="AN53" s="1"/>
      <c r="AO53" s="4"/>
      <c r="AP53" s="3"/>
      <c r="AQ53" s="2"/>
      <c r="AR53" s="2"/>
    </row>
    <row r="54" spans="1:44" x14ac:dyDescent="0.25">
      <c r="A54" s="131"/>
      <c r="B54" s="57" t="s">
        <v>63</v>
      </c>
      <c r="C54" s="23" t="s">
        <v>290</v>
      </c>
      <c r="D54" s="1">
        <v>10.9</v>
      </c>
      <c r="E54" s="1" t="s">
        <v>12</v>
      </c>
      <c r="F54" s="1">
        <v>2</v>
      </c>
      <c r="G54" s="1">
        <v>0</v>
      </c>
      <c r="H54" s="24">
        <v>0.05</v>
      </c>
      <c r="I54" s="23">
        <v>24</v>
      </c>
      <c r="J54" s="2">
        <v>100</v>
      </c>
      <c r="K54" s="1">
        <v>61</v>
      </c>
      <c r="L54" s="1">
        <v>42</v>
      </c>
      <c r="M54" s="1">
        <f t="shared" si="11"/>
        <v>58</v>
      </c>
      <c r="N54" s="1">
        <f t="shared" si="12"/>
        <v>19</v>
      </c>
      <c r="O54" s="4">
        <v>15</v>
      </c>
      <c r="P54" s="1">
        <v>19</v>
      </c>
      <c r="Q54" s="4">
        <v>0</v>
      </c>
      <c r="R54" s="2">
        <v>353</v>
      </c>
      <c r="S54" s="30">
        <f t="shared" si="1"/>
        <v>452.16</v>
      </c>
      <c r="T54" s="40">
        <v>409</v>
      </c>
      <c r="U54" s="2">
        <v>366.8</v>
      </c>
      <c r="V54" s="5">
        <v>398.3</v>
      </c>
      <c r="W54" s="5">
        <v>364.5</v>
      </c>
      <c r="X54" s="3">
        <v>1.1000000000000001</v>
      </c>
      <c r="Y54" s="48">
        <v>2.1</v>
      </c>
      <c r="Z54" s="48">
        <v>3.9</v>
      </c>
      <c r="AA54" s="3">
        <f t="shared" si="2"/>
        <v>1</v>
      </c>
      <c r="AB54" s="3">
        <f t="shared" si="3"/>
        <v>2.8</v>
      </c>
      <c r="AC54" s="2">
        <v>1040</v>
      </c>
      <c r="AD54" s="2">
        <v>1130</v>
      </c>
      <c r="AE54" s="5">
        <v>1032</v>
      </c>
      <c r="AF54" s="41">
        <f t="shared" si="4"/>
        <v>8.4860657795631456E-2</v>
      </c>
      <c r="AG54" s="53" t="s">
        <v>299</v>
      </c>
      <c r="AH54" s="3"/>
      <c r="AJ54" s="4"/>
      <c r="AK54" s="4"/>
      <c r="AN54" s="1"/>
      <c r="AO54" s="4"/>
      <c r="AP54" s="3"/>
      <c r="AQ54" s="2"/>
      <c r="AR54" s="2"/>
    </row>
    <row r="55" spans="1:44" x14ac:dyDescent="0.25">
      <c r="A55" s="131"/>
      <c r="B55" s="102" t="s">
        <v>64</v>
      </c>
      <c r="C55" s="23" t="s">
        <v>290</v>
      </c>
      <c r="D55" s="1">
        <v>8.8000000000000007</v>
      </c>
      <c r="E55" s="1" t="s">
        <v>12</v>
      </c>
      <c r="F55" s="1">
        <v>1</v>
      </c>
      <c r="G55" s="1">
        <v>0</v>
      </c>
      <c r="H55" s="24">
        <v>0.05</v>
      </c>
      <c r="I55" s="23">
        <v>24</v>
      </c>
      <c r="J55" s="2">
        <v>75</v>
      </c>
      <c r="K55" s="1">
        <v>61</v>
      </c>
      <c r="L55" s="1">
        <v>19</v>
      </c>
      <c r="M55" s="1">
        <f t="shared" si="11"/>
        <v>56</v>
      </c>
      <c r="N55" s="1">
        <f t="shared" si="12"/>
        <v>42</v>
      </c>
      <c r="O55" s="4">
        <v>15</v>
      </c>
      <c r="P55" s="1">
        <v>19</v>
      </c>
      <c r="Q55" s="4">
        <v>0</v>
      </c>
      <c r="R55" s="2">
        <v>353</v>
      </c>
      <c r="S55" s="30">
        <f t="shared" si="1"/>
        <v>452.16</v>
      </c>
      <c r="T55" s="40">
        <v>317.10000000000002</v>
      </c>
      <c r="U55" s="2">
        <v>207.2</v>
      </c>
      <c r="V55" s="5">
        <v>229.5</v>
      </c>
      <c r="W55" s="5">
        <v>132.80000000000001</v>
      </c>
      <c r="X55" s="3">
        <v>0.8</v>
      </c>
      <c r="Y55" s="48">
        <v>1</v>
      </c>
      <c r="Z55" s="48">
        <v>2.35</v>
      </c>
      <c r="AA55" s="3">
        <f t="shared" si="2"/>
        <v>0.19999999999999996</v>
      </c>
      <c r="AB55" s="3">
        <f t="shared" si="3"/>
        <v>1.55</v>
      </c>
      <c r="AC55" s="2">
        <v>590</v>
      </c>
      <c r="AD55" s="2">
        <v>650</v>
      </c>
      <c r="AE55" s="5">
        <v>376.5</v>
      </c>
      <c r="AF55" s="41">
        <f t="shared" si="4"/>
        <v>0.42135076252723302</v>
      </c>
      <c r="AG55" s="53" t="s">
        <v>13</v>
      </c>
      <c r="AH55" s="3"/>
      <c r="AJ55" s="4"/>
      <c r="AK55" s="4"/>
      <c r="AN55" s="1"/>
      <c r="AO55" s="4"/>
      <c r="AP55" s="3"/>
      <c r="AQ55" s="2"/>
      <c r="AR55" s="2"/>
    </row>
    <row r="56" spans="1:44" x14ac:dyDescent="0.25">
      <c r="A56" s="131"/>
      <c r="B56" s="102" t="s">
        <v>65</v>
      </c>
      <c r="C56" s="23" t="s">
        <v>290</v>
      </c>
      <c r="D56" s="1">
        <v>8.8000000000000007</v>
      </c>
      <c r="E56" s="1" t="s">
        <v>12</v>
      </c>
      <c r="F56" s="1">
        <v>1</v>
      </c>
      <c r="G56" s="1">
        <v>0</v>
      </c>
      <c r="H56" s="24">
        <v>0.05</v>
      </c>
      <c r="I56" s="23">
        <v>24</v>
      </c>
      <c r="J56" s="2">
        <v>75</v>
      </c>
      <c r="K56" s="1">
        <v>61</v>
      </c>
      <c r="L56" s="1">
        <v>19</v>
      </c>
      <c r="M56" s="1">
        <f t="shared" si="11"/>
        <v>56</v>
      </c>
      <c r="N56" s="1">
        <f t="shared" si="12"/>
        <v>42</v>
      </c>
      <c r="O56" s="4">
        <v>15</v>
      </c>
      <c r="P56" s="1">
        <v>19</v>
      </c>
      <c r="Q56" s="4">
        <v>0</v>
      </c>
      <c r="R56" s="2">
        <v>353</v>
      </c>
      <c r="S56" s="30">
        <f t="shared" si="1"/>
        <v>452.16</v>
      </c>
      <c r="T56" s="40">
        <v>318.3</v>
      </c>
      <c r="U56" s="2">
        <v>223.7</v>
      </c>
      <c r="V56" s="5">
        <v>245</v>
      </c>
      <c r="W56" s="5">
        <v>135</v>
      </c>
      <c r="X56" s="3">
        <v>0.85</v>
      </c>
      <c r="Y56" s="48">
        <v>1.1000000000000001</v>
      </c>
      <c r="Z56" s="48">
        <v>2.6</v>
      </c>
      <c r="AA56" s="3">
        <f t="shared" si="2"/>
        <v>0.25000000000000011</v>
      </c>
      <c r="AB56" s="3">
        <f t="shared" si="3"/>
        <v>1.75</v>
      </c>
      <c r="AC56" s="2">
        <v>630</v>
      </c>
      <c r="AD56" s="2">
        <v>690</v>
      </c>
      <c r="AE56" s="5">
        <v>384</v>
      </c>
      <c r="AF56" s="41">
        <f t="shared" si="4"/>
        <v>0.44897959183673475</v>
      </c>
      <c r="AG56" s="53" t="s">
        <v>13</v>
      </c>
      <c r="AH56" s="3"/>
      <c r="AJ56" s="4"/>
      <c r="AK56" s="4"/>
      <c r="AN56" s="1"/>
      <c r="AO56" s="4"/>
      <c r="AP56" s="3"/>
      <c r="AQ56" s="2"/>
      <c r="AR56" s="2"/>
    </row>
    <row r="57" spans="1:44" x14ac:dyDescent="0.25">
      <c r="A57" s="131"/>
      <c r="B57" s="102" t="s">
        <v>66</v>
      </c>
      <c r="C57" s="23" t="s">
        <v>290</v>
      </c>
      <c r="D57" s="1">
        <v>8.8000000000000007</v>
      </c>
      <c r="E57" s="1" t="s">
        <v>12</v>
      </c>
      <c r="F57" s="1">
        <v>1</v>
      </c>
      <c r="G57" s="1">
        <v>0</v>
      </c>
      <c r="H57" s="24">
        <v>0.05</v>
      </c>
      <c r="I57" s="23">
        <v>24</v>
      </c>
      <c r="J57" s="2">
        <v>75</v>
      </c>
      <c r="K57" s="1">
        <v>61</v>
      </c>
      <c r="L57" s="1">
        <v>19</v>
      </c>
      <c r="M57" s="1">
        <f t="shared" si="11"/>
        <v>56</v>
      </c>
      <c r="N57" s="1">
        <f t="shared" si="12"/>
        <v>42</v>
      </c>
      <c r="O57" s="4">
        <v>15</v>
      </c>
      <c r="P57" s="1">
        <v>19</v>
      </c>
      <c r="Q57" s="4">
        <v>0</v>
      </c>
      <c r="R57" s="2">
        <v>353</v>
      </c>
      <c r="S57" s="30">
        <f t="shared" si="1"/>
        <v>452.16</v>
      </c>
      <c r="T57" s="40">
        <v>335.2</v>
      </c>
      <c r="U57" s="2">
        <v>217.9</v>
      </c>
      <c r="V57" s="5">
        <v>238.5</v>
      </c>
      <c r="W57" s="5">
        <v>139</v>
      </c>
      <c r="X57" s="3">
        <v>0.9</v>
      </c>
      <c r="Y57" s="48">
        <v>1.1000000000000001</v>
      </c>
      <c r="Z57" s="48">
        <v>2.4</v>
      </c>
      <c r="AA57" s="3">
        <f t="shared" si="2"/>
        <v>0.20000000000000007</v>
      </c>
      <c r="AB57" s="3">
        <f t="shared" si="3"/>
        <v>1.5</v>
      </c>
      <c r="AC57" s="2">
        <v>620</v>
      </c>
      <c r="AD57" s="2">
        <v>680</v>
      </c>
      <c r="AE57" s="5">
        <v>394</v>
      </c>
      <c r="AF57" s="41">
        <f t="shared" si="4"/>
        <v>0.41719077568134177</v>
      </c>
      <c r="AG57" s="53" t="s">
        <v>13</v>
      </c>
      <c r="AH57" s="3"/>
      <c r="AJ57" s="4"/>
      <c r="AK57" s="4"/>
      <c r="AN57" s="1"/>
      <c r="AO57" s="4"/>
      <c r="AP57" s="3"/>
      <c r="AQ57" s="2"/>
      <c r="AR57" s="2"/>
    </row>
    <row r="58" spans="1:44" x14ac:dyDescent="0.25">
      <c r="A58" s="131"/>
      <c r="B58" s="57" t="s">
        <v>67</v>
      </c>
      <c r="C58" s="23" t="s">
        <v>290</v>
      </c>
      <c r="D58" s="1">
        <v>8.8000000000000007</v>
      </c>
      <c r="E58" s="1" t="s">
        <v>12</v>
      </c>
      <c r="F58" s="1">
        <v>1</v>
      </c>
      <c r="G58" s="1">
        <v>0</v>
      </c>
      <c r="H58" s="24">
        <v>0.05</v>
      </c>
      <c r="I58" s="23">
        <v>24</v>
      </c>
      <c r="J58" s="2">
        <v>85</v>
      </c>
      <c r="K58" s="1">
        <v>61</v>
      </c>
      <c r="L58" s="1">
        <v>22</v>
      </c>
      <c r="M58" s="1">
        <f t="shared" si="11"/>
        <v>63</v>
      </c>
      <c r="N58" s="1">
        <f t="shared" si="12"/>
        <v>39</v>
      </c>
      <c r="O58" s="4">
        <v>15</v>
      </c>
      <c r="P58" s="1">
        <v>19</v>
      </c>
      <c r="Q58" s="4">
        <v>0</v>
      </c>
      <c r="R58" s="2">
        <v>353</v>
      </c>
      <c r="S58" s="30">
        <f t="shared" si="1"/>
        <v>452.16</v>
      </c>
      <c r="T58" s="40">
        <v>400.3</v>
      </c>
      <c r="U58" s="2">
        <v>308.8</v>
      </c>
      <c r="V58" s="5">
        <v>327.39999999999998</v>
      </c>
      <c r="W58" s="5">
        <v>213.2</v>
      </c>
      <c r="X58" s="3">
        <v>1.02</v>
      </c>
      <c r="Y58" s="48">
        <v>2.8</v>
      </c>
      <c r="Z58" s="48">
        <v>10.7</v>
      </c>
      <c r="AA58" s="3">
        <f t="shared" si="2"/>
        <v>1.7799999999999998</v>
      </c>
      <c r="AB58" s="3">
        <f t="shared" si="3"/>
        <v>9.68</v>
      </c>
      <c r="AC58" s="2">
        <v>870</v>
      </c>
      <c r="AD58" s="2">
        <v>930</v>
      </c>
      <c r="AE58" s="5">
        <v>603.79999999999995</v>
      </c>
      <c r="AF58" s="41">
        <f t="shared" si="4"/>
        <v>0.34880879657910813</v>
      </c>
      <c r="AG58" s="53" t="s">
        <v>17</v>
      </c>
      <c r="AH58" s="3"/>
      <c r="AJ58" s="4"/>
      <c r="AK58" s="4"/>
      <c r="AN58" s="1"/>
      <c r="AO58" s="4"/>
      <c r="AP58" s="3"/>
      <c r="AQ58" s="2"/>
      <c r="AR58" s="2"/>
    </row>
    <row r="59" spans="1:44" x14ac:dyDescent="0.25">
      <c r="A59" s="131"/>
      <c r="B59" s="57" t="s">
        <v>68</v>
      </c>
      <c r="C59" s="23" t="s">
        <v>290</v>
      </c>
      <c r="D59" s="1">
        <v>8.8000000000000007</v>
      </c>
      <c r="E59" s="1" t="s">
        <v>12</v>
      </c>
      <c r="F59" s="1">
        <v>1</v>
      </c>
      <c r="G59" s="1">
        <v>0</v>
      </c>
      <c r="H59" s="24">
        <v>0.05</v>
      </c>
      <c r="I59" s="23">
        <v>24</v>
      </c>
      <c r="J59" s="2">
        <v>85</v>
      </c>
      <c r="K59" s="1">
        <v>61</v>
      </c>
      <c r="L59" s="1">
        <v>22</v>
      </c>
      <c r="M59" s="1">
        <f t="shared" si="11"/>
        <v>63</v>
      </c>
      <c r="N59" s="1">
        <f t="shared" si="12"/>
        <v>39</v>
      </c>
      <c r="O59" s="4">
        <v>15</v>
      </c>
      <c r="P59" s="1">
        <v>19</v>
      </c>
      <c r="Q59" s="4">
        <v>0</v>
      </c>
      <c r="R59" s="2">
        <v>353</v>
      </c>
      <c r="S59" s="30">
        <f t="shared" si="1"/>
        <v>452.16</v>
      </c>
      <c r="T59" s="40">
        <v>379.6</v>
      </c>
      <c r="U59" s="2">
        <v>298.8</v>
      </c>
      <c r="V59" s="5">
        <v>322.2</v>
      </c>
      <c r="W59" s="5">
        <v>208.46</v>
      </c>
      <c r="X59" s="3">
        <v>1.04</v>
      </c>
      <c r="Y59" s="48">
        <v>2.9</v>
      </c>
      <c r="Z59" s="48">
        <v>11</v>
      </c>
      <c r="AA59" s="3">
        <f t="shared" si="2"/>
        <v>1.8599999999999999</v>
      </c>
      <c r="AB59" s="3">
        <f t="shared" si="3"/>
        <v>9.9600000000000009</v>
      </c>
      <c r="AC59" s="2">
        <v>850</v>
      </c>
      <c r="AD59" s="2">
        <v>910</v>
      </c>
      <c r="AE59" s="5">
        <v>590</v>
      </c>
      <c r="AF59" s="41">
        <f t="shared" si="4"/>
        <v>0.35301055245189317</v>
      </c>
      <c r="AG59" s="53" t="s">
        <v>17</v>
      </c>
      <c r="AH59" s="3"/>
      <c r="AJ59" s="4"/>
      <c r="AK59" s="4"/>
      <c r="AN59" s="1"/>
      <c r="AO59" s="4"/>
      <c r="AP59" s="3"/>
      <c r="AQ59" s="2"/>
      <c r="AR59" s="2"/>
    </row>
    <row r="60" spans="1:44" x14ac:dyDescent="0.25">
      <c r="A60" s="131"/>
      <c r="B60" s="57" t="s">
        <v>69</v>
      </c>
      <c r="C60" s="23" t="s">
        <v>290</v>
      </c>
      <c r="D60" s="1">
        <v>8.8000000000000007</v>
      </c>
      <c r="E60" s="1" t="s">
        <v>12</v>
      </c>
      <c r="F60" s="1">
        <v>1</v>
      </c>
      <c r="G60" s="1">
        <v>0</v>
      </c>
      <c r="H60" s="24">
        <v>0.05</v>
      </c>
      <c r="I60" s="23">
        <v>24</v>
      </c>
      <c r="J60" s="2">
        <v>85</v>
      </c>
      <c r="K60" s="1">
        <v>61</v>
      </c>
      <c r="L60" s="1">
        <v>22</v>
      </c>
      <c r="M60" s="1">
        <f t="shared" si="11"/>
        <v>63</v>
      </c>
      <c r="N60" s="1">
        <f t="shared" si="12"/>
        <v>39</v>
      </c>
      <c r="O60" s="4">
        <v>15</v>
      </c>
      <c r="P60" s="1">
        <v>19</v>
      </c>
      <c r="Q60" s="4">
        <v>0</v>
      </c>
      <c r="R60" s="2">
        <v>353</v>
      </c>
      <c r="S60" s="30">
        <f t="shared" si="1"/>
        <v>452.16</v>
      </c>
      <c r="T60" s="40">
        <v>403.1</v>
      </c>
      <c r="U60" s="2">
        <v>301.5</v>
      </c>
      <c r="V60" s="5">
        <v>321.60000000000002</v>
      </c>
      <c r="W60" s="5">
        <v>206.6</v>
      </c>
      <c r="X60" s="3">
        <v>1</v>
      </c>
      <c r="Y60" s="48">
        <v>2.9</v>
      </c>
      <c r="Z60" s="48">
        <v>10.8</v>
      </c>
      <c r="AA60" s="3">
        <f t="shared" si="2"/>
        <v>1.9</v>
      </c>
      <c r="AB60" s="3">
        <f t="shared" si="3"/>
        <v>9.8000000000000007</v>
      </c>
      <c r="AC60" s="2">
        <v>850</v>
      </c>
      <c r="AD60" s="2">
        <v>910</v>
      </c>
      <c r="AE60" s="5">
        <v>585.4</v>
      </c>
      <c r="AF60" s="41">
        <f t="shared" si="4"/>
        <v>0.35758706467661694</v>
      </c>
      <c r="AG60" s="53" t="s">
        <v>17</v>
      </c>
      <c r="AH60" s="3"/>
      <c r="AJ60" s="4"/>
      <c r="AK60" s="4"/>
      <c r="AN60" s="1"/>
      <c r="AO60" s="4"/>
      <c r="AP60" s="3"/>
      <c r="AQ60" s="2"/>
      <c r="AR60" s="2"/>
    </row>
    <row r="61" spans="1:44" x14ac:dyDescent="0.25">
      <c r="A61" s="131"/>
      <c r="B61" s="57" t="s">
        <v>70</v>
      </c>
      <c r="C61" s="23" t="s">
        <v>290</v>
      </c>
      <c r="D61" s="1">
        <v>8.8000000000000007</v>
      </c>
      <c r="E61" s="1" t="s">
        <v>12</v>
      </c>
      <c r="F61" s="1">
        <v>2</v>
      </c>
      <c r="G61" s="1">
        <v>2</v>
      </c>
      <c r="H61" s="24">
        <v>0.05</v>
      </c>
      <c r="I61" s="23">
        <v>24</v>
      </c>
      <c r="J61" s="2">
        <v>75</v>
      </c>
      <c r="K61" s="1">
        <v>40</v>
      </c>
      <c r="L61" s="1">
        <v>19</v>
      </c>
      <c r="M61" s="1">
        <f t="shared" si="11"/>
        <v>56</v>
      </c>
      <c r="N61" s="1">
        <f t="shared" si="12"/>
        <v>21</v>
      </c>
      <c r="O61" s="4">
        <v>15</v>
      </c>
      <c r="P61" s="1">
        <v>19</v>
      </c>
      <c r="Q61" s="4">
        <v>4</v>
      </c>
      <c r="R61" s="2">
        <v>353</v>
      </c>
      <c r="S61" s="30">
        <f t="shared" si="1"/>
        <v>452.16</v>
      </c>
      <c r="T61" s="40">
        <v>314.3</v>
      </c>
      <c r="U61" s="2">
        <v>287.8</v>
      </c>
      <c r="V61" s="5">
        <v>320.2</v>
      </c>
      <c r="W61" s="5">
        <v>209.2</v>
      </c>
      <c r="X61" s="3">
        <v>1.31</v>
      </c>
      <c r="Y61" s="48">
        <v>3.2</v>
      </c>
      <c r="Z61" s="48">
        <v>10.5</v>
      </c>
      <c r="AA61" s="3">
        <f t="shared" si="2"/>
        <v>1.8900000000000001</v>
      </c>
      <c r="AB61" s="3">
        <f t="shared" si="3"/>
        <v>9.19</v>
      </c>
      <c r="AC61" s="2">
        <v>820</v>
      </c>
      <c r="AD61" s="2">
        <v>910</v>
      </c>
      <c r="AE61" s="5">
        <v>593</v>
      </c>
      <c r="AF61" s="41">
        <f t="shared" si="4"/>
        <v>0.34665833853841355</v>
      </c>
      <c r="AG61" s="53" t="s">
        <v>17</v>
      </c>
      <c r="AH61" s="3"/>
      <c r="AJ61" s="4"/>
      <c r="AK61" s="4"/>
      <c r="AN61" s="1"/>
      <c r="AO61" s="4"/>
      <c r="AQ61" s="2"/>
      <c r="AR61" s="2"/>
    </row>
    <row r="62" spans="1:44" x14ac:dyDescent="0.25">
      <c r="A62" s="131"/>
      <c r="B62" s="57" t="s">
        <v>71</v>
      </c>
      <c r="C62" s="23" t="s">
        <v>290</v>
      </c>
      <c r="D62" s="1">
        <v>8.8000000000000007</v>
      </c>
      <c r="E62" s="1" t="s">
        <v>12</v>
      </c>
      <c r="F62" s="1">
        <v>2</v>
      </c>
      <c r="G62" s="1">
        <v>2</v>
      </c>
      <c r="H62" s="24">
        <v>0.05</v>
      </c>
      <c r="I62" s="23">
        <v>24</v>
      </c>
      <c r="J62" s="2">
        <v>75</v>
      </c>
      <c r="K62" s="1">
        <v>40</v>
      </c>
      <c r="L62" s="1">
        <v>19</v>
      </c>
      <c r="M62" s="1">
        <f t="shared" si="11"/>
        <v>56</v>
      </c>
      <c r="N62" s="1">
        <f t="shared" si="12"/>
        <v>21</v>
      </c>
      <c r="O62" s="4">
        <v>15</v>
      </c>
      <c r="P62" s="1">
        <v>19</v>
      </c>
      <c r="Q62" s="4">
        <v>4</v>
      </c>
      <c r="R62" s="2">
        <v>353</v>
      </c>
      <c r="S62" s="30">
        <f t="shared" si="1"/>
        <v>452.16</v>
      </c>
      <c r="T62" s="40">
        <v>321.7</v>
      </c>
      <c r="U62" s="2">
        <v>288.2</v>
      </c>
      <c r="V62" s="5">
        <v>319</v>
      </c>
      <c r="W62" s="5">
        <v>205.2</v>
      </c>
      <c r="X62" s="3">
        <v>1.3</v>
      </c>
      <c r="Y62" s="48">
        <v>3.1</v>
      </c>
      <c r="Z62" s="48">
        <v>10.7</v>
      </c>
      <c r="AA62" s="3">
        <f t="shared" si="2"/>
        <v>1.8</v>
      </c>
      <c r="AB62" s="3">
        <f t="shared" si="3"/>
        <v>9.3999999999999986</v>
      </c>
      <c r="AC62" s="2">
        <v>820</v>
      </c>
      <c r="AD62" s="2">
        <v>900</v>
      </c>
      <c r="AE62" s="5">
        <v>581</v>
      </c>
      <c r="AF62" s="41">
        <f t="shared" si="4"/>
        <v>0.3567398119122257</v>
      </c>
      <c r="AG62" s="53" t="s">
        <v>17</v>
      </c>
      <c r="AH62" s="3"/>
      <c r="AJ62" s="4"/>
      <c r="AK62" s="4"/>
      <c r="AN62" s="1"/>
      <c r="AO62" s="4"/>
      <c r="AQ62" s="2"/>
      <c r="AR62" s="2"/>
    </row>
    <row r="63" spans="1:44" x14ac:dyDescent="0.25">
      <c r="A63" s="131"/>
      <c r="B63" s="57" t="s">
        <v>72</v>
      </c>
      <c r="C63" s="23" t="s">
        <v>290</v>
      </c>
      <c r="D63" s="1">
        <v>8.8000000000000007</v>
      </c>
      <c r="E63" s="1" t="s">
        <v>12</v>
      </c>
      <c r="F63" s="1">
        <v>2</v>
      </c>
      <c r="G63" s="1">
        <v>2</v>
      </c>
      <c r="H63" s="24">
        <v>0.05</v>
      </c>
      <c r="I63" s="23">
        <v>24</v>
      </c>
      <c r="J63" s="2">
        <v>75</v>
      </c>
      <c r="K63" s="1">
        <v>40</v>
      </c>
      <c r="L63" s="1">
        <v>19</v>
      </c>
      <c r="M63" s="1">
        <f t="shared" si="11"/>
        <v>56</v>
      </c>
      <c r="N63" s="1">
        <f t="shared" si="12"/>
        <v>21</v>
      </c>
      <c r="O63" s="4">
        <v>15</v>
      </c>
      <c r="P63" s="1">
        <v>19</v>
      </c>
      <c r="Q63" s="4">
        <v>4</v>
      </c>
      <c r="R63" s="2">
        <v>353</v>
      </c>
      <c r="S63" s="30">
        <f t="shared" si="1"/>
        <v>452.16</v>
      </c>
      <c r="T63" s="40">
        <v>319.7</v>
      </c>
      <c r="U63" s="2">
        <v>291.7</v>
      </c>
      <c r="V63" s="5">
        <v>318.3</v>
      </c>
      <c r="W63" s="5">
        <v>204.5</v>
      </c>
      <c r="X63" s="3">
        <v>1.31</v>
      </c>
      <c r="Y63" s="48">
        <v>3</v>
      </c>
      <c r="Z63" s="48">
        <v>9.6</v>
      </c>
      <c r="AA63" s="3">
        <f t="shared" si="2"/>
        <v>1.69</v>
      </c>
      <c r="AB63" s="3">
        <f t="shared" si="3"/>
        <v>8.2899999999999991</v>
      </c>
      <c r="AC63" s="2">
        <v>830</v>
      </c>
      <c r="AD63" s="2">
        <v>900</v>
      </c>
      <c r="AE63" s="5">
        <v>579</v>
      </c>
      <c r="AF63" s="41">
        <f t="shared" si="4"/>
        <v>0.35752434809927747</v>
      </c>
      <c r="AG63" s="53" t="s">
        <v>17</v>
      </c>
      <c r="AH63" s="3"/>
      <c r="AJ63" s="4"/>
      <c r="AK63" s="4"/>
      <c r="AN63" s="1"/>
      <c r="AO63" s="4"/>
      <c r="AQ63" s="2"/>
      <c r="AR63" s="2"/>
    </row>
    <row r="64" spans="1:44" x14ac:dyDescent="0.25">
      <c r="A64" s="131"/>
      <c r="B64" s="57" t="s">
        <v>73</v>
      </c>
      <c r="C64" s="23" t="s">
        <v>289</v>
      </c>
      <c r="D64" s="1">
        <v>8.8000000000000007</v>
      </c>
      <c r="E64" s="1" t="s">
        <v>74</v>
      </c>
      <c r="F64" s="1">
        <v>2</v>
      </c>
      <c r="G64" s="1">
        <v>0</v>
      </c>
      <c r="H64" s="24">
        <v>0.05</v>
      </c>
      <c r="I64" s="23">
        <v>16</v>
      </c>
      <c r="J64" s="2">
        <v>90</v>
      </c>
      <c r="K64" s="1">
        <v>61</v>
      </c>
      <c r="L64" s="1">
        <v>0</v>
      </c>
      <c r="M64" s="1">
        <v>90</v>
      </c>
      <c r="N64" s="1">
        <f t="shared" si="12"/>
        <v>61</v>
      </c>
      <c r="O64" s="4">
        <v>10</v>
      </c>
      <c r="P64" s="1">
        <v>13</v>
      </c>
      <c r="Q64" s="4">
        <v>0</v>
      </c>
      <c r="R64" s="2">
        <v>157</v>
      </c>
      <c r="S64" s="30">
        <f t="shared" si="1"/>
        <v>200.96</v>
      </c>
      <c r="T64" s="40">
        <v>226.1</v>
      </c>
      <c r="U64" s="2">
        <v>132.19999999999999</v>
      </c>
      <c r="V64" s="5">
        <v>148</v>
      </c>
      <c r="W64" s="5">
        <v>93.4</v>
      </c>
      <c r="X64" s="3">
        <v>0.73</v>
      </c>
      <c r="Y64" s="48">
        <v>3.8</v>
      </c>
      <c r="Z64" s="48">
        <v>9.6</v>
      </c>
      <c r="AA64" s="3">
        <f t="shared" si="2"/>
        <v>3.07</v>
      </c>
      <c r="AB64" s="3">
        <f t="shared" si="3"/>
        <v>8.8699999999999992</v>
      </c>
      <c r="AC64" s="2">
        <f t="shared" ref="AC64:AC95" si="13">U64*10^3/R64</f>
        <v>842.03821656050957</v>
      </c>
      <c r="AD64" s="2">
        <f t="shared" ref="AD64:AD95" si="14">V64*10^3/R64</f>
        <v>942.67515923566884</v>
      </c>
      <c r="AE64" s="5">
        <f t="shared" ref="AE64:AE95" si="15">W64*10^3/R64</f>
        <v>594.90445859872614</v>
      </c>
      <c r="AF64" s="41">
        <f t="shared" si="4"/>
        <v>0.36891891891891893</v>
      </c>
      <c r="AG64" s="53" t="s">
        <v>17</v>
      </c>
      <c r="AH64" s="3"/>
      <c r="AJ64" s="4"/>
      <c r="AK64" s="4"/>
      <c r="AN64" s="1"/>
      <c r="AO64" s="4"/>
      <c r="AP64" s="3"/>
      <c r="AQ64" s="2"/>
      <c r="AR64" s="2"/>
    </row>
    <row r="65" spans="1:44" x14ac:dyDescent="0.25">
      <c r="A65" s="131"/>
      <c r="B65" s="57" t="s">
        <v>75</v>
      </c>
      <c r="C65" s="23" t="s">
        <v>289</v>
      </c>
      <c r="D65" s="1">
        <v>8.8000000000000007</v>
      </c>
      <c r="E65" s="1" t="s">
        <v>74</v>
      </c>
      <c r="F65" s="1">
        <v>2</v>
      </c>
      <c r="G65" s="1">
        <v>0</v>
      </c>
      <c r="H65" s="24">
        <v>0.05</v>
      </c>
      <c r="I65" s="23">
        <v>16</v>
      </c>
      <c r="J65" s="2">
        <v>90</v>
      </c>
      <c r="K65" s="1">
        <v>61</v>
      </c>
      <c r="L65" s="1">
        <v>0</v>
      </c>
      <c r="M65" s="1">
        <v>90</v>
      </c>
      <c r="N65" s="1">
        <f t="shared" si="12"/>
        <v>61</v>
      </c>
      <c r="O65" s="4">
        <v>10</v>
      </c>
      <c r="P65" s="1">
        <v>13</v>
      </c>
      <c r="Q65" s="4">
        <v>0</v>
      </c>
      <c r="R65" s="2">
        <v>157</v>
      </c>
      <c r="S65" s="30">
        <f t="shared" si="1"/>
        <v>200.96</v>
      </c>
      <c r="T65" s="40">
        <v>220.5</v>
      </c>
      <c r="U65" s="2">
        <v>128</v>
      </c>
      <c r="V65" s="5">
        <v>145.80000000000001</v>
      </c>
      <c r="W65" s="5">
        <v>95.4</v>
      </c>
      <c r="X65" s="3">
        <v>0.73</v>
      </c>
      <c r="Y65" s="48">
        <v>3.6</v>
      </c>
      <c r="Z65" s="48">
        <v>9.4</v>
      </c>
      <c r="AA65" s="3">
        <f t="shared" si="2"/>
        <v>2.87</v>
      </c>
      <c r="AB65" s="3">
        <f t="shared" si="3"/>
        <v>8.67</v>
      </c>
      <c r="AC65" s="2">
        <f t="shared" si="13"/>
        <v>815.2866242038217</v>
      </c>
      <c r="AD65" s="2">
        <f t="shared" si="14"/>
        <v>928.66242038216558</v>
      </c>
      <c r="AE65" s="5">
        <f t="shared" si="15"/>
        <v>607.64331210191085</v>
      </c>
      <c r="AF65" s="41">
        <f t="shared" si="4"/>
        <v>0.34567901234567899</v>
      </c>
      <c r="AG65" s="53" t="s">
        <v>17</v>
      </c>
      <c r="AH65" s="3"/>
      <c r="AJ65" s="4"/>
      <c r="AK65" s="4"/>
      <c r="AN65" s="1"/>
      <c r="AO65" s="4"/>
      <c r="AP65" s="3"/>
      <c r="AQ65" s="2"/>
      <c r="AR65" s="2"/>
    </row>
    <row r="66" spans="1:44" x14ac:dyDescent="0.25">
      <c r="A66" s="131"/>
      <c r="B66" s="57" t="s">
        <v>76</v>
      </c>
      <c r="C66" s="23" t="s">
        <v>289</v>
      </c>
      <c r="D66" s="1">
        <v>8.8000000000000007</v>
      </c>
      <c r="E66" s="1" t="s">
        <v>74</v>
      </c>
      <c r="F66" s="1">
        <v>2</v>
      </c>
      <c r="G66" s="1">
        <v>1</v>
      </c>
      <c r="H66" s="24">
        <v>0.05</v>
      </c>
      <c r="I66" s="23">
        <v>16</v>
      </c>
      <c r="J66" s="2">
        <v>90</v>
      </c>
      <c r="K66" s="1">
        <v>61</v>
      </c>
      <c r="L66" s="1">
        <v>0</v>
      </c>
      <c r="M66" s="1">
        <v>90</v>
      </c>
      <c r="N66" s="1">
        <f t="shared" si="12"/>
        <v>61</v>
      </c>
      <c r="O66" s="4">
        <v>10</v>
      </c>
      <c r="P66" s="1">
        <v>13</v>
      </c>
      <c r="Q66" s="4">
        <v>4</v>
      </c>
      <c r="R66" s="2">
        <v>157</v>
      </c>
      <c r="S66" s="30">
        <f t="shared" si="1"/>
        <v>200.96</v>
      </c>
      <c r="T66" s="40">
        <v>206</v>
      </c>
      <c r="U66" s="2">
        <v>133</v>
      </c>
      <c r="V66" s="5">
        <v>148</v>
      </c>
      <c r="W66" s="5">
        <v>97.6</v>
      </c>
      <c r="X66" s="3">
        <v>0.74</v>
      </c>
      <c r="Y66" s="48">
        <v>4.0999999999999996</v>
      </c>
      <c r="Z66" s="48">
        <v>9.9</v>
      </c>
      <c r="AA66" s="3">
        <f t="shared" si="2"/>
        <v>3.3599999999999994</v>
      </c>
      <c r="AB66" s="3">
        <f t="shared" si="3"/>
        <v>9.16</v>
      </c>
      <c r="AC66" s="2">
        <f t="shared" si="13"/>
        <v>847.13375796178343</v>
      </c>
      <c r="AD66" s="2">
        <f t="shared" si="14"/>
        <v>942.67515923566884</v>
      </c>
      <c r="AE66" s="5">
        <f t="shared" si="15"/>
        <v>621.656050955414</v>
      </c>
      <c r="AF66" s="41">
        <f t="shared" si="4"/>
        <v>0.34054054054054061</v>
      </c>
      <c r="AG66" s="53" t="s">
        <v>17</v>
      </c>
      <c r="AH66" s="3"/>
      <c r="AJ66" s="4"/>
      <c r="AK66" s="4"/>
      <c r="AN66" s="1"/>
      <c r="AO66" s="4"/>
      <c r="AP66" s="3"/>
      <c r="AQ66" s="2"/>
      <c r="AR66" s="2"/>
    </row>
    <row r="67" spans="1:44" x14ac:dyDescent="0.25">
      <c r="A67" s="131"/>
      <c r="B67" s="57" t="s">
        <v>77</v>
      </c>
      <c r="C67" s="23" t="s">
        <v>289</v>
      </c>
      <c r="D67" s="1">
        <v>8.8000000000000007</v>
      </c>
      <c r="E67" s="1" t="s">
        <v>74</v>
      </c>
      <c r="F67" s="1">
        <v>2</v>
      </c>
      <c r="G67" s="1">
        <v>2</v>
      </c>
      <c r="H67" s="24">
        <v>0.05</v>
      </c>
      <c r="I67" s="23">
        <v>16</v>
      </c>
      <c r="J67" s="2">
        <v>90</v>
      </c>
      <c r="K67" s="1">
        <v>61</v>
      </c>
      <c r="L67" s="1">
        <v>0</v>
      </c>
      <c r="M67" s="1">
        <v>90</v>
      </c>
      <c r="N67" s="1">
        <f t="shared" si="12"/>
        <v>61</v>
      </c>
      <c r="O67" s="4">
        <v>10</v>
      </c>
      <c r="P67" s="1">
        <v>13</v>
      </c>
      <c r="Q67" s="4">
        <v>4</v>
      </c>
      <c r="R67" s="2">
        <v>157</v>
      </c>
      <c r="S67" s="30">
        <f t="shared" ref="S67:S131" si="16">3.14*I67^2/4</f>
        <v>200.96</v>
      </c>
      <c r="T67" s="40">
        <v>180</v>
      </c>
      <c r="U67" s="2">
        <v>127</v>
      </c>
      <c r="V67" s="5">
        <v>147</v>
      </c>
      <c r="W67" s="5">
        <v>97</v>
      </c>
      <c r="X67" s="3">
        <v>0.81</v>
      </c>
      <c r="Y67" s="48">
        <v>4.7</v>
      </c>
      <c r="Z67" s="48">
        <v>10.4</v>
      </c>
      <c r="AA67" s="3">
        <f t="shared" si="2"/>
        <v>3.89</v>
      </c>
      <c r="AB67" s="3">
        <f t="shared" si="3"/>
        <v>9.59</v>
      </c>
      <c r="AC67" s="2">
        <f t="shared" si="13"/>
        <v>808.91719745222929</v>
      </c>
      <c r="AD67" s="2">
        <f t="shared" si="14"/>
        <v>936.30573248407643</v>
      </c>
      <c r="AE67" s="5">
        <f t="shared" si="15"/>
        <v>617.83439490445858</v>
      </c>
      <c r="AF67" s="41">
        <f t="shared" si="4"/>
        <v>0.34013605442176875</v>
      </c>
      <c r="AG67" s="53" t="s">
        <v>17</v>
      </c>
      <c r="AH67" s="3"/>
      <c r="AJ67" s="4"/>
      <c r="AK67" s="4"/>
      <c r="AN67" s="1"/>
      <c r="AO67" s="4"/>
      <c r="AP67" s="3"/>
      <c r="AQ67" s="2"/>
      <c r="AR67" s="2"/>
    </row>
    <row r="68" spans="1:44" x14ac:dyDescent="0.25">
      <c r="A68" s="131"/>
      <c r="B68" s="57" t="s">
        <v>78</v>
      </c>
      <c r="C68" s="23" t="s">
        <v>289</v>
      </c>
      <c r="D68" s="1">
        <v>8.8000000000000007</v>
      </c>
      <c r="E68" s="1" t="s">
        <v>74</v>
      </c>
      <c r="F68" s="1">
        <v>2</v>
      </c>
      <c r="G68" s="1">
        <v>0</v>
      </c>
      <c r="H68" s="24">
        <v>0.05</v>
      </c>
      <c r="I68" s="23">
        <v>20</v>
      </c>
      <c r="J68" s="2">
        <v>90</v>
      </c>
      <c r="K68" s="1">
        <v>61</v>
      </c>
      <c r="L68" s="1">
        <v>0</v>
      </c>
      <c r="M68" s="1">
        <v>90</v>
      </c>
      <c r="N68" s="1">
        <f t="shared" si="12"/>
        <v>61</v>
      </c>
      <c r="O68" s="4">
        <v>12.5</v>
      </c>
      <c r="P68" s="1">
        <v>16</v>
      </c>
      <c r="Q68" s="4">
        <v>0</v>
      </c>
      <c r="R68" s="2">
        <v>245</v>
      </c>
      <c r="S68" s="30">
        <f t="shared" si="16"/>
        <v>314</v>
      </c>
      <c r="T68" s="40">
        <v>300</v>
      </c>
      <c r="U68" s="2">
        <v>209</v>
      </c>
      <c r="V68" s="5">
        <v>239</v>
      </c>
      <c r="W68" s="5">
        <v>153.69999999999999</v>
      </c>
      <c r="X68" s="3">
        <v>0.8</v>
      </c>
      <c r="Y68" s="48">
        <v>3.7</v>
      </c>
      <c r="Z68" s="48">
        <v>10.3</v>
      </c>
      <c r="AA68" s="3">
        <f t="shared" ref="AA68:AA132" si="17">Y68-X68</f>
        <v>2.9000000000000004</v>
      </c>
      <c r="AB68" s="3">
        <f t="shared" ref="AB68:AB132" si="18">Z68-X68</f>
        <v>9.5</v>
      </c>
      <c r="AC68" s="2">
        <f t="shared" si="13"/>
        <v>853.0612244897959</v>
      </c>
      <c r="AD68" s="2">
        <f t="shared" si="14"/>
        <v>975.51020408163265</v>
      </c>
      <c r="AE68" s="5">
        <f t="shared" si="15"/>
        <v>627.34693877551024</v>
      </c>
      <c r="AF68" s="41">
        <f t="shared" ref="AF68:AF132" si="19">1-(W68/V68)</f>
        <v>0.35690376569037663</v>
      </c>
      <c r="AG68" s="53" t="s">
        <v>17</v>
      </c>
      <c r="AH68" s="3"/>
      <c r="AJ68" s="4"/>
      <c r="AK68" s="4"/>
      <c r="AN68" s="1"/>
      <c r="AO68" s="4"/>
      <c r="AP68" s="3"/>
      <c r="AQ68" s="2"/>
      <c r="AR68" s="2"/>
    </row>
    <row r="69" spans="1:44" x14ac:dyDescent="0.25">
      <c r="A69" s="131"/>
      <c r="B69" s="57" t="s">
        <v>79</v>
      </c>
      <c r="C69" s="23" t="s">
        <v>289</v>
      </c>
      <c r="D69" s="1">
        <v>8.8000000000000007</v>
      </c>
      <c r="E69" s="1" t="s">
        <v>74</v>
      </c>
      <c r="F69" s="1">
        <v>2</v>
      </c>
      <c r="G69" s="1">
        <v>0</v>
      </c>
      <c r="H69" s="24">
        <v>0.05</v>
      </c>
      <c r="I69" s="23">
        <v>24</v>
      </c>
      <c r="J69" s="2">
        <v>90</v>
      </c>
      <c r="K69" s="1">
        <v>61</v>
      </c>
      <c r="L69" s="1">
        <v>0</v>
      </c>
      <c r="M69" s="1">
        <v>90</v>
      </c>
      <c r="N69" s="1">
        <f t="shared" si="12"/>
        <v>61</v>
      </c>
      <c r="O69" s="4">
        <v>15</v>
      </c>
      <c r="P69" s="1">
        <v>19</v>
      </c>
      <c r="Q69" s="4">
        <v>0</v>
      </c>
      <c r="R69" s="2">
        <v>353</v>
      </c>
      <c r="S69" s="30">
        <f t="shared" si="16"/>
        <v>452.16</v>
      </c>
      <c r="T69" s="40">
        <v>397</v>
      </c>
      <c r="U69" s="2">
        <v>285</v>
      </c>
      <c r="V69" s="5">
        <v>324</v>
      </c>
      <c r="W69" s="5">
        <v>215</v>
      </c>
      <c r="X69" s="3">
        <v>0.82</v>
      </c>
      <c r="Y69" s="48">
        <v>4</v>
      </c>
      <c r="Z69" s="48">
        <v>12.3</v>
      </c>
      <c r="AA69" s="3">
        <f t="shared" si="17"/>
        <v>3.18</v>
      </c>
      <c r="AB69" s="3">
        <f t="shared" si="18"/>
        <v>11.48</v>
      </c>
      <c r="AC69" s="2">
        <f t="shared" si="13"/>
        <v>807.36543909348438</v>
      </c>
      <c r="AD69" s="2">
        <f t="shared" si="14"/>
        <v>917.8470254957507</v>
      </c>
      <c r="AE69" s="5">
        <f t="shared" si="15"/>
        <v>609.06515580736539</v>
      </c>
      <c r="AF69" s="41">
        <f t="shared" si="19"/>
        <v>0.3364197530864198</v>
      </c>
      <c r="AG69" s="53" t="s">
        <v>17</v>
      </c>
      <c r="AH69" s="3"/>
      <c r="AJ69" s="4"/>
      <c r="AK69" s="4"/>
      <c r="AN69" s="1"/>
      <c r="AO69" s="4"/>
      <c r="AP69" s="3"/>
      <c r="AQ69" s="2"/>
      <c r="AR69" s="2"/>
    </row>
    <row r="70" spans="1:44" x14ac:dyDescent="0.25">
      <c r="A70" s="131"/>
      <c r="B70" s="57" t="s">
        <v>80</v>
      </c>
      <c r="C70" s="23" t="s">
        <v>289</v>
      </c>
      <c r="D70" s="1">
        <v>8.8000000000000007</v>
      </c>
      <c r="E70" s="1" t="s">
        <v>74</v>
      </c>
      <c r="F70" s="1">
        <v>2</v>
      </c>
      <c r="G70" s="1">
        <v>0</v>
      </c>
      <c r="H70" s="24">
        <v>0.05</v>
      </c>
      <c r="I70" s="23">
        <v>24</v>
      </c>
      <c r="J70" s="2">
        <v>90</v>
      </c>
      <c r="K70" s="1">
        <v>61</v>
      </c>
      <c r="L70" s="1">
        <v>0</v>
      </c>
      <c r="M70" s="1">
        <v>90</v>
      </c>
      <c r="N70" s="1">
        <f t="shared" si="12"/>
        <v>61</v>
      </c>
      <c r="O70" s="4">
        <v>15</v>
      </c>
      <c r="P70" s="1">
        <v>19</v>
      </c>
      <c r="Q70" s="4">
        <v>0</v>
      </c>
      <c r="R70" s="2">
        <v>353</v>
      </c>
      <c r="S70" s="30">
        <f t="shared" si="16"/>
        <v>452.16</v>
      </c>
      <c r="T70" s="40">
        <v>365</v>
      </c>
      <c r="U70" s="2">
        <v>276</v>
      </c>
      <c r="V70" s="5">
        <v>323</v>
      </c>
      <c r="W70" s="5">
        <v>218</v>
      </c>
      <c r="X70" s="3">
        <v>0.95</v>
      </c>
      <c r="Y70" s="48">
        <v>4.5</v>
      </c>
      <c r="Z70" s="48">
        <v>12.3</v>
      </c>
      <c r="AA70" s="3">
        <f t="shared" si="17"/>
        <v>3.55</v>
      </c>
      <c r="AB70" s="3">
        <f t="shared" si="18"/>
        <v>11.350000000000001</v>
      </c>
      <c r="AC70" s="2">
        <f t="shared" si="13"/>
        <v>781.86968838526911</v>
      </c>
      <c r="AD70" s="2">
        <f t="shared" si="14"/>
        <v>915.01416430594895</v>
      </c>
      <c r="AE70" s="5">
        <f t="shared" si="15"/>
        <v>617.56373937677051</v>
      </c>
      <c r="AF70" s="41">
        <f t="shared" si="19"/>
        <v>0.32507739938080493</v>
      </c>
      <c r="AG70" s="53" t="s">
        <v>17</v>
      </c>
      <c r="AH70" s="3"/>
      <c r="AJ70" s="4"/>
      <c r="AK70" s="4"/>
      <c r="AN70" s="1"/>
      <c r="AO70" s="4"/>
      <c r="AP70" s="3"/>
      <c r="AQ70" s="2"/>
      <c r="AR70" s="2"/>
    </row>
    <row r="71" spans="1:44" x14ac:dyDescent="0.25">
      <c r="A71" s="131"/>
      <c r="B71" s="57" t="s">
        <v>81</v>
      </c>
      <c r="C71" s="23" t="s">
        <v>289</v>
      </c>
      <c r="D71" s="1">
        <v>8.8000000000000007</v>
      </c>
      <c r="E71" s="1" t="s">
        <v>74</v>
      </c>
      <c r="F71" s="1">
        <v>2</v>
      </c>
      <c r="G71" s="1">
        <v>1</v>
      </c>
      <c r="H71" s="24">
        <v>0.05</v>
      </c>
      <c r="I71" s="23">
        <v>24</v>
      </c>
      <c r="J71" s="2">
        <v>90</v>
      </c>
      <c r="K71" s="1">
        <v>61</v>
      </c>
      <c r="L71" s="1">
        <v>0</v>
      </c>
      <c r="M71" s="1">
        <v>90</v>
      </c>
      <c r="N71" s="1">
        <f t="shared" si="12"/>
        <v>61</v>
      </c>
      <c r="O71" s="4">
        <v>15</v>
      </c>
      <c r="P71" s="1">
        <v>19</v>
      </c>
      <c r="Q71" s="4">
        <v>4</v>
      </c>
      <c r="R71" s="2">
        <v>353</v>
      </c>
      <c r="S71" s="30">
        <f t="shared" si="16"/>
        <v>452.16</v>
      </c>
      <c r="T71" s="40">
        <v>325</v>
      </c>
      <c r="U71" s="2">
        <v>279</v>
      </c>
      <c r="V71" s="5">
        <v>323</v>
      </c>
      <c r="W71" s="5">
        <v>207</v>
      </c>
      <c r="X71" s="3">
        <v>1.06</v>
      </c>
      <c r="Y71" s="48">
        <v>4.5999999999999996</v>
      </c>
      <c r="Z71" s="48">
        <v>12.9</v>
      </c>
      <c r="AA71" s="3">
        <f t="shared" si="17"/>
        <v>3.5399999999999996</v>
      </c>
      <c r="AB71" s="3">
        <f t="shared" si="18"/>
        <v>11.84</v>
      </c>
      <c r="AC71" s="2">
        <f t="shared" si="13"/>
        <v>790.36827195467424</v>
      </c>
      <c r="AD71" s="2">
        <f t="shared" si="14"/>
        <v>915.01416430594895</v>
      </c>
      <c r="AE71" s="5">
        <f t="shared" si="15"/>
        <v>586.40226628895186</v>
      </c>
      <c r="AF71" s="41">
        <f t="shared" si="19"/>
        <v>0.35913312693498456</v>
      </c>
      <c r="AG71" s="53" t="s">
        <v>17</v>
      </c>
      <c r="AH71" s="3"/>
      <c r="AJ71" s="4"/>
      <c r="AK71" s="4"/>
      <c r="AN71" s="1"/>
      <c r="AO71" s="4"/>
      <c r="AP71" s="3"/>
      <c r="AQ71" s="2"/>
      <c r="AR71" s="2"/>
    </row>
    <row r="72" spans="1:44" x14ac:dyDescent="0.25">
      <c r="A72" s="131"/>
      <c r="B72" s="57" t="s">
        <v>82</v>
      </c>
      <c r="C72" s="23" t="s">
        <v>289</v>
      </c>
      <c r="D72" s="1">
        <v>8.8000000000000007</v>
      </c>
      <c r="E72" s="1" t="s">
        <v>12</v>
      </c>
      <c r="F72" s="1">
        <v>2</v>
      </c>
      <c r="G72" s="1">
        <v>2</v>
      </c>
      <c r="H72" s="24">
        <v>0.05</v>
      </c>
      <c r="I72" s="23">
        <v>16</v>
      </c>
      <c r="J72" s="2">
        <v>90</v>
      </c>
      <c r="K72" s="1">
        <v>61</v>
      </c>
      <c r="L72" s="1">
        <v>0</v>
      </c>
      <c r="M72" s="1">
        <v>90</v>
      </c>
      <c r="N72" s="1">
        <f t="shared" si="12"/>
        <v>61</v>
      </c>
      <c r="O72" s="4">
        <v>10</v>
      </c>
      <c r="P72" s="1">
        <v>13</v>
      </c>
      <c r="Q72" s="4">
        <v>4</v>
      </c>
      <c r="R72" s="2">
        <v>157</v>
      </c>
      <c r="S72" s="30">
        <f t="shared" si="16"/>
        <v>200.96</v>
      </c>
      <c r="T72" s="40">
        <v>143</v>
      </c>
      <c r="U72" s="2">
        <v>130</v>
      </c>
      <c r="V72" s="5">
        <v>142</v>
      </c>
      <c r="W72" s="5">
        <v>93</v>
      </c>
      <c r="X72" s="3">
        <v>1.06</v>
      </c>
      <c r="Y72" s="48">
        <v>4.5</v>
      </c>
      <c r="Z72" s="48">
        <v>10.8</v>
      </c>
      <c r="AA72" s="3">
        <f t="shared" si="17"/>
        <v>3.44</v>
      </c>
      <c r="AB72" s="3">
        <f t="shared" si="18"/>
        <v>9.74</v>
      </c>
      <c r="AC72" s="2">
        <f t="shared" si="13"/>
        <v>828.02547770700642</v>
      </c>
      <c r="AD72" s="2">
        <f t="shared" si="14"/>
        <v>904.4585987261147</v>
      </c>
      <c r="AE72" s="5">
        <f t="shared" si="15"/>
        <v>592.35668789808915</v>
      </c>
      <c r="AF72" s="41">
        <f t="shared" si="19"/>
        <v>0.34507042253521125</v>
      </c>
      <c r="AG72" s="53" t="s">
        <v>17</v>
      </c>
      <c r="AH72" s="3"/>
      <c r="AJ72" s="4"/>
      <c r="AK72" s="4"/>
      <c r="AN72" s="1"/>
      <c r="AO72" s="4"/>
      <c r="AP72" s="3"/>
      <c r="AQ72" s="2"/>
      <c r="AR72" s="2"/>
    </row>
    <row r="73" spans="1:44" x14ac:dyDescent="0.25">
      <c r="A73" s="131"/>
      <c r="B73" s="102" t="s">
        <v>83</v>
      </c>
      <c r="C73" s="23" t="s">
        <v>290</v>
      </c>
      <c r="D73" s="1">
        <v>8.8000000000000007</v>
      </c>
      <c r="E73" s="1" t="s">
        <v>12</v>
      </c>
      <c r="F73" s="1">
        <v>2</v>
      </c>
      <c r="G73" s="1">
        <v>2</v>
      </c>
      <c r="H73" s="24">
        <v>0.05</v>
      </c>
      <c r="I73" s="23">
        <v>16</v>
      </c>
      <c r="J73" s="2">
        <v>100</v>
      </c>
      <c r="K73" s="1">
        <v>61</v>
      </c>
      <c r="L73" s="1">
        <f t="shared" ref="L73" si="20">K73-N73</f>
        <v>55</v>
      </c>
      <c r="M73" s="1">
        <v>45</v>
      </c>
      <c r="N73" s="1">
        <f t="shared" ref="N73" si="21">K73-(J73-M73)</f>
        <v>6</v>
      </c>
      <c r="O73" s="4">
        <v>10</v>
      </c>
      <c r="P73" s="1">
        <v>13</v>
      </c>
      <c r="Q73" s="4">
        <v>4</v>
      </c>
      <c r="R73" s="2">
        <v>157</v>
      </c>
      <c r="S73" s="30">
        <f t="shared" si="16"/>
        <v>200.96</v>
      </c>
      <c r="T73" s="40">
        <v>132</v>
      </c>
      <c r="U73" s="2">
        <v>120</v>
      </c>
      <c r="V73" s="5">
        <v>142</v>
      </c>
      <c r="W73" s="5">
        <v>89</v>
      </c>
      <c r="X73" s="3">
        <v>0.8</v>
      </c>
      <c r="Y73" s="48">
        <v>5.0999999999999996</v>
      </c>
      <c r="Z73" s="48">
        <v>12.5</v>
      </c>
      <c r="AA73" s="3">
        <f t="shared" si="17"/>
        <v>4.3</v>
      </c>
      <c r="AB73" s="3">
        <f t="shared" si="18"/>
        <v>11.7</v>
      </c>
      <c r="AC73" s="2">
        <f t="shared" si="13"/>
        <v>764.33121019108285</v>
      </c>
      <c r="AD73" s="2">
        <f t="shared" si="14"/>
        <v>904.4585987261147</v>
      </c>
      <c r="AE73" s="5">
        <f t="shared" si="15"/>
        <v>566.87898089171972</v>
      </c>
      <c r="AF73" s="41">
        <f t="shared" si="19"/>
        <v>0.37323943661971826</v>
      </c>
      <c r="AG73" s="53" t="s">
        <v>21</v>
      </c>
      <c r="AH73" s="3"/>
      <c r="AJ73" s="4"/>
      <c r="AK73" s="4"/>
      <c r="AN73" s="1"/>
      <c r="AO73" s="4"/>
      <c r="AP73" s="3"/>
      <c r="AQ73" s="2"/>
      <c r="AR73" s="2"/>
    </row>
    <row r="74" spans="1:44" x14ac:dyDescent="0.25">
      <c r="A74" s="131"/>
      <c r="B74" s="57" t="s">
        <v>84</v>
      </c>
      <c r="C74" s="23" t="s">
        <v>289</v>
      </c>
      <c r="D74" s="1">
        <v>8.8000000000000007</v>
      </c>
      <c r="E74" s="1" t="s">
        <v>12</v>
      </c>
      <c r="F74" s="1">
        <v>2</v>
      </c>
      <c r="G74" s="1">
        <v>1</v>
      </c>
      <c r="H74" s="24">
        <v>0.05</v>
      </c>
      <c r="I74" s="23">
        <v>24</v>
      </c>
      <c r="J74" s="2">
        <v>90</v>
      </c>
      <c r="K74" s="1">
        <v>61</v>
      </c>
      <c r="L74" s="1">
        <v>0</v>
      </c>
      <c r="M74" s="1">
        <v>90</v>
      </c>
      <c r="N74" s="1">
        <f t="shared" ref="N74:N78" si="22">K74-L74</f>
        <v>61</v>
      </c>
      <c r="O74" s="4">
        <v>15</v>
      </c>
      <c r="P74" s="1">
        <v>19</v>
      </c>
      <c r="Q74" s="4">
        <v>4</v>
      </c>
      <c r="R74" s="2">
        <v>353</v>
      </c>
      <c r="S74" s="30">
        <f t="shared" si="16"/>
        <v>452.16</v>
      </c>
      <c r="T74" s="40">
        <v>314</v>
      </c>
      <c r="U74" s="2">
        <v>294</v>
      </c>
      <c r="V74" s="5">
        <v>335</v>
      </c>
      <c r="W74" s="5">
        <v>228</v>
      </c>
      <c r="X74" s="3">
        <v>1.33</v>
      </c>
      <c r="Y74" s="48">
        <v>4.8</v>
      </c>
      <c r="Z74" s="48">
        <v>12.7</v>
      </c>
      <c r="AA74" s="3">
        <f t="shared" si="17"/>
        <v>3.4699999999999998</v>
      </c>
      <c r="AB74" s="3">
        <f t="shared" si="18"/>
        <v>11.37</v>
      </c>
      <c r="AC74" s="2">
        <f t="shared" si="13"/>
        <v>832.86118980169977</v>
      </c>
      <c r="AD74" s="2">
        <f t="shared" si="14"/>
        <v>949.00849858356935</v>
      </c>
      <c r="AE74" s="5">
        <f t="shared" si="15"/>
        <v>645.89235127478753</v>
      </c>
      <c r="AF74" s="41">
        <f t="shared" si="19"/>
        <v>0.31940298507462683</v>
      </c>
      <c r="AG74" s="53" t="s">
        <v>17</v>
      </c>
      <c r="AH74" s="3"/>
      <c r="AJ74" s="4"/>
      <c r="AK74" s="4"/>
      <c r="AN74" s="1"/>
      <c r="AO74" s="4"/>
      <c r="AP74" s="3"/>
      <c r="AQ74" s="2"/>
      <c r="AR74" s="2"/>
    </row>
    <row r="75" spans="1:44" x14ac:dyDescent="0.25">
      <c r="A75" s="131"/>
      <c r="B75" s="57" t="s">
        <v>85</v>
      </c>
      <c r="C75" s="23" t="s">
        <v>290</v>
      </c>
      <c r="D75" s="1">
        <v>10.9</v>
      </c>
      <c r="E75" s="1" t="s">
        <v>12</v>
      </c>
      <c r="F75" s="1">
        <v>2</v>
      </c>
      <c r="G75" s="1">
        <v>1</v>
      </c>
      <c r="H75" s="24">
        <v>0.05</v>
      </c>
      <c r="I75" s="23">
        <v>24</v>
      </c>
      <c r="J75" s="2">
        <v>90</v>
      </c>
      <c r="K75" s="1">
        <v>61</v>
      </c>
      <c r="L75" s="1">
        <v>32</v>
      </c>
      <c r="M75" s="1">
        <f t="shared" ref="M75:M77" si="23">J75-L75</f>
        <v>58</v>
      </c>
      <c r="N75" s="1">
        <f t="shared" si="22"/>
        <v>29</v>
      </c>
      <c r="O75" s="4">
        <v>15</v>
      </c>
      <c r="P75" s="1">
        <v>19</v>
      </c>
      <c r="Q75" s="4">
        <v>4</v>
      </c>
      <c r="R75" s="2">
        <v>353</v>
      </c>
      <c r="S75" s="30">
        <f t="shared" si="16"/>
        <v>452.16</v>
      </c>
      <c r="T75" s="40">
        <v>328</v>
      </c>
      <c r="U75" s="2">
        <v>331</v>
      </c>
      <c r="V75" s="5">
        <v>396</v>
      </c>
      <c r="W75" s="5">
        <v>305</v>
      </c>
      <c r="X75" s="3">
        <v>1.26</v>
      </c>
      <c r="Y75" s="48">
        <v>3.6</v>
      </c>
      <c r="Z75" s="48">
        <v>8.1</v>
      </c>
      <c r="AA75" s="3">
        <f t="shared" si="17"/>
        <v>2.34</v>
      </c>
      <c r="AB75" s="3">
        <f t="shared" si="18"/>
        <v>6.84</v>
      </c>
      <c r="AC75" s="2">
        <f t="shared" si="13"/>
        <v>937.67705382436259</v>
      </c>
      <c r="AD75" s="2">
        <f t="shared" si="14"/>
        <v>1121.8130311614732</v>
      </c>
      <c r="AE75" s="5">
        <f t="shared" si="15"/>
        <v>864.02266288951841</v>
      </c>
      <c r="AF75" s="41">
        <f t="shared" si="19"/>
        <v>0.22979797979797978</v>
      </c>
      <c r="AG75" s="53" t="s">
        <v>17</v>
      </c>
      <c r="AH75" s="3"/>
      <c r="AJ75" s="4"/>
      <c r="AK75" s="4"/>
      <c r="AN75" s="1"/>
      <c r="AO75" s="4"/>
      <c r="AP75" s="3"/>
      <c r="AQ75" s="2"/>
      <c r="AR75" s="2"/>
    </row>
    <row r="76" spans="1:44" x14ac:dyDescent="0.25">
      <c r="A76" s="131"/>
      <c r="B76" s="57" t="s">
        <v>86</v>
      </c>
      <c r="C76" s="23" t="s">
        <v>290</v>
      </c>
      <c r="D76" s="1">
        <v>10.9</v>
      </c>
      <c r="E76" s="1" t="s">
        <v>12</v>
      </c>
      <c r="F76" s="1">
        <v>2</v>
      </c>
      <c r="G76" s="1">
        <v>1</v>
      </c>
      <c r="H76" s="24">
        <v>0.05</v>
      </c>
      <c r="I76" s="23">
        <v>24</v>
      </c>
      <c r="J76" s="2">
        <v>100</v>
      </c>
      <c r="K76" s="1">
        <v>61</v>
      </c>
      <c r="L76" s="1">
        <v>42</v>
      </c>
      <c r="M76" s="1">
        <f t="shared" si="23"/>
        <v>58</v>
      </c>
      <c r="N76" s="1">
        <f t="shared" si="22"/>
        <v>19</v>
      </c>
      <c r="O76" s="4">
        <v>15</v>
      </c>
      <c r="P76" s="1">
        <v>19</v>
      </c>
      <c r="Q76" s="4">
        <v>4</v>
      </c>
      <c r="R76" s="2">
        <v>353</v>
      </c>
      <c r="S76" s="30">
        <f t="shared" si="16"/>
        <v>452.16</v>
      </c>
      <c r="T76" s="40">
        <v>280</v>
      </c>
      <c r="U76" s="2">
        <v>332</v>
      </c>
      <c r="V76" s="5">
        <v>397</v>
      </c>
      <c r="W76" s="5">
        <v>346</v>
      </c>
      <c r="X76" s="3">
        <v>1.6</v>
      </c>
      <c r="Y76" s="48">
        <v>3.2</v>
      </c>
      <c r="Z76" s="48">
        <v>5.8</v>
      </c>
      <c r="AA76" s="3">
        <f t="shared" si="17"/>
        <v>1.6</v>
      </c>
      <c r="AB76" s="3">
        <f t="shared" si="18"/>
        <v>4.1999999999999993</v>
      </c>
      <c r="AC76" s="2">
        <f t="shared" si="13"/>
        <v>940.50991501416433</v>
      </c>
      <c r="AD76" s="2">
        <f t="shared" si="14"/>
        <v>1124.6458923512748</v>
      </c>
      <c r="AE76" s="5">
        <f t="shared" si="15"/>
        <v>980.16997167138811</v>
      </c>
      <c r="AF76" s="41">
        <f t="shared" si="19"/>
        <v>0.12846347607052899</v>
      </c>
      <c r="AG76" s="53" t="s">
        <v>17</v>
      </c>
      <c r="AH76" s="3"/>
      <c r="AJ76" s="4"/>
      <c r="AK76" s="4"/>
      <c r="AN76" s="1"/>
      <c r="AO76" s="4"/>
      <c r="AP76" s="3"/>
      <c r="AQ76" s="2"/>
      <c r="AR76" s="2"/>
    </row>
    <row r="77" spans="1:44" x14ac:dyDescent="0.25">
      <c r="A77" s="131"/>
      <c r="B77" s="57" t="s">
        <v>87</v>
      </c>
      <c r="C77" s="23" t="s">
        <v>290</v>
      </c>
      <c r="D77" s="1">
        <v>10.9</v>
      </c>
      <c r="E77" s="1" t="s">
        <v>12</v>
      </c>
      <c r="F77" s="1">
        <v>2</v>
      </c>
      <c r="G77" s="1">
        <v>1</v>
      </c>
      <c r="H77" s="24">
        <v>0.05</v>
      </c>
      <c r="I77" s="23">
        <v>24</v>
      </c>
      <c r="J77" s="2">
        <v>100</v>
      </c>
      <c r="K77" s="1">
        <v>61</v>
      </c>
      <c r="L77" s="1">
        <v>42</v>
      </c>
      <c r="M77" s="1">
        <f t="shared" si="23"/>
        <v>58</v>
      </c>
      <c r="N77" s="1">
        <f t="shared" si="22"/>
        <v>19</v>
      </c>
      <c r="O77" s="4">
        <v>15</v>
      </c>
      <c r="P77" s="1">
        <v>19</v>
      </c>
      <c r="Q77" s="4">
        <v>4</v>
      </c>
      <c r="R77" s="2">
        <v>353</v>
      </c>
      <c r="S77" s="30">
        <f t="shared" si="16"/>
        <v>452.16</v>
      </c>
      <c r="T77" s="40">
        <v>291</v>
      </c>
      <c r="U77" s="2">
        <v>334</v>
      </c>
      <c r="V77" s="5">
        <v>395</v>
      </c>
      <c r="W77" s="5">
        <v>342</v>
      </c>
      <c r="X77" s="3">
        <v>1.53</v>
      </c>
      <c r="Y77" s="48">
        <v>3.1</v>
      </c>
      <c r="Z77" s="48">
        <v>6.1</v>
      </c>
      <c r="AA77" s="3">
        <f t="shared" si="17"/>
        <v>1.57</v>
      </c>
      <c r="AB77" s="3">
        <f t="shared" si="18"/>
        <v>4.5699999999999994</v>
      </c>
      <c r="AC77" s="2">
        <f t="shared" si="13"/>
        <v>946.17563739376772</v>
      </c>
      <c r="AD77" s="2">
        <f t="shared" si="14"/>
        <v>1118.9801699716713</v>
      </c>
      <c r="AE77" s="5">
        <f t="shared" si="15"/>
        <v>968.83852691218135</v>
      </c>
      <c r="AF77" s="41">
        <f t="shared" si="19"/>
        <v>0.13417721518987347</v>
      </c>
      <c r="AG77" s="53" t="s">
        <v>17</v>
      </c>
      <c r="AH77" s="3"/>
      <c r="AJ77" s="4"/>
      <c r="AK77" s="4"/>
      <c r="AN77" s="1"/>
      <c r="AO77" s="4"/>
      <c r="AP77" s="3"/>
      <c r="AQ77" s="2"/>
      <c r="AR77" s="2"/>
    </row>
    <row r="78" spans="1:44" x14ac:dyDescent="0.25">
      <c r="A78" s="131"/>
      <c r="B78" s="57" t="s">
        <v>88</v>
      </c>
      <c r="C78" s="23" t="s">
        <v>289</v>
      </c>
      <c r="D78" s="1">
        <v>8.8000000000000007</v>
      </c>
      <c r="E78" s="1" t="s">
        <v>74</v>
      </c>
      <c r="F78" s="1">
        <v>2</v>
      </c>
      <c r="G78" s="1">
        <v>1</v>
      </c>
      <c r="H78" s="24">
        <v>0.05</v>
      </c>
      <c r="I78" s="23">
        <v>24</v>
      </c>
      <c r="J78" s="2">
        <v>90</v>
      </c>
      <c r="K78" s="1">
        <v>61</v>
      </c>
      <c r="L78" s="1">
        <v>0</v>
      </c>
      <c r="M78" s="1">
        <v>90</v>
      </c>
      <c r="N78" s="1">
        <f t="shared" si="22"/>
        <v>61</v>
      </c>
      <c r="O78" s="4">
        <v>15</v>
      </c>
      <c r="P78" s="1">
        <v>19</v>
      </c>
      <c r="Q78" s="4">
        <v>4</v>
      </c>
      <c r="R78" s="2">
        <v>353</v>
      </c>
      <c r="S78" s="30">
        <f t="shared" si="16"/>
        <v>452.16</v>
      </c>
      <c r="T78" s="40">
        <v>293</v>
      </c>
      <c r="U78" s="2">
        <v>286</v>
      </c>
      <c r="V78" s="5">
        <v>323</v>
      </c>
      <c r="W78" s="5">
        <v>203</v>
      </c>
      <c r="X78" s="3">
        <v>1.53</v>
      </c>
      <c r="Y78" s="48">
        <v>4.7</v>
      </c>
      <c r="Z78" s="48">
        <v>13.1</v>
      </c>
      <c r="AA78" s="3">
        <f t="shared" si="17"/>
        <v>3.17</v>
      </c>
      <c r="AB78" s="3">
        <f t="shared" si="18"/>
        <v>11.57</v>
      </c>
      <c r="AC78" s="2">
        <f t="shared" si="13"/>
        <v>810.19830028328613</v>
      </c>
      <c r="AD78" s="2">
        <f t="shared" si="14"/>
        <v>915.01416430594895</v>
      </c>
      <c r="AE78" s="5">
        <f t="shared" si="15"/>
        <v>575.07082152974499</v>
      </c>
      <c r="AF78" s="41">
        <f t="shared" si="19"/>
        <v>0.37151702786377705</v>
      </c>
      <c r="AG78" s="53" t="s">
        <v>17</v>
      </c>
      <c r="AH78" s="3"/>
      <c r="AJ78" s="4"/>
      <c r="AK78" s="4"/>
      <c r="AN78" s="1"/>
      <c r="AO78" s="4"/>
      <c r="AP78" s="3"/>
      <c r="AQ78" s="2"/>
      <c r="AR78" s="2"/>
    </row>
    <row r="79" spans="1:44" x14ac:dyDescent="0.25">
      <c r="A79" s="131"/>
      <c r="B79" s="57" t="s">
        <v>89</v>
      </c>
      <c r="C79" s="23" t="s">
        <v>290</v>
      </c>
      <c r="D79" s="1">
        <v>10.9</v>
      </c>
      <c r="E79" s="1" t="s">
        <v>12</v>
      </c>
      <c r="F79" s="1">
        <v>2</v>
      </c>
      <c r="G79" s="1">
        <v>1</v>
      </c>
      <c r="H79" s="24">
        <v>0.05</v>
      </c>
      <c r="I79" s="23">
        <v>20</v>
      </c>
      <c r="J79" s="2">
        <v>90</v>
      </c>
      <c r="K79" s="1">
        <v>61</v>
      </c>
      <c r="L79" s="1">
        <v>38</v>
      </c>
      <c r="M79" s="1">
        <v>52</v>
      </c>
      <c r="N79" s="1">
        <f>K79-L79</f>
        <v>23</v>
      </c>
      <c r="O79" s="4">
        <v>12.5</v>
      </c>
      <c r="P79" s="1">
        <v>16</v>
      </c>
      <c r="Q79" s="4">
        <v>2.8</v>
      </c>
      <c r="R79" s="2">
        <v>245</v>
      </c>
      <c r="S79" s="30">
        <f t="shared" si="16"/>
        <v>314</v>
      </c>
      <c r="T79" s="40">
        <v>272</v>
      </c>
      <c r="U79" s="2">
        <v>252</v>
      </c>
      <c r="V79" s="5">
        <v>277</v>
      </c>
      <c r="W79" s="5">
        <v>186</v>
      </c>
      <c r="X79" s="3">
        <v>1.23</v>
      </c>
      <c r="Y79" s="48">
        <v>2.2999999999999998</v>
      </c>
      <c r="Z79" s="48">
        <v>7.8</v>
      </c>
      <c r="AA79" s="3">
        <f t="shared" si="17"/>
        <v>1.0699999999999998</v>
      </c>
      <c r="AB79" s="3">
        <f t="shared" si="18"/>
        <v>6.57</v>
      </c>
      <c r="AC79" s="2">
        <f t="shared" si="13"/>
        <v>1028.5714285714287</v>
      </c>
      <c r="AD79" s="2">
        <f t="shared" si="14"/>
        <v>1130.6122448979593</v>
      </c>
      <c r="AE79" s="5">
        <f t="shared" si="15"/>
        <v>759.18367346938771</v>
      </c>
      <c r="AF79" s="41">
        <f t="shared" si="19"/>
        <v>0.32851985559566788</v>
      </c>
      <c r="AG79" s="53" t="s">
        <v>17</v>
      </c>
      <c r="AH79" s="3"/>
      <c r="AJ79" s="4"/>
      <c r="AK79" s="4"/>
      <c r="AN79" s="1"/>
      <c r="AO79" s="4"/>
      <c r="AP79" s="3"/>
      <c r="AQ79" s="2"/>
      <c r="AR79" s="2"/>
    </row>
    <row r="80" spans="1:44" x14ac:dyDescent="0.25">
      <c r="A80" s="131"/>
      <c r="B80" s="57" t="s">
        <v>90</v>
      </c>
      <c r="C80" s="23" t="s">
        <v>290</v>
      </c>
      <c r="D80" s="1">
        <v>10.9</v>
      </c>
      <c r="E80" s="1" t="s">
        <v>12</v>
      </c>
      <c r="F80" s="1">
        <v>2</v>
      </c>
      <c r="G80" s="1">
        <v>1</v>
      </c>
      <c r="H80" s="24">
        <v>0.05</v>
      </c>
      <c r="I80" s="23">
        <v>20</v>
      </c>
      <c r="J80" s="2">
        <v>100</v>
      </c>
      <c r="K80" s="1">
        <v>61</v>
      </c>
      <c r="L80" s="1">
        <v>48</v>
      </c>
      <c r="M80" s="1">
        <f>J80-L80</f>
        <v>52</v>
      </c>
      <c r="N80" s="1">
        <f>K80-L80</f>
        <v>13</v>
      </c>
      <c r="O80" s="4">
        <v>12.5</v>
      </c>
      <c r="P80" s="1">
        <v>16</v>
      </c>
      <c r="Q80" s="4">
        <v>2.8</v>
      </c>
      <c r="R80" s="2">
        <v>245</v>
      </c>
      <c r="S80" s="30">
        <f t="shared" si="16"/>
        <v>314</v>
      </c>
      <c r="T80" s="40">
        <v>297</v>
      </c>
      <c r="U80" s="2">
        <v>256</v>
      </c>
      <c r="V80" s="5">
        <v>281</v>
      </c>
      <c r="W80" s="5">
        <v>185</v>
      </c>
      <c r="X80" s="3">
        <v>1.26</v>
      </c>
      <c r="Y80" s="48">
        <v>2.2000000000000002</v>
      </c>
      <c r="Z80" s="48">
        <v>7.6</v>
      </c>
      <c r="AA80" s="3">
        <f t="shared" si="17"/>
        <v>0.94000000000000017</v>
      </c>
      <c r="AB80" s="3">
        <f t="shared" si="18"/>
        <v>6.34</v>
      </c>
      <c r="AC80" s="2">
        <f t="shared" si="13"/>
        <v>1044.8979591836735</v>
      </c>
      <c r="AD80" s="2">
        <f t="shared" si="14"/>
        <v>1146.9387755102041</v>
      </c>
      <c r="AE80" s="5">
        <f t="shared" si="15"/>
        <v>755.10204081632651</v>
      </c>
      <c r="AF80" s="41">
        <f t="shared" si="19"/>
        <v>0.34163701067615659</v>
      </c>
      <c r="AG80" s="53" t="s">
        <v>17</v>
      </c>
      <c r="AH80" s="3"/>
      <c r="AJ80" s="4"/>
      <c r="AK80" s="4"/>
      <c r="AN80" s="1"/>
      <c r="AO80" s="4"/>
      <c r="AP80" s="3"/>
      <c r="AQ80" s="2"/>
      <c r="AR80" s="2"/>
    </row>
    <row r="81" spans="1:44" x14ac:dyDescent="0.25">
      <c r="A81" s="131"/>
      <c r="B81" s="57" t="s">
        <v>91</v>
      </c>
      <c r="C81" s="23" t="s">
        <v>289</v>
      </c>
      <c r="D81" s="1">
        <v>8.8000000000000007</v>
      </c>
      <c r="E81" s="1" t="s">
        <v>74</v>
      </c>
      <c r="F81" s="1">
        <v>2</v>
      </c>
      <c r="G81" s="1">
        <v>1</v>
      </c>
      <c r="H81" s="24">
        <v>0.05</v>
      </c>
      <c r="I81" s="23">
        <v>20</v>
      </c>
      <c r="J81" s="2">
        <v>90</v>
      </c>
      <c r="K81" s="1">
        <v>61</v>
      </c>
      <c r="L81" s="1">
        <v>0</v>
      </c>
      <c r="M81" s="1">
        <v>90</v>
      </c>
      <c r="N81" s="1">
        <f t="shared" ref="N81:N83" si="24">K81-L81</f>
        <v>61</v>
      </c>
      <c r="O81" s="4">
        <v>12.5</v>
      </c>
      <c r="P81" s="1">
        <v>16</v>
      </c>
      <c r="Q81" s="4">
        <v>2.8</v>
      </c>
      <c r="R81" s="2">
        <v>245</v>
      </c>
      <c r="S81" s="30">
        <f t="shared" si="16"/>
        <v>314</v>
      </c>
      <c r="T81" s="40">
        <v>341</v>
      </c>
      <c r="U81" s="2">
        <v>213</v>
      </c>
      <c r="V81" s="5">
        <v>239</v>
      </c>
      <c r="W81" s="5">
        <v>153</v>
      </c>
      <c r="X81" s="3">
        <v>0.83</v>
      </c>
      <c r="Y81" s="48">
        <v>3.7</v>
      </c>
      <c r="Z81" s="48">
        <v>10.5</v>
      </c>
      <c r="AA81" s="3">
        <f t="shared" si="17"/>
        <v>2.87</v>
      </c>
      <c r="AB81" s="3">
        <f t="shared" si="18"/>
        <v>9.67</v>
      </c>
      <c r="AC81" s="2">
        <f t="shared" si="13"/>
        <v>869.38775510204084</v>
      </c>
      <c r="AD81" s="2">
        <f t="shared" si="14"/>
        <v>975.51020408163265</v>
      </c>
      <c r="AE81" s="5">
        <f t="shared" si="15"/>
        <v>624.48979591836735</v>
      </c>
      <c r="AF81" s="41">
        <f t="shared" si="19"/>
        <v>0.35983263598326365</v>
      </c>
      <c r="AG81" s="53" t="s">
        <v>17</v>
      </c>
      <c r="AH81" s="3"/>
      <c r="AJ81" s="4"/>
      <c r="AK81" s="4"/>
      <c r="AN81" s="1"/>
      <c r="AO81" s="4"/>
      <c r="AP81" s="3"/>
      <c r="AQ81" s="2"/>
      <c r="AR81" s="2"/>
    </row>
    <row r="82" spans="1:44" x14ac:dyDescent="0.25">
      <c r="A82" s="131"/>
      <c r="B82" s="57" t="s">
        <v>92</v>
      </c>
      <c r="C82" s="23" t="s">
        <v>289</v>
      </c>
      <c r="D82" s="1">
        <v>8.8000000000000007</v>
      </c>
      <c r="E82" s="1" t="s">
        <v>74</v>
      </c>
      <c r="F82" s="1">
        <v>2</v>
      </c>
      <c r="G82" s="1">
        <v>1</v>
      </c>
      <c r="H82" s="24">
        <v>0.05</v>
      </c>
      <c r="I82" s="23">
        <v>20</v>
      </c>
      <c r="J82" s="2">
        <v>90</v>
      </c>
      <c r="K82" s="1">
        <v>61</v>
      </c>
      <c r="L82" s="1">
        <v>0</v>
      </c>
      <c r="M82" s="1">
        <v>90</v>
      </c>
      <c r="N82" s="1">
        <f t="shared" si="24"/>
        <v>61</v>
      </c>
      <c r="O82" s="4">
        <v>12.5</v>
      </c>
      <c r="P82" s="1">
        <v>16</v>
      </c>
      <c r="Q82" s="4">
        <v>2.8</v>
      </c>
      <c r="R82" s="2">
        <v>245</v>
      </c>
      <c r="S82" s="30">
        <f t="shared" si="16"/>
        <v>314</v>
      </c>
      <c r="T82" s="40">
        <v>324</v>
      </c>
      <c r="U82" s="2">
        <v>210</v>
      </c>
      <c r="V82" s="5">
        <v>235</v>
      </c>
      <c r="W82" s="5">
        <v>159</v>
      </c>
      <c r="X82" s="3">
        <v>0.85</v>
      </c>
      <c r="Y82" s="48">
        <v>3.9</v>
      </c>
      <c r="Z82" s="48">
        <v>10.3</v>
      </c>
      <c r="AA82" s="3">
        <f t="shared" si="17"/>
        <v>3.05</v>
      </c>
      <c r="AB82" s="3">
        <f t="shared" si="18"/>
        <v>9.4500000000000011</v>
      </c>
      <c r="AC82" s="2">
        <f t="shared" si="13"/>
        <v>857.14285714285711</v>
      </c>
      <c r="AD82" s="2">
        <f t="shared" si="14"/>
        <v>959.18367346938771</v>
      </c>
      <c r="AE82" s="5">
        <f t="shared" si="15"/>
        <v>648.9795918367347</v>
      </c>
      <c r="AF82" s="41">
        <f t="shared" si="19"/>
        <v>0.32340425531914896</v>
      </c>
      <c r="AG82" s="53" t="s">
        <v>17</v>
      </c>
      <c r="AH82" s="3"/>
      <c r="AJ82" s="4"/>
      <c r="AK82" s="4"/>
      <c r="AN82" s="1"/>
      <c r="AO82" s="4"/>
      <c r="AP82" s="3"/>
      <c r="AQ82" s="2"/>
      <c r="AR82" s="2"/>
    </row>
    <row r="83" spans="1:44" x14ac:dyDescent="0.25">
      <c r="A83" s="131"/>
      <c r="B83" s="57" t="s">
        <v>93</v>
      </c>
      <c r="C83" s="23" t="s">
        <v>289</v>
      </c>
      <c r="D83" s="1">
        <v>8.8000000000000007</v>
      </c>
      <c r="E83" s="1" t="s">
        <v>74</v>
      </c>
      <c r="F83" s="1">
        <v>2</v>
      </c>
      <c r="G83" s="1">
        <v>1</v>
      </c>
      <c r="H83" s="24">
        <v>0.05</v>
      </c>
      <c r="I83" s="23">
        <v>20</v>
      </c>
      <c r="J83" s="2">
        <v>90</v>
      </c>
      <c r="K83" s="1">
        <v>61</v>
      </c>
      <c r="L83" s="1">
        <v>0</v>
      </c>
      <c r="M83" s="1">
        <v>90</v>
      </c>
      <c r="N83" s="1">
        <f t="shared" si="24"/>
        <v>61</v>
      </c>
      <c r="O83" s="4">
        <v>12.5</v>
      </c>
      <c r="P83" s="1">
        <v>16</v>
      </c>
      <c r="Q83" s="4">
        <v>2.8</v>
      </c>
      <c r="R83" s="2">
        <v>245</v>
      </c>
      <c r="S83" s="30">
        <f t="shared" si="16"/>
        <v>314</v>
      </c>
      <c r="T83" s="40">
        <v>296</v>
      </c>
      <c r="U83" s="2">
        <v>215</v>
      </c>
      <c r="V83" s="5">
        <v>238</v>
      </c>
      <c r="W83" s="5">
        <v>158</v>
      </c>
      <c r="X83" s="3">
        <v>1.1000000000000001</v>
      </c>
      <c r="Y83" s="48">
        <v>3.9</v>
      </c>
      <c r="Z83" s="48">
        <v>10.3</v>
      </c>
      <c r="AA83" s="3">
        <f t="shared" si="17"/>
        <v>2.8</v>
      </c>
      <c r="AB83" s="3">
        <f t="shared" si="18"/>
        <v>9.2000000000000011</v>
      </c>
      <c r="AC83" s="2">
        <f t="shared" si="13"/>
        <v>877.55102040816325</v>
      </c>
      <c r="AD83" s="2">
        <f t="shared" si="14"/>
        <v>971.42857142857144</v>
      </c>
      <c r="AE83" s="5">
        <f t="shared" si="15"/>
        <v>644.89795918367349</v>
      </c>
      <c r="AF83" s="41">
        <f t="shared" si="19"/>
        <v>0.33613445378151263</v>
      </c>
      <c r="AG83" s="53" t="s">
        <v>17</v>
      </c>
      <c r="AH83" s="3"/>
      <c r="AJ83" s="4"/>
      <c r="AK83" s="4"/>
      <c r="AN83" s="1"/>
      <c r="AO83" s="4"/>
      <c r="AP83" s="3"/>
      <c r="AQ83" s="2"/>
      <c r="AR83" s="2"/>
    </row>
    <row r="84" spans="1:44" x14ac:dyDescent="0.25">
      <c r="A84" s="131"/>
      <c r="B84" s="57" t="s">
        <v>94</v>
      </c>
      <c r="C84" s="23" t="s">
        <v>289</v>
      </c>
      <c r="D84" s="1">
        <v>8.8000000000000007</v>
      </c>
      <c r="E84" s="1" t="s">
        <v>12</v>
      </c>
      <c r="F84" s="1">
        <v>2</v>
      </c>
      <c r="G84" s="1">
        <v>1</v>
      </c>
      <c r="H84" s="24">
        <v>0.05</v>
      </c>
      <c r="I84" s="23">
        <v>16</v>
      </c>
      <c r="J84" s="2">
        <v>140</v>
      </c>
      <c r="K84" s="1">
        <v>80</v>
      </c>
      <c r="L84" s="1">
        <v>0</v>
      </c>
      <c r="M84" s="1">
        <v>140</v>
      </c>
      <c r="N84" s="1">
        <v>80</v>
      </c>
      <c r="O84" s="4">
        <v>10</v>
      </c>
      <c r="P84" s="1">
        <v>13</v>
      </c>
      <c r="Q84" s="4">
        <v>3</v>
      </c>
      <c r="R84" s="2">
        <v>157</v>
      </c>
      <c r="S84" s="30">
        <f t="shared" si="16"/>
        <v>200.96</v>
      </c>
      <c r="T84" s="40">
        <v>134</v>
      </c>
      <c r="U84" s="2">
        <v>121</v>
      </c>
      <c r="V84" s="5">
        <v>141</v>
      </c>
      <c r="W84" s="5">
        <v>102</v>
      </c>
      <c r="X84" s="3">
        <v>1.2</v>
      </c>
      <c r="Y84" s="48">
        <v>5.5</v>
      </c>
      <c r="Z84" s="48">
        <v>11.4</v>
      </c>
      <c r="AA84" s="3">
        <f t="shared" si="17"/>
        <v>4.3</v>
      </c>
      <c r="AB84" s="3">
        <f t="shared" si="18"/>
        <v>10.200000000000001</v>
      </c>
      <c r="AC84" s="2">
        <f t="shared" si="13"/>
        <v>770.70063694267515</v>
      </c>
      <c r="AD84" s="2">
        <f t="shared" si="14"/>
        <v>898.08917197452229</v>
      </c>
      <c r="AE84" s="5">
        <f t="shared" si="15"/>
        <v>649.68152866242042</v>
      </c>
      <c r="AF84" s="41">
        <f t="shared" si="19"/>
        <v>0.27659574468085102</v>
      </c>
      <c r="AG84" s="53" t="s">
        <v>17</v>
      </c>
      <c r="AH84" s="3"/>
      <c r="AJ84" s="4"/>
      <c r="AK84" s="4"/>
      <c r="AN84" s="1"/>
      <c r="AO84" s="4"/>
      <c r="AP84" s="3"/>
      <c r="AQ84" s="2"/>
      <c r="AR84" s="2"/>
    </row>
    <row r="85" spans="1:44" x14ac:dyDescent="0.25">
      <c r="A85" s="131"/>
      <c r="B85" s="57" t="s">
        <v>95</v>
      </c>
      <c r="C85" s="23" t="s">
        <v>289</v>
      </c>
      <c r="D85" s="1">
        <v>8.8000000000000007</v>
      </c>
      <c r="E85" s="1" t="s">
        <v>12</v>
      </c>
      <c r="F85" s="1">
        <v>2</v>
      </c>
      <c r="G85" s="1">
        <v>1</v>
      </c>
      <c r="H85" s="24">
        <v>0.05</v>
      </c>
      <c r="I85" s="23">
        <v>16</v>
      </c>
      <c r="J85" s="2">
        <v>140</v>
      </c>
      <c r="K85" s="1">
        <v>100</v>
      </c>
      <c r="L85" s="1">
        <v>0</v>
      </c>
      <c r="M85" s="1">
        <v>140</v>
      </c>
      <c r="N85" s="1">
        <v>100</v>
      </c>
      <c r="O85" s="4">
        <v>10</v>
      </c>
      <c r="P85" s="1">
        <v>13</v>
      </c>
      <c r="Q85" s="4">
        <v>3</v>
      </c>
      <c r="R85" s="2">
        <v>157</v>
      </c>
      <c r="S85" s="30">
        <f t="shared" si="16"/>
        <v>200.96</v>
      </c>
      <c r="T85" s="40">
        <v>117</v>
      </c>
      <c r="U85" s="2">
        <v>123</v>
      </c>
      <c r="V85" s="5">
        <v>141</v>
      </c>
      <c r="W85" s="5">
        <v>107</v>
      </c>
      <c r="X85" s="3">
        <v>1.2</v>
      </c>
      <c r="Y85" s="48">
        <v>5.4</v>
      </c>
      <c r="Z85" s="48">
        <v>11.6</v>
      </c>
      <c r="AA85" s="3">
        <f t="shared" si="17"/>
        <v>4.2</v>
      </c>
      <c r="AB85" s="3">
        <f t="shared" si="18"/>
        <v>10.4</v>
      </c>
      <c r="AC85" s="2">
        <f t="shared" si="13"/>
        <v>783.43949044585986</v>
      </c>
      <c r="AD85" s="2">
        <f t="shared" si="14"/>
        <v>898.08917197452229</v>
      </c>
      <c r="AE85" s="5">
        <f t="shared" si="15"/>
        <v>681.52866242038215</v>
      </c>
      <c r="AF85" s="41">
        <f t="shared" si="19"/>
        <v>0.24113475177304966</v>
      </c>
      <c r="AG85" s="53" t="s">
        <v>17</v>
      </c>
      <c r="AH85" s="3"/>
      <c r="AJ85" s="4"/>
      <c r="AK85" s="4"/>
      <c r="AN85" s="1"/>
      <c r="AO85" s="4"/>
      <c r="AP85" s="3"/>
      <c r="AQ85" s="2"/>
      <c r="AR85" s="2"/>
    </row>
    <row r="86" spans="1:44" x14ac:dyDescent="0.25">
      <c r="A86" s="131"/>
      <c r="B86" s="57" t="s">
        <v>96</v>
      </c>
      <c r="C86" s="23" t="s">
        <v>289</v>
      </c>
      <c r="D86" s="1">
        <v>8.8000000000000007</v>
      </c>
      <c r="E86" s="1" t="s">
        <v>12</v>
      </c>
      <c r="F86" s="1">
        <v>2</v>
      </c>
      <c r="G86" s="1">
        <v>1</v>
      </c>
      <c r="H86" s="24">
        <v>0.05</v>
      </c>
      <c r="I86" s="23">
        <v>20</v>
      </c>
      <c r="J86" s="2">
        <v>140</v>
      </c>
      <c r="K86" s="1">
        <v>80</v>
      </c>
      <c r="L86" s="1">
        <v>0</v>
      </c>
      <c r="M86" s="1">
        <v>140</v>
      </c>
      <c r="N86" s="1">
        <v>80</v>
      </c>
      <c r="O86" s="4">
        <v>12.5</v>
      </c>
      <c r="P86" s="1">
        <v>16</v>
      </c>
      <c r="Q86" s="4">
        <v>3</v>
      </c>
      <c r="R86" s="2">
        <v>245</v>
      </c>
      <c r="S86" s="30">
        <f t="shared" si="16"/>
        <v>314</v>
      </c>
      <c r="T86" s="40">
        <v>145</v>
      </c>
      <c r="U86" s="2">
        <v>196</v>
      </c>
      <c r="V86" s="5">
        <v>208</v>
      </c>
      <c r="W86" s="5">
        <v>140</v>
      </c>
      <c r="X86" s="3">
        <v>1.5</v>
      </c>
      <c r="Y86" s="48">
        <v>6.1</v>
      </c>
      <c r="Z86" s="48">
        <v>12</v>
      </c>
      <c r="AA86" s="3">
        <f t="shared" si="17"/>
        <v>4.5999999999999996</v>
      </c>
      <c r="AB86" s="3">
        <f t="shared" si="18"/>
        <v>10.5</v>
      </c>
      <c r="AC86" s="2">
        <f t="shared" si="13"/>
        <v>800</v>
      </c>
      <c r="AD86" s="2">
        <f t="shared" si="14"/>
        <v>848.9795918367347</v>
      </c>
      <c r="AE86" s="5">
        <f t="shared" si="15"/>
        <v>571.42857142857144</v>
      </c>
      <c r="AF86" s="41">
        <f t="shared" si="19"/>
        <v>0.32692307692307687</v>
      </c>
      <c r="AG86" s="53" t="s">
        <v>17</v>
      </c>
      <c r="AH86" s="3"/>
      <c r="AJ86" s="4"/>
      <c r="AK86" s="4"/>
      <c r="AN86" s="1"/>
      <c r="AO86" s="4"/>
      <c r="AP86" s="3"/>
      <c r="AQ86" s="2"/>
      <c r="AR86" s="2"/>
    </row>
    <row r="87" spans="1:44" x14ac:dyDescent="0.25">
      <c r="A87" s="131"/>
      <c r="B87" s="57" t="s">
        <v>97</v>
      </c>
      <c r="C87" s="23" t="s">
        <v>289</v>
      </c>
      <c r="D87" s="1">
        <v>8.8000000000000007</v>
      </c>
      <c r="E87" s="1" t="s">
        <v>12</v>
      </c>
      <c r="F87" s="1">
        <v>2</v>
      </c>
      <c r="G87" s="1">
        <v>1</v>
      </c>
      <c r="H87" s="24">
        <v>0.05</v>
      </c>
      <c r="I87" s="23">
        <v>20</v>
      </c>
      <c r="J87" s="2">
        <v>140</v>
      </c>
      <c r="K87" s="1">
        <v>100</v>
      </c>
      <c r="L87" s="1">
        <v>0</v>
      </c>
      <c r="M87" s="1">
        <v>140</v>
      </c>
      <c r="N87" s="1">
        <v>100</v>
      </c>
      <c r="O87" s="4">
        <v>12.5</v>
      </c>
      <c r="P87" s="1">
        <v>16</v>
      </c>
      <c r="Q87" s="4">
        <v>3</v>
      </c>
      <c r="R87" s="2">
        <v>245</v>
      </c>
      <c r="S87" s="30">
        <f t="shared" si="16"/>
        <v>314</v>
      </c>
      <c r="T87" s="40">
        <v>140</v>
      </c>
      <c r="U87" s="2">
        <v>192</v>
      </c>
      <c r="V87" s="5">
        <v>207</v>
      </c>
      <c r="W87" s="5">
        <v>145</v>
      </c>
      <c r="X87" s="3">
        <v>1.57</v>
      </c>
      <c r="Y87" s="48">
        <v>6.3</v>
      </c>
      <c r="Z87" s="48">
        <v>13.5</v>
      </c>
      <c r="AA87" s="3">
        <f t="shared" si="17"/>
        <v>4.7299999999999995</v>
      </c>
      <c r="AB87" s="3">
        <f t="shared" si="18"/>
        <v>11.93</v>
      </c>
      <c r="AC87" s="2">
        <f t="shared" si="13"/>
        <v>783.67346938775506</v>
      </c>
      <c r="AD87" s="2">
        <f t="shared" si="14"/>
        <v>844.89795918367349</v>
      </c>
      <c r="AE87" s="5">
        <f t="shared" si="15"/>
        <v>591.83673469387759</v>
      </c>
      <c r="AF87" s="41">
        <f t="shared" si="19"/>
        <v>0.29951690821256038</v>
      </c>
      <c r="AG87" s="53" t="s">
        <v>17</v>
      </c>
      <c r="AH87" s="3"/>
      <c r="AJ87" s="4"/>
      <c r="AK87" s="4"/>
      <c r="AN87" s="1"/>
      <c r="AO87" s="4"/>
      <c r="AP87" s="3"/>
      <c r="AQ87" s="2"/>
      <c r="AR87" s="2"/>
    </row>
    <row r="88" spans="1:44" x14ac:dyDescent="0.25">
      <c r="A88" s="131"/>
      <c r="B88" s="57" t="s">
        <v>98</v>
      </c>
      <c r="C88" s="23" t="s">
        <v>290</v>
      </c>
      <c r="D88" s="1">
        <v>8.8000000000000007</v>
      </c>
      <c r="E88" s="1" t="s">
        <v>12</v>
      </c>
      <c r="F88" s="1">
        <v>2</v>
      </c>
      <c r="G88" s="1">
        <v>0</v>
      </c>
      <c r="H88" s="24">
        <v>0.05</v>
      </c>
      <c r="I88" s="23">
        <v>12</v>
      </c>
      <c r="J88" s="2">
        <v>85</v>
      </c>
      <c r="K88" s="1">
        <v>61</v>
      </c>
      <c r="L88" s="1">
        <v>53</v>
      </c>
      <c r="M88" s="1">
        <f t="shared" ref="M88:M122" si="25">J88-L88</f>
        <v>32</v>
      </c>
      <c r="N88" s="1">
        <f t="shared" ref="N88:N122" si="26">K88-L88</f>
        <v>8</v>
      </c>
      <c r="O88" s="4">
        <v>7.5</v>
      </c>
      <c r="P88" s="1">
        <v>10</v>
      </c>
      <c r="Q88" s="4">
        <v>0</v>
      </c>
      <c r="R88" s="2">
        <v>84.3</v>
      </c>
      <c r="S88" s="30">
        <f t="shared" si="16"/>
        <v>113.04</v>
      </c>
      <c r="T88" s="40">
        <v>148</v>
      </c>
      <c r="U88" s="2">
        <v>75</v>
      </c>
      <c r="V88" s="5">
        <v>79</v>
      </c>
      <c r="W88" s="5">
        <v>47</v>
      </c>
      <c r="X88" s="3">
        <v>0.6</v>
      </c>
      <c r="Y88" s="48">
        <v>1.1000000000000001</v>
      </c>
      <c r="Z88" s="48">
        <v>4.3</v>
      </c>
      <c r="AA88" s="3">
        <f t="shared" si="17"/>
        <v>0.50000000000000011</v>
      </c>
      <c r="AB88" s="3">
        <f t="shared" si="18"/>
        <v>3.6999999999999997</v>
      </c>
      <c r="AC88" s="2">
        <f t="shared" si="13"/>
        <v>889.6797153024911</v>
      </c>
      <c r="AD88" s="2">
        <f t="shared" si="14"/>
        <v>937.12930011862397</v>
      </c>
      <c r="AE88" s="5">
        <f t="shared" si="15"/>
        <v>557.53262158956113</v>
      </c>
      <c r="AF88" s="41">
        <f t="shared" si="19"/>
        <v>0.40506329113924056</v>
      </c>
      <c r="AG88" s="53" t="s">
        <v>17</v>
      </c>
      <c r="AH88" s="3"/>
      <c r="AJ88" s="4"/>
      <c r="AK88" s="4"/>
      <c r="AN88" s="1"/>
      <c r="AO88" s="4"/>
      <c r="AP88" s="3"/>
      <c r="AQ88" s="2"/>
      <c r="AR88" s="2"/>
    </row>
    <row r="89" spans="1:44" x14ac:dyDescent="0.25">
      <c r="A89" s="131"/>
      <c r="B89" s="57" t="s">
        <v>99</v>
      </c>
      <c r="C89" s="23" t="s">
        <v>290</v>
      </c>
      <c r="D89" s="1">
        <v>8.8000000000000007</v>
      </c>
      <c r="E89" s="1" t="s">
        <v>12</v>
      </c>
      <c r="F89" s="1">
        <v>2</v>
      </c>
      <c r="G89" s="1">
        <v>0</v>
      </c>
      <c r="H89" s="24">
        <v>0.05</v>
      </c>
      <c r="I89" s="23">
        <v>12</v>
      </c>
      <c r="J89" s="2">
        <v>85</v>
      </c>
      <c r="K89" s="1">
        <v>61</v>
      </c>
      <c r="L89" s="1">
        <v>53</v>
      </c>
      <c r="M89" s="1">
        <f t="shared" si="25"/>
        <v>32</v>
      </c>
      <c r="N89" s="1">
        <f t="shared" si="26"/>
        <v>8</v>
      </c>
      <c r="O89" s="4">
        <v>7.5</v>
      </c>
      <c r="P89" s="1">
        <v>10</v>
      </c>
      <c r="Q89" s="4">
        <v>0</v>
      </c>
      <c r="R89" s="2">
        <v>84.3</v>
      </c>
      <c r="S89" s="30">
        <f t="shared" si="16"/>
        <v>113.04</v>
      </c>
      <c r="T89" s="40">
        <v>146</v>
      </c>
      <c r="U89" s="2">
        <v>75</v>
      </c>
      <c r="V89" s="5">
        <v>79</v>
      </c>
      <c r="W89" s="5">
        <v>47</v>
      </c>
      <c r="X89" s="3">
        <v>0.61</v>
      </c>
      <c r="Y89" s="48">
        <v>1.1000000000000001</v>
      </c>
      <c r="Z89" s="48">
        <v>4.3</v>
      </c>
      <c r="AA89" s="3">
        <f t="shared" si="17"/>
        <v>0.4900000000000001</v>
      </c>
      <c r="AB89" s="3">
        <f t="shared" si="18"/>
        <v>3.69</v>
      </c>
      <c r="AC89" s="2">
        <f t="shared" si="13"/>
        <v>889.6797153024911</v>
      </c>
      <c r="AD89" s="2">
        <f t="shared" si="14"/>
        <v>937.12930011862397</v>
      </c>
      <c r="AE89" s="5">
        <f t="shared" si="15"/>
        <v>557.53262158956113</v>
      </c>
      <c r="AF89" s="41">
        <f t="shared" si="19"/>
        <v>0.40506329113924056</v>
      </c>
      <c r="AG89" s="53" t="s">
        <v>17</v>
      </c>
      <c r="AH89" s="3"/>
      <c r="AJ89" s="4"/>
      <c r="AK89" s="4"/>
      <c r="AN89" s="1"/>
      <c r="AO89" s="4"/>
      <c r="AP89" s="3"/>
      <c r="AQ89" s="2"/>
      <c r="AR89" s="2"/>
    </row>
    <row r="90" spans="1:44" x14ac:dyDescent="0.25">
      <c r="A90" s="131"/>
      <c r="B90" s="57" t="s">
        <v>100</v>
      </c>
      <c r="C90" s="23" t="s">
        <v>290</v>
      </c>
      <c r="D90" s="1">
        <v>8.8000000000000007</v>
      </c>
      <c r="E90" s="1" t="s">
        <v>12</v>
      </c>
      <c r="F90" s="1">
        <v>2</v>
      </c>
      <c r="G90" s="1">
        <v>0</v>
      </c>
      <c r="H90" s="24">
        <v>0.05</v>
      </c>
      <c r="I90" s="23">
        <v>12</v>
      </c>
      <c r="J90" s="2">
        <v>85</v>
      </c>
      <c r="K90" s="1">
        <v>61</v>
      </c>
      <c r="L90" s="1">
        <v>53</v>
      </c>
      <c r="M90" s="1">
        <f t="shared" si="25"/>
        <v>32</v>
      </c>
      <c r="N90" s="1">
        <f t="shared" si="26"/>
        <v>8</v>
      </c>
      <c r="O90" s="4">
        <v>7.5</v>
      </c>
      <c r="P90" s="1">
        <v>10</v>
      </c>
      <c r="Q90" s="4">
        <v>0</v>
      </c>
      <c r="R90" s="2">
        <v>84.3</v>
      </c>
      <c r="S90" s="30">
        <f t="shared" si="16"/>
        <v>113.04</v>
      </c>
      <c r="T90" s="40">
        <v>145.6</v>
      </c>
      <c r="U90" s="2">
        <v>76</v>
      </c>
      <c r="V90" s="5">
        <v>80</v>
      </c>
      <c r="W90" s="5">
        <v>49</v>
      </c>
      <c r="X90" s="3">
        <v>0.61</v>
      </c>
      <c r="Y90" s="48">
        <v>1</v>
      </c>
      <c r="Z90" s="48">
        <v>4.0999999999999996</v>
      </c>
      <c r="AA90" s="3">
        <f t="shared" si="17"/>
        <v>0.39</v>
      </c>
      <c r="AB90" s="3">
        <f t="shared" si="18"/>
        <v>3.4899999999999998</v>
      </c>
      <c r="AC90" s="2">
        <f t="shared" si="13"/>
        <v>901.54211150652429</v>
      </c>
      <c r="AD90" s="2">
        <f t="shared" si="14"/>
        <v>948.99169632265716</v>
      </c>
      <c r="AE90" s="5">
        <f t="shared" si="15"/>
        <v>581.25741399762751</v>
      </c>
      <c r="AF90" s="41">
        <f t="shared" si="19"/>
        <v>0.38749999999999996</v>
      </c>
      <c r="AG90" s="53" t="s">
        <v>17</v>
      </c>
      <c r="AH90" s="3"/>
      <c r="AJ90" s="4"/>
      <c r="AK90" s="4"/>
      <c r="AN90" s="1"/>
      <c r="AO90" s="4"/>
      <c r="AP90" s="3"/>
      <c r="AQ90" s="2"/>
      <c r="AR90" s="2"/>
    </row>
    <row r="91" spans="1:44" x14ac:dyDescent="0.25">
      <c r="A91" s="131"/>
      <c r="B91" s="57" t="s">
        <v>101</v>
      </c>
      <c r="C91" s="23" t="s">
        <v>289</v>
      </c>
      <c r="D91" s="1">
        <v>8.8000000000000007</v>
      </c>
      <c r="E91" s="1" t="s">
        <v>12</v>
      </c>
      <c r="F91" s="1">
        <v>2</v>
      </c>
      <c r="G91" s="1">
        <v>0</v>
      </c>
      <c r="H91" s="24">
        <v>0.05</v>
      </c>
      <c r="I91" s="23">
        <v>12</v>
      </c>
      <c r="J91" s="2">
        <v>90</v>
      </c>
      <c r="K91" s="1">
        <v>61</v>
      </c>
      <c r="L91" s="1">
        <v>0</v>
      </c>
      <c r="M91" s="1">
        <f t="shared" si="25"/>
        <v>90</v>
      </c>
      <c r="N91" s="1">
        <f t="shared" si="26"/>
        <v>61</v>
      </c>
      <c r="O91" s="4">
        <v>7.5</v>
      </c>
      <c r="P91" s="1">
        <v>10</v>
      </c>
      <c r="Q91" s="4">
        <v>0</v>
      </c>
      <c r="R91" s="2">
        <v>84.3</v>
      </c>
      <c r="S91" s="30">
        <f t="shared" si="16"/>
        <v>113.04</v>
      </c>
      <c r="T91" s="40">
        <v>129</v>
      </c>
      <c r="U91" s="2">
        <v>70</v>
      </c>
      <c r="V91" s="5">
        <v>77</v>
      </c>
      <c r="W91" s="5">
        <v>51</v>
      </c>
      <c r="X91" s="3">
        <v>0.74</v>
      </c>
      <c r="Y91" s="48">
        <v>3.8</v>
      </c>
      <c r="Z91" s="48">
        <v>7.6</v>
      </c>
      <c r="AA91" s="3">
        <f t="shared" si="17"/>
        <v>3.0599999999999996</v>
      </c>
      <c r="AB91" s="3">
        <f t="shared" si="18"/>
        <v>6.8599999999999994</v>
      </c>
      <c r="AC91" s="2">
        <f t="shared" si="13"/>
        <v>830.36773428232505</v>
      </c>
      <c r="AD91" s="2">
        <f t="shared" si="14"/>
        <v>913.4045077105576</v>
      </c>
      <c r="AE91" s="5">
        <f t="shared" si="15"/>
        <v>604.982206405694</v>
      </c>
      <c r="AF91" s="41">
        <f t="shared" si="19"/>
        <v>0.33766233766233766</v>
      </c>
      <c r="AG91" s="53" t="s">
        <v>17</v>
      </c>
      <c r="AH91" s="3"/>
      <c r="AJ91" s="4"/>
      <c r="AK91" s="4"/>
      <c r="AN91" s="1"/>
      <c r="AO91" s="4"/>
      <c r="AP91" s="3"/>
      <c r="AQ91" s="2"/>
      <c r="AR91" s="2"/>
    </row>
    <row r="92" spans="1:44" x14ac:dyDescent="0.25">
      <c r="A92" s="131"/>
      <c r="B92" s="57" t="s">
        <v>102</v>
      </c>
      <c r="C92" s="23" t="s">
        <v>289</v>
      </c>
      <c r="D92" s="1">
        <v>8.8000000000000007</v>
      </c>
      <c r="E92" s="1" t="s">
        <v>12</v>
      </c>
      <c r="F92" s="1">
        <v>2</v>
      </c>
      <c r="G92" s="1">
        <v>0</v>
      </c>
      <c r="H92" s="24">
        <v>0.05</v>
      </c>
      <c r="I92" s="23">
        <v>12</v>
      </c>
      <c r="J92" s="2">
        <v>90</v>
      </c>
      <c r="K92" s="1">
        <v>61</v>
      </c>
      <c r="L92" s="1">
        <v>0</v>
      </c>
      <c r="M92" s="1">
        <f t="shared" si="25"/>
        <v>90</v>
      </c>
      <c r="N92" s="1">
        <f t="shared" si="26"/>
        <v>61</v>
      </c>
      <c r="O92" s="4">
        <v>7.5</v>
      </c>
      <c r="P92" s="1">
        <v>10</v>
      </c>
      <c r="Q92" s="4">
        <v>0</v>
      </c>
      <c r="R92" s="2">
        <v>84.3</v>
      </c>
      <c r="S92" s="30">
        <f t="shared" si="16"/>
        <v>113.04</v>
      </c>
      <c r="T92" s="40">
        <v>132</v>
      </c>
      <c r="U92" s="2">
        <v>70</v>
      </c>
      <c r="V92" s="5">
        <v>76</v>
      </c>
      <c r="W92" s="5">
        <v>52</v>
      </c>
      <c r="X92" s="3">
        <v>0.7</v>
      </c>
      <c r="Y92" s="48">
        <v>3.2</v>
      </c>
      <c r="Z92" s="48">
        <v>6.9</v>
      </c>
      <c r="AA92" s="3">
        <f t="shared" si="17"/>
        <v>2.5</v>
      </c>
      <c r="AB92" s="3">
        <f t="shared" si="18"/>
        <v>6.2</v>
      </c>
      <c r="AC92" s="2">
        <f t="shared" si="13"/>
        <v>830.36773428232505</v>
      </c>
      <c r="AD92" s="2">
        <f t="shared" si="14"/>
        <v>901.54211150652429</v>
      </c>
      <c r="AE92" s="5">
        <f t="shared" si="15"/>
        <v>616.84460260972719</v>
      </c>
      <c r="AF92" s="41">
        <f t="shared" si="19"/>
        <v>0.31578947368421051</v>
      </c>
      <c r="AG92" s="53" t="s">
        <v>17</v>
      </c>
      <c r="AH92" s="3"/>
      <c r="AJ92" s="4"/>
      <c r="AK92" s="4"/>
      <c r="AN92" s="1"/>
      <c r="AO92" s="4"/>
      <c r="AP92" s="3"/>
      <c r="AQ92" s="2"/>
      <c r="AR92" s="2"/>
    </row>
    <row r="93" spans="1:44" x14ac:dyDescent="0.25">
      <c r="A93" s="131"/>
      <c r="B93" s="57" t="s">
        <v>103</v>
      </c>
      <c r="C93" s="23" t="s">
        <v>289</v>
      </c>
      <c r="D93" s="1">
        <v>8.8000000000000007</v>
      </c>
      <c r="E93" s="1" t="s">
        <v>12</v>
      </c>
      <c r="F93" s="1">
        <v>2</v>
      </c>
      <c r="G93" s="1">
        <v>0</v>
      </c>
      <c r="H93" s="24">
        <v>0.05</v>
      </c>
      <c r="I93" s="23">
        <v>12</v>
      </c>
      <c r="J93" s="2">
        <v>90</v>
      </c>
      <c r="K93" s="1">
        <v>61</v>
      </c>
      <c r="L93" s="1">
        <v>0</v>
      </c>
      <c r="M93" s="1">
        <f t="shared" si="25"/>
        <v>90</v>
      </c>
      <c r="N93" s="1">
        <f t="shared" si="26"/>
        <v>61</v>
      </c>
      <c r="O93" s="4">
        <v>7.5</v>
      </c>
      <c r="P93" s="1">
        <v>10</v>
      </c>
      <c r="Q93" s="4">
        <v>0</v>
      </c>
      <c r="R93" s="2">
        <v>84.3</v>
      </c>
      <c r="S93" s="30">
        <f t="shared" si="16"/>
        <v>113.04</v>
      </c>
      <c r="T93" s="40">
        <v>129</v>
      </c>
      <c r="U93" s="2">
        <v>70</v>
      </c>
      <c r="V93" s="5">
        <v>77</v>
      </c>
      <c r="W93" s="5">
        <v>52</v>
      </c>
      <c r="X93" s="3">
        <v>0.74</v>
      </c>
      <c r="Y93" s="48">
        <v>3.4</v>
      </c>
      <c r="Z93" s="48">
        <v>7.1</v>
      </c>
      <c r="AA93" s="3">
        <f t="shared" si="17"/>
        <v>2.66</v>
      </c>
      <c r="AB93" s="3">
        <f t="shared" si="18"/>
        <v>6.3599999999999994</v>
      </c>
      <c r="AC93" s="2">
        <f t="shared" si="13"/>
        <v>830.36773428232505</v>
      </c>
      <c r="AD93" s="2">
        <f t="shared" si="14"/>
        <v>913.4045077105576</v>
      </c>
      <c r="AE93" s="5">
        <f t="shared" si="15"/>
        <v>616.84460260972719</v>
      </c>
      <c r="AF93" s="41">
        <f t="shared" si="19"/>
        <v>0.32467532467532467</v>
      </c>
      <c r="AG93" s="53" t="s">
        <v>17</v>
      </c>
      <c r="AH93" s="3"/>
      <c r="AJ93" s="4"/>
      <c r="AK93" s="4"/>
      <c r="AN93" s="1"/>
      <c r="AO93" s="4"/>
      <c r="AP93" s="3"/>
      <c r="AQ93" s="2"/>
      <c r="AR93" s="2"/>
    </row>
    <row r="94" spans="1:44" x14ac:dyDescent="0.25">
      <c r="A94" s="131"/>
      <c r="B94" s="57" t="s">
        <v>104</v>
      </c>
      <c r="C94" s="23" t="s">
        <v>290</v>
      </c>
      <c r="D94" s="1">
        <v>8.8000000000000007</v>
      </c>
      <c r="E94" s="1" t="s">
        <v>12</v>
      </c>
      <c r="F94" s="1">
        <v>2</v>
      </c>
      <c r="G94" s="1">
        <v>0</v>
      </c>
      <c r="H94" s="24">
        <v>0.05</v>
      </c>
      <c r="I94" s="23">
        <v>12</v>
      </c>
      <c r="J94" s="2">
        <v>90</v>
      </c>
      <c r="K94" s="1">
        <v>61</v>
      </c>
      <c r="L94" s="2">
        <v>58.5</v>
      </c>
      <c r="M94" s="2">
        <f t="shared" si="25"/>
        <v>31.5</v>
      </c>
      <c r="N94" s="2">
        <f t="shared" si="26"/>
        <v>2.5</v>
      </c>
      <c r="O94" s="4">
        <v>7.5</v>
      </c>
      <c r="P94" s="1">
        <v>10</v>
      </c>
      <c r="Q94" s="4">
        <v>0</v>
      </c>
      <c r="R94" s="2">
        <v>84.3</v>
      </c>
      <c r="S94" s="30">
        <f t="shared" si="16"/>
        <v>113.04</v>
      </c>
      <c r="T94" s="40">
        <v>154</v>
      </c>
      <c r="U94" s="2">
        <v>83</v>
      </c>
      <c r="V94" s="5">
        <v>85</v>
      </c>
      <c r="W94" s="5">
        <v>59</v>
      </c>
      <c r="X94" s="3">
        <v>0.64</v>
      </c>
      <c r="Y94" s="48">
        <v>0.9</v>
      </c>
      <c r="Z94" s="48">
        <v>2.7</v>
      </c>
      <c r="AA94" s="3">
        <f t="shared" si="17"/>
        <v>0.26</v>
      </c>
      <c r="AB94" s="3">
        <f t="shared" si="18"/>
        <v>2.06</v>
      </c>
      <c r="AC94" s="2">
        <f t="shared" si="13"/>
        <v>984.57888493475684</v>
      </c>
      <c r="AD94" s="2">
        <f t="shared" si="14"/>
        <v>1008.3036773428233</v>
      </c>
      <c r="AE94" s="5">
        <f t="shared" si="15"/>
        <v>699.88137603795974</v>
      </c>
      <c r="AF94" s="41">
        <f t="shared" si="19"/>
        <v>0.30588235294117649</v>
      </c>
      <c r="AG94" s="53" t="s">
        <v>17</v>
      </c>
      <c r="AH94" s="3"/>
      <c r="AJ94" s="4"/>
      <c r="AK94" s="4"/>
      <c r="AN94" s="1"/>
      <c r="AO94" s="4"/>
      <c r="AP94" s="3"/>
      <c r="AQ94" s="2"/>
      <c r="AR94" s="2"/>
    </row>
    <row r="95" spans="1:44" x14ac:dyDescent="0.25">
      <c r="A95" s="131"/>
      <c r="B95" s="57" t="s">
        <v>105</v>
      </c>
      <c r="C95" s="23" t="s">
        <v>290</v>
      </c>
      <c r="D95" s="1">
        <v>8.8000000000000007</v>
      </c>
      <c r="E95" s="1" t="s">
        <v>12</v>
      </c>
      <c r="F95" s="1">
        <v>2</v>
      </c>
      <c r="G95" s="1">
        <v>0</v>
      </c>
      <c r="H95" s="24">
        <v>0.05</v>
      </c>
      <c r="I95" s="23">
        <v>12</v>
      </c>
      <c r="J95" s="2">
        <v>90</v>
      </c>
      <c r="K95" s="1">
        <v>61</v>
      </c>
      <c r="L95" s="2">
        <v>58.5</v>
      </c>
      <c r="M95" s="2">
        <f t="shared" si="25"/>
        <v>31.5</v>
      </c>
      <c r="N95" s="2">
        <f t="shared" si="26"/>
        <v>2.5</v>
      </c>
      <c r="O95" s="4">
        <v>7.5</v>
      </c>
      <c r="P95" s="1">
        <v>10</v>
      </c>
      <c r="Q95" s="4">
        <v>0</v>
      </c>
      <c r="R95" s="2">
        <v>84.3</v>
      </c>
      <c r="S95" s="30">
        <f t="shared" si="16"/>
        <v>113.04</v>
      </c>
      <c r="T95" s="40">
        <v>153</v>
      </c>
      <c r="U95" s="2">
        <v>81</v>
      </c>
      <c r="V95" s="5">
        <v>84</v>
      </c>
      <c r="W95" s="5">
        <v>59</v>
      </c>
      <c r="X95" s="3">
        <v>0.63</v>
      </c>
      <c r="Y95" s="48">
        <v>1</v>
      </c>
      <c r="Z95" s="48">
        <v>2.7</v>
      </c>
      <c r="AA95" s="3">
        <f t="shared" si="17"/>
        <v>0.37</v>
      </c>
      <c r="AB95" s="3">
        <f t="shared" si="18"/>
        <v>2.0700000000000003</v>
      </c>
      <c r="AC95" s="2">
        <f t="shared" si="13"/>
        <v>960.85409252669047</v>
      </c>
      <c r="AD95" s="2">
        <f t="shared" si="14"/>
        <v>996.44128113879003</v>
      </c>
      <c r="AE95" s="5">
        <f t="shared" si="15"/>
        <v>699.88137603795974</v>
      </c>
      <c r="AF95" s="41">
        <f t="shared" si="19"/>
        <v>0.29761904761904767</v>
      </c>
      <c r="AG95" s="53" t="s">
        <v>17</v>
      </c>
      <c r="AH95" s="3"/>
      <c r="AJ95" s="4"/>
      <c r="AK95" s="4"/>
      <c r="AN95" s="1"/>
      <c r="AO95" s="4"/>
      <c r="AP95" s="3"/>
      <c r="AQ95" s="2"/>
      <c r="AR95" s="2"/>
    </row>
    <row r="96" spans="1:44" x14ac:dyDescent="0.25">
      <c r="A96" s="131"/>
      <c r="B96" s="57" t="s">
        <v>106</v>
      </c>
      <c r="C96" s="23" t="s">
        <v>290</v>
      </c>
      <c r="D96" s="1">
        <v>8.8000000000000007</v>
      </c>
      <c r="E96" s="1" t="s">
        <v>12</v>
      </c>
      <c r="F96" s="1">
        <v>2</v>
      </c>
      <c r="G96" s="1">
        <v>0</v>
      </c>
      <c r="H96" s="24">
        <v>0.05</v>
      </c>
      <c r="I96" s="23">
        <v>12</v>
      </c>
      <c r="J96" s="2">
        <v>90</v>
      </c>
      <c r="K96" s="1">
        <v>61</v>
      </c>
      <c r="L96" s="2">
        <v>58.5</v>
      </c>
      <c r="M96" s="2">
        <f t="shared" si="25"/>
        <v>31.5</v>
      </c>
      <c r="N96" s="2">
        <f t="shared" si="26"/>
        <v>2.5</v>
      </c>
      <c r="O96" s="4">
        <v>7.5</v>
      </c>
      <c r="P96" s="1">
        <v>10</v>
      </c>
      <c r="Q96" s="4">
        <v>0</v>
      </c>
      <c r="R96" s="2">
        <v>84.3</v>
      </c>
      <c r="S96" s="30">
        <f t="shared" si="16"/>
        <v>113.04</v>
      </c>
      <c r="T96" s="40">
        <v>154</v>
      </c>
      <c r="U96" s="2">
        <v>81</v>
      </c>
      <c r="V96" s="5">
        <v>84</v>
      </c>
      <c r="W96" s="5">
        <v>59</v>
      </c>
      <c r="X96" s="3">
        <v>0.63</v>
      </c>
      <c r="Y96" s="48">
        <v>1</v>
      </c>
      <c r="Z96" s="48">
        <v>2.8</v>
      </c>
      <c r="AA96" s="3">
        <f t="shared" si="17"/>
        <v>0.37</v>
      </c>
      <c r="AB96" s="3">
        <f t="shared" si="18"/>
        <v>2.17</v>
      </c>
      <c r="AC96" s="2">
        <f t="shared" ref="AC96:AC128" si="27">U96*10^3/R96</f>
        <v>960.85409252669047</v>
      </c>
      <c r="AD96" s="2">
        <f t="shared" ref="AD96:AD128" si="28">V96*10^3/R96</f>
        <v>996.44128113879003</v>
      </c>
      <c r="AE96" s="5">
        <f t="shared" ref="AE96:AE128" si="29">W96*10^3/R96</f>
        <v>699.88137603795974</v>
      </c>
      <c r="AF96" s="41">
        <f t="shared" si="19"/>
        <v>0.29761904761904767</v>
      </c>
      <c r="AG96" s="53" t="s">
        <v>17</v>
      </c>
      <c r="AH96" s="3"/>
      <c r="AJ96" s="4"/>
      <c r="AK96" s="4"/>
      <c r="AN96" s="1"/>
      <c r="AO96" s="4"/>
      <c r="AP96" s="3"/>
      <c r="AQ96" s="2"/>
      <c r="AR96" s="2"/>
    </row>
    <row r="97" spans="1:44" x14ac:dyDescent="0.25">
      <c r="A97" s="131"/>
      <c r="B97" s="57" t="s">
        <v>107</v>
      </c>
      <c r="C97" s="23" t="s">
        <v>289</v>
      </c>
      <c r="D97" s="1">
        <v>8.8000000000000007</v>
      </c>
      <c r="E97" s="1" t="s">
        <v>74</v>
      </c>
      <c r="F97" s="1">
        <v>2</v>
      </c>
      <c r="G97" s="1">
        <v>0</v>
      </c>
      <c r="H97" s="24">
        <v>0.05</v>
      </c>
      <c r="I97" s="23">
        <v>12</v>
      </c>
      <c r="J97" s="2">
        <v>90</v>
      </c>
      <c r="K97" s="1">
        <v>61</v>
      </c>
      <c r="L97" s="1">
        <v>0</v>
      </c>
      <c r="M97" s="1">
        <f t="shared" si="25"/>
        <v>90</v>
      </c>
      <c r="N97" s="1">
        <f t="shared" si="26"/>
        <v>61</v>
      </c>
      <c r="O97" s="4">
        <v>7.5</v>
      </c>
      <c r="P97" s="1">
        <v>10</v>
      </c>
      <c r="Q97" s="4">
        <v>0</v>
      </c>
      <c r="R97" s="2">
        <v>84.3</v>
      </c>
      <c r="S97" s="30">
        <f t="shared" si="16"/>
        <v>113.04</v>
      </c>
      <c r="T97" s="40">
        <v>129</v>
      </c>
      <c r="U97" s="2">
        <v>67</v>
      </c>
      <c r="V97" s="5">
        <v>75</v>
      </c>
      <c r="W97" s="5">
        <v>49</v>
      </c>
      <c r="X97" s="3">
        <v>0.62</v>
      </c>
      <c r="Y97" s="48">
        <v>3.8</v>
      </c>
      <c r="Z97" s="48">
        <v>7.7</v>
      </c>
      <c r="AA97" s="3">
        <f t="shared" si="17"/>
        <v>3.1799999999999997</v>
      </c>
      <c r="AB97" s="3">
        <f t="shared" si="18"/>
        <v>7.08</v>
      </c>
      <c r="AC97" s="2">
        <f t="shared" si="27"/>
        <v>794.78054567022537</v>
      </c>
      <c r="AD97" s="2">
        <f t="shared" si="28"/>
        <v>889.6797153024911</v>
      </c>
      <c r="AE97" s="5">
        <f t="shared" si="29"/>
        <v>581.25741399762751</v>
      </c>
      <c r="AF97" s="41">
        <f t="shared" si="19"/>
        <v>0.34666666666666668</v>
      </c>
      <c r="AG97" s="53" t="s">
        <v>17</v>
      </c>
      <c r="AH97" s="3"/>
      <c r="AJ97" s="4"/>
      <c r="AK97" s="4"/>
      <c r="AN97" s="1"/>
      <c r="AO97" s="4"/>
      <c r="AP97" s="3"/>
      <c r="AQ97" s="2"/>
      <c r="AR97" s="2"/>
    </row>
    <row r="98" spans="1:44" x14ac:dyDescent="0.25">
      <c r="A98" s="131"/>
      <c r="B98" s="57" t="s">
        <v>108</v>
      </c>
      <c r="C98" s="23" t="s">
        <v>289</v>
      </c>
      <c r="D98" s="1">
        <v>8.8000000000000007</v>
      </c>
      <c r="E98" s="1" t="s">
        <v>74</v>
      </c>
      <c r="F98" s="1">
        <v>2</v>
      </c>
      <c r="G98" s="1">
        <v>0</v>
      </c>
      <c r="H98" s="24">
        <v>0.05</v>
      </c>
      <c r="I98" s="23">
        <v>12</v>
      </c>
      <c r="J98" s="2">
        <v>90</v>
      </c>
      <c r="K98" s="1">
        <v>61</v>
      </c>
      <c r="L98" s="1">
        <v>0</v>
      </c>
      <c r="M98" s="1">
        <f t="shared" si="25"/>
        <v>90</v>
      </c>
      <c r="N98" s="1">
        <f t="shared" si="26"/>
        <v>61</v>
      </c>
      <c r="O98" s="4">
        <v>7.5</v>
      </c>
      <c r="P98" s="1">
        <v>10</v>
      </c>
      <c r="Q98" s="4">
        <v>0</v>
      </c>
      <c r="R98" s="2">
        <v>84.3</v>
      </c>
      <c r="S98" s="30">
        <f t="shared" si="16"/>
        <v>113.04</v>
      </c>
      <c r="T98" s="40">
        <v>132</v>
      </c>
      <c r="U98" s="2">
        <v>69</v>
      </c>
      <c r="V98" s="5">
        <v>76</v>
      </c>
      <c r="W98" s="5">
        <v>50</v>
      </c>
      <c r="X98" s="3">
        <v>0.62</v>
      </c>
      <c r="Y98" s="48">
        <v>3.3</v>
      </c>
      <c r="Z98" s="48">
        <v>7.5</v>
      </c>
      <c r="AA98" s="3">
        <f t="shared" si="17"/>
        <v>2.6799999999999997</v>
      </c>
      <c r="AB98" s="3">
        <f t="shared" si="18"/>
        <v>6.88</v>
      </c>
      <c r="AC98" s="2">
        <f t="shared" si="27"/>
        <v>818.50533807829186</v>
      </c>
      <c r="AD98" s="2">
        <f t="shared" si="28"/>
        <v>901.54211150652429</v>
      </c>
      <c r="AE98" s="5">
        <f t="shared" si="29"/>
        <v>593.11981020166081</v>
      </c>
      <c r="AF98" s="41">
        <f t="shared" si="19"/>
        <v>0.34210526315789469</v>
      </c>
      <c r="AG98" s="53" t="s">
        <v>17</v>
      </c>
      <c r="AH98" s="3"/>
      <c r="AJ98" s="4"/>
      <c r="AK98" s="4"/>
      <c r="AN98" s="1"/>
      <c r="AO98" s="4"/>
      <c r="AP98" s="3"/>
      <c r="AQ98" s="2"/>
      <c r="AR98" s="2"/>
    </row>
    <row r="99" spans="1:44" x14ac:dyDescent="0.25">
      <c r="A99" s="131"/>
      <c r="B99" s="57" t="s">
        <v>109</v>
      </c>
      <c r="C99" s="23" t="s">
        <v>289</v>
      </c>
      <c r="D99" s="1">
        <v>8.8000000000000007</v>
      </c>
      <c r="E99" s="1" t="s">
        <v>74</v>
      </c>
      <c r="F99" s="1">
        <v>2</v>
      </c>
      <c r="G99" s="1">
        <v>0</v>
      </c>
      <c r="H99" s="24">
        <v>0.05</v>
      </c>
      <c r="I99" s="23">
        <v>12</v>
      </c>
      <c r="J99" s="2">
        <v>90</v>
      </c>
      <c r="K99" s="1">
        <v>61</v>
      </c>
      <c r="L99" s="1">
        <v>0</v>
      </c>
      <c r="M99" s="1">
        <f t="shared" si="25"/>
        <v>90</v>
      </c>
      <c r="N99" s="1">
        <f t="shared" si="26"/>
        <v>61</v>
      </c>
      <c r="O99" s="4">
        <v>7.5</v>
      </c>
      <c r="P99" s="1">
        <v>10</v>
      </c>
      <c r="Q99" s="4">
        <v>0</v>
      </c>
      <c r="R99" s="2">
        <v>84.3</v>
      </c>
      <c r="S99" s="30">
        <f t="shared" si="16"/>
        <v>113.04</v>
      </c>
      <c r="T99" s="40">
        <v>127</v>
      </c>
      <c r="U99" s="2">
        <v>66</v>
      </c>
      <c r="V99" s="5">
        <v>74</v>
      </c>
      <c r="W99" s="5">
        <v>49</v>
      </c>
      <c r="X99" s="3">
        <v>0.63</v>
      </c>
      <c r="Y99" s="48">
        <v>3.5</v>
      </c>
      <c r="Z99" s="48">
        <v>7.1</v>
      </c>
      <c r="AA99" s="3">
        <f t="shared" si="17"/>
        <v>2.87</v>
      </c>
      <c r="AB99" s="3">
        <f t="shared" si="18"/>
        <v>6.47</v>
      </c>
      <c r="AC99" s="2">
        <f t="shared" si="27"/>
        <v>782.91814946619218</v>
      </c>
      <c r="AD99" s="2">
        <f t="shared" si="28"/>
        <v>877.81731909845792</v>
      </c>
      <c r="AE99" s="5">
        <f t="shared" si="29"/>
        <v>581.25741399762751</v>
      </c>
      <c r="AF99" s="41">
        <f t="shared" si="19"/>
        <v>0.33783783783783783</v>
      </c>
      <c r="AG99" s="53" t="s">
        <v>17</v>
      </c>
      <c r="AH99" s="3"/>
      <c r="AJ99" s="4"/>
      <c r="AK99" s="4"/>
      <c r="AN99" s="1"/>
      <c r="AO99" s="4"/>
      <c r="AP99" s="3"/>
      <c r="AQ99" s="2"/>
      <c r="AR99" s="2"/>
    </row>
    <row r="100" spans="1:44" x14ac:dyDescent="0.25">
      <c r="A100" s="131"/>
      <c r="B100" s="57" t="s">
        <v>110</v>
      </c>
      <c r="C100" s="23" t="s">
        <v>289</v>
      </c>
      <c r="D100" s="1">
        <v>8.8000000000000007</v>
      </c>
      <c r="E100" s="1" t="s">
        <v>12</v>
      </c>
      <c r="F100" s="1">
        <v>2</v>
      </c>
      <c r="G100" s="1">
        <v>0</v>
      </c>
      <c r="H100" s="24">
        <v>0.05</v>
      </c>
      <c r="I100" s="23">
        <v>12</v>
      </c>
      <c r="J100" s="2">
        <v>140</v>
      </c>
      <c r="K100" s="1">
        <v>80</v>
      </c>
      <c r="L100" s="1">
        <v>0</v>
      </c>
      <c r="M100" s="1">
        <f t="shared" si="25"/>
        <v>140</v>
      </c>
      <c r="N100" s="1">
        <f t="shared" si="26"/>
        <v>80</v>
      </c>
      <c r="O100" s="4">
        <v>7.5</v>
      </c>
      <c r="P100" s="1">
        <v>10</v>
      </c>
      <c r="Q100" s="4">
        <v>0</v>
      </c>
      <c r="R100" s="2">
        <v>84.3</v>
      </c>
      <c r="S100" s="30">
        <f t="shared" si="16"/>
        <v>113.04</v>
      </c>
      <c r="T100" s="40">
        <v>92</v>
      </c>
      <c r="U100" s="2">
        <v>65</v>
      </c>
      <c r="V100" s="5">
        <v>72</v>
      </c>
      <c r="W100" s="5">
        <v>52</v>
      </c>
      <c r="X100" s="3">
        <v>0.91</v>
      </c>
      <c r="Y100" s="48">
        <v>5.4</v>
      </c>
      <c r="Z100" s="48">
        <v>9.6</v>
      </c>
      <c r="AA100" s="3">
        <f t="shared" si="17"/>
        <v>4.49</v>
      </c>
      <c r="AB100" s="3">
        <f t="shared" si="18"/>
        <v>8.69</v>
      </c>
      <c r="AC100" s="2">
        <f t="shared" si="27"/>
        <v>771.05575326215899</v>
      </c>
      <c r="AD100" s="2">
        <f t="shared" si="28"/>
        <v>854.09252669039154</v>
      </c>
      <c r="AE100" s="5">
        <f t="shared" si="29"/>
        <v>616.84460260972719</v>
      </c>
      <c r="AF100" s="41">
        <f t="shared" si="19"/>
        <v>0.27777777777777779</v>
      </c>
      <c r="AG100" s="53" t="s">
        <v>17</v>
      </c>
      <c r="AH100" s="3"/>
      <c r="AJ100" s="4"/>
      <c r="AK100" s="4"/>
      <c r="AN100" s="1"/>
      <c r="AO100" s="4"/>
      <c r="AP100" s="3"/>
      <c r="AQ100" s="2"/>
      <c r="AR100" s="2"/>
    </row>
    <row r="101" spans="1:44" x14ac:dyDescent="0.25">
      <c r="A101" s="131"/>
      <c r="B101" s="57" t="s">
        <v>111</v>
      </c>
      <c r="C101" s="23" t="s">
        <v>289</v>
      </c>
      <c r="D101" s="1">
        <v>8.8000000000000007</v>
      </c>
      <c r="E101" s="1" t="s">
        <v>12</v>
      </c>
      <c r="F101" s="1">
        <v>2</v>
      </c>
      <c r="G101" s="1">
        <v>0</v>
      </c>
      <c r="H101" s="24">
        <v>0.05</v>
      </c>
      <c r="I101" s="23">
        <v>12</v>
      </c>
      <c r="J101" s="2">
        <v>140</v>
      </c>
      <c r="K101" s="1">
        <v>100</v>
      </c>
      <c r="L101" s="1">
        <v>0</v>
      </c>
      <c r="M101" s="1">
        <f t="shared" si="25"/>
        <v>140</v>
      </c>
      <c r="N101" s="1">
        <f t="shared" si="26"/>
        <v>100</v>
      </c>
      <c r="O101" s="4">
        <v>7.5</v>
      </c>
      <c r="P101" s="1">
        <v>10</v>
      </c>
      <c r="Q101" s="4">
        <v>0</v>
      </c>
      <c r="R101" s="2">
        <v>84.3</v>
      </c>
      <c r="S101" s="30">
        <f t="shared" si="16"/>
        <v>113.04</v>
      </c>
      <c r="T101" s="40">
        <v>78</v>
      </c>
      <c r="U101" s="2">
        <v>64</v>
      </c>
      <c r="V101" s="5">
        <v>70</v>
      </c>
      <c r="W101" s="5">
        <v>50</v>
      </c>
      <c r="X101" s="3">
        <v>1.1000000000000001</v>
      </c>
      <c r="Y101" s="48">
        <v>6.2</v>
      </c>
      <c r="Z101" s="48">
        <v>10</v>
      </c>
      <c r="AA101" s="3">
        <f t="shared" si="17"/>
        <v>5.0999999999999996</v>
      </c>
      <c r="AB101" s="3">
        <f t="shared" si="18"/>
        <v>8.9</v>
      </c>
      <c r="AC101" s="2">
        <f t="shared" si="27"/>
        <v>759.1933570581258</v>
      </c>
      <c r="AD101" s="2">
        <f t="shared" si="28"/>
        <v>830.36773428232505</v>
      </c>
      <c r="AE101" s="5">
        <f t="shared" si="29"/>
        <v>593.11981020166081</v>
      </c>
      <c r="AF101" s="41">
        <f t="shared" si="19"/>
        <v>0.2857142857142857</v>
      </c>
      <c r="AG101" s="53" t="s">
        <v>17</v>
      </c>
      <c r="AH101" s="3"/>
      <c r="AJ101" s="4"/>
      <c r="AK101" s="4"/>
      <c r="AN101" s="1"/>
      <c r="AO101" s="4"/>
      <c r="AP101" s="3"/>
      <c r="AQ101" s="2"/>
      <c r="AR101" s="2"/>
    </row>
    <row r="102" spans="1:44" x14ac:dyDescent="0.25">
      <c r="A102" s="131"/>
      <c r="B102" s="57" t="s">
        <v>112</v>
      </c>
      <c r="C102" s="23" t="s">
        <v>289</v>
      </c>
      <c r="D102" s="1">
        <v>8.8000000000000007</v>
      </c>
      <c r="E102" s="1" t="s">
        <v>12</v>
      </c>
      <c r="F102" s="1">
        <v>2</v>
      </c>
      <c r="G102" s="1">
        <v>0</v>
      </c>
      <c r="H102" s="24">
        <v>80</v>
      </c>
      <c r="I102" s="23">
        <v>12</v>
      </c>
      <c r="J102" s="2">
        <v>140</v>
      </c>
      <c r="K102" s="1">
        <v>80</v>
      </c>
      <c r="L102" s="1">
        <v>0</v>
      </c>
      <c r="M102" s="1">
        <f t="shared" si="25"/>
        <v>140</v>
      </c>
      <c r="N102" s="1">
        <f t="shared" si="26"/>
        <v>80</v>
      </c>
      <c r="O102" s="4">
        <v>7.5</v>
      </c>
      <c r="P102" s="1">
        <v>10</v>
      </c>
      <c r="Q102" s="4">
        <v>0</v>
      </c>
      <c r="R102" s="2">
        <v>84.3</v>
      </c>
      <c r="S102" s="30">
        <f t="shared" si="16"/>
        <v>113.04</v>
      </c>
      <c r="T102" s="40">
        <v>106</v>
      </c>
      <c r="U102" s="2">
        <v>68</v>
      </c>
      <c r="V102" s="5">
        <v>73</v>
      </c>
      <c r="W102" s="5">
        <v>51</v>
      </c>
      <c r="X102" s="3">
        <v>0.7</v>
      </c>
      <c r="Y102" s="48">
        <v>5.9</v>
      </c>
      <c r="Z102" s="48">
        <v>9.4</v>
      </c>
      <c r="AA102" s="3">
        <f t="shared" si="17"/>
        <v>5.2</v>
      </c>
      <c r="AB102" s="3">
        <f t="shared" si="18"/>
        <v>8.7000000000000011</v>
      </c>
      <c r="AC102" s="2">
        <f t="shared" si="27"/>
        <v>806.64294187425867</v>
      </c>
      <c r="AD102" s="2">
        <f t="shared" si="28"/>
        <v>865.95492289442473</v>
      </c>
      <c r="AE102" s="5">
        <f t="shared" si="29"/>
        <v>604.982206405694</v>
      </c>
      <c r="AF102" s="41">
        <f t="shared" si="19"/>
        <v>0.30136986301369861</v>
      </c>
      <c r="AG102" s="53" t="s">
        <v>17</v>
      </c>
      <c r="AH102" s="3"/>
      <c r="AJ102" s="4"/>
      <c r="AK102" s="4"/>
      <c r="AN102" s="1"/>
      <c r="AO102" s="4"/>
      <c r="AP102" s="3"/>
      <c r="AQ102" s="2"/>
      <c r="AR102" s="2"/>
    </row>
    <row r="103" spans="1:44" x14ac:dyDescent="0.25">
      <c r="A103" s="131"/>
      <c r="B103" s="57" t="s">
        <v>113</v>
      </c>
      <c r="C103" s="23" t="s">
        <v>289</v>
      </c>
      <c r="D103" s="1">
        <v>8.8000000000000007</v>
      </c>
      <c r="E103" s="1" t="s">
        <v>12</v>
      </c>
      <c r="F103" s="1">
        <v>2</v>
      </c>
      <c r="G103" s="1">
        <v>0</v>
      </c>
      <c r="H103" s="24">
        <v>80</v>
      </c>
      <c r="I103" s="23">
        <v>12</v>
      </c>
      <c r="J103" s="2">
        <v>140</v>
      </c>
      <c r="K103" s="1">
        <v>100</v>
      </c>
      <c r="L103" s="1">
        <v>0</v>
      </c>
      <c r="M103" s="1">
        <f t="shared" si="25"/>
        <v>140</v>
      </c>
      <c r="N103" s="1">
        <f t="shared" si="26"/>
        <v>100</v>
      </c>
      <c r="O103" s="4">
        <v>7.5</v>
      </c>
      <c r="P103" s="1">
        <v>10</v>
      </c>
      <c r="Q103" s="4">
        <v>0</v>
      </c>
      <c r="R103" s="2">
        <v>84.3</v>
      </c>
      <c r="S103" s="30">
        <f t="shared" si="16"/>
        <v>113.04</v>
      </c>
      <c r="T103" s="40">
        <v>95</v>
      </c>
      <c r="U103" s="2">
        <v>70</v>
      </c>
      <c r="V103" s="5">
        <v>73</v>
      </c>
      <c r="W103" s="5">
        <v>44</v>
      </c>
      <c r="X103" s="3">
        <v>1</v>
      </c>
      <c r="Y103" s="48">
        <v>7.5</v>
      </c>
      <c r="Z103" s="48">
        <v>11.7</v>
      </c>
      <c r="AA103" s="3">
        <f t="shared" si="17"/>
        <v>6.5</v>
      </c>
      <c r="AB103" s="3">
        <f t="shared" si="18"/>
        <v>10.7</v>
      </c>
      <c r="AC103" s="2">
        <f t="shared" si="27"/>
        <v>830.36773428232505</v>
      </c>
      <c r="AD103" s="2">
        <f t="shared" si="28"/>
        <v>865.95492289442473</v>
      </c>
      <c r="AE103" s="5">
        <f t="shared" si="29"/>
        <v>521.94543297746145</v>
      </c>
      <c r="AF103" s="41">
        <f t="shared" si="19"/>
        <v>0.39726027397260277</v>
      </c>
      <c r="AG103" s="53" t="s">
        <v>17</v>
      </c>
      <c r="AH103" s="3"/>
      <c r="AJ103" s="4"/>
      <c r="AK103" s="4"/>
      <c r="AN103" s="1"/>
      <c r="AO103" s="4"/>
      <c r="AP103" s="3"/>
      <c r="AQ103" s="2"/>
      <c r="AR103" s="2"/>
    </row>
    <row r="104" spans="1:44" x14ac:dyDescent="0.25">
      <c r="A104" s="131"/>
      <c r="B104" s="57" t="s">
        <v>114</v>
      </c>
      <c r="C104" s="23" t="s">
        <v>289</v>
      </c>
      <c r="D104" s="1">
        <v>10.9</v>
      </c>
      <c r="E104" s="1" t="s">
        <v>12</v>
      </c>
      <c r="F104" s="1">
        <v>2</v>
      </c>
      <c r="G104" s="1">
        <v>1</v>
      </c>
      <c r="H104" s="24">
        <v>0.05</v>
      </c>
      <c r="I104" s="23">
        <v>16</v>
      </c>
      <c r="J104" s="2">
        <v>100</v>
      </c>
      <c r="K104" s="1">
        <v>60</v>
      </c>
      <c r="L104" s="1">
        <v>0</v>
      </c>
      <c r="M104" s="1">
        <f t="shared" si="25"/>
        <v>100</v>
      </c>
      <c r="N104" s="1">
        <f t="shared" si="26"/>
        <v>60</v>
      </c>
      <c r="O104" s="4">
        <v>10</v>
      </c>
      <c r="P104" s="1">
        <v>13</v>
      </c>
      <c r="Q104" s="4">
        <v>4</v>
      </c>
      <c r="R104" s="2">
        <v>157</v>
      </c>
      <c r="S104" s="30">
        <f t="shared" si="16"/>
        <v>200.96</v>
      </c>
      <c r="T104" s="40">
        <v>139</v>
      </c>
      <c r="U104" s="2">
        <v>156</v>
      </c>
      <c r="V104" s="5">
        <v>170</v>
      </c>
      <c r="W104" s="5">
        <v>109</v>
      </c>
      <c r="X104" s="3">
        <v>1.4</v>
      </c>
      <c r="Y104" s="48">
        <v>3.7</v>
      </c>
      <c r="Z104" s="48">
        <v>8.8000000000000007</v>
      </c>
      <c r="AA104" s="3">
        <f t="shared" si="17"/>
        <v>2.3000000000000003</v>
      </c>
      <c r="AB104" s="3">
        <f t="shared" si="18"/>
        <v>7.4</v>
      </c>
      <c r="AC104" s="2">
        <f t="shared" si="27"/>
        <v>993.6305732484077</v>
      </c>
      <c r="AD104" s="2">
        <f t="shared" si="28"/>
        <v>1082.8025477707006</v>
      </c>
      <c r="AE104" s="5">
        <f t="shared" si="29"/>
        <v>694.26751592356686</v>
      </c>
      <c r="AF104" s="41">
        <f t="shared" si="19"/>
        <v>0.35882352941176465</v>
      </c>
      <c r="AG104" s="53" t="s">
        <v>17</v>
      </c>
      <c r="AH104" s="3"/>
      <c r="AJ104" s="4"/>
      <c r="AK104" s="4"/>
      <c r="AN104" s="1"/>
      <c r="AO104" s="4"/>
      <c r="AP104" s="3"/>
      <c r="AQ104" s="2"/>
      <c r="AR104" s="2"/>
    </row>
    <row r="105" spans="1:44" x14ac:dyDescent="0.25">
      <c r="A105" s="131"/>
      <c r="B105" s="57" t="s">
        <v>115</v>
      </c>
      <c r="C105" s="23" t="s">
        <v>289</v>
      </c>
      <c r="D105" s="1">
        <v>10.9</v>
      </c>
      <c r="E105" s="1" t="s">
        <v>12</v>
      </c>
      <c r="F105" s="1">
        <v>2</v>
      </c>
      <c r="G105" s="1">
        <v>1</v>
      </c>
      <c r="H105" s="24">
        <v>0.05</v>
      </c>
      <c r="I105" s="23">
        <v>16</v>
      </c>
      <c r="J105" s="2">
        <v>100</v>
      </c>
      <c r="K105" s="1">
        <v>70</v>
      </c>
      <c r="L105" s="1">
        <v>0</v>
      </c>
      <c r="M105" s="1">
        <f t="shared" si="25"/>
        <v>100</v>
      </c>
      <c r="N105" s="1">
        <f t="shared" si="26"/>
        <v>70</v>
      </c>
      <c r="O105" s="4">
        <v>10</v>
      </c>
      <c r="P105" s="1">
        <v>13</v>
      </c>
      <c r="Q105" s="4">
        <v>4</v>
      </c>
      <c r="R105" s="2">
        <v>157</v>
      </c>
      <c r="S105" s="30">
        <f t="shared" si="16"/>
        <v>200.96</v>
      </c>
      <c r="T105" s="40">
        <v>128</v>
      </c>
      <c r="U105" s="2">
        <v>152</v>
      </c>
      <c r="V105" s="5">
        <v>170</v>
      </c>
      <c r="W105" s="5">
        <v>112</v>
      </c>
      <c r="X105" s="3">
        <v>1.5</v>
      </c>
      <c r="Y105" s="48">
        <v>4.5</v>
      </c>
      <c r="Z105" s="48">
        <v>9.5</v>
      </c>
      <c r="AA105" s="3">
        <f t="shared" si="17"/>
        <v>3</v>
      </c>
      <c r="AB105" s="3">
        <f t="shared" si="18"/>
        <v>8</v>
      </c>
      <c r="AC105" s="2">
        <f t="shared" si="27"/>
        <v>968.15286624203827</v>
      </c>
      <c r="AD105" s="2">
        <f t="shared" si="28"/>
        <v>1082.8025477707006</v>
      </c>
      <c r="AE105" s="5">
        <f t="shared" si="29"/>
        <v>713.37579617834399</v>
      </c>
      <c r="AF105" s="41">
        <f t="shared" si="19"/>
        <v>0.3411764705882353</v>
      </c>
      <c r="AG105" s="53" t="s">
        <v>17</v>
      </c>
      <c r="AH105" s="3"/>
      <c r="AJ105" s="4"/>
      <c r="AK105" s="4"/>
      <c r="AN105" s="1"/>
      <c r="AO105" s="4"/>
      <c r="AP105" s="3"/>
      <c r="AQ105" s="2"/>
      <c r="AR105" s="2"/>
    </row>
    <row r="106" spans="1:44" x14ac:dyDescent="0.25">
      <c r="A106" s="131"/>
      <c r="B106" s="57" t="s">
        <v>116</v>
      </c>
      <c r="C106" s="23" t="s">
        <v>289</v>
      </c>
      <c r="D106" s="1">
        <v>10.9</v>
      </c>
      <c r="E106" s="1" t="s">
        <v>12</v>
      </c>
      <c r="F106" s="1">
        <v>2</v>
      </c>
      <c r="G106" s="1">
        <v>1</v>
      </c>
      <c r="H106" s="24">
        <v>0.05</v>
      </c>
      <c r="I106" s="23">
        <v>20</v>
      </c>
      <c r="J106" s="2">
        <v>150</v>
      </c>
      <c r="K106" s="1">
        <v>70</v>
      </c>
      <c r="L106" s="1">
        <v>0</v>
      </c>
      <c r="M106" s="1">
        <f t="shared" si="25"/>
        <v>150</v>
      </c>
      <c r="N106" s="1">
        <f t="shared" si="26"/>
        <v>70</v>
      </c>
      <c r="O106" s="4">
        <v>12.5</v>
      </c>
      <c r="P106" s="1">
        <v>16</v>
      </c>
      <c r="Q106" s="4">
        <v>3</v>
      </c>
      <c r="R106" s="2">
        <v>245</v>
      </c>
      <c r="S106" s="30">
        <f t="shared" si="16"/>
        <v>314</v>
      </c>
      <c r="T106" s="40">
        <v>181</v>
      </c>
      <c r="U106" s="2">
        <v>251</v>
      </c>
      <c r="V106" s="5">
        <v>273</v>
      </c>
      <c r="W106" s="5">
        <v>184</v>
      </c>
      <c r="X106" s="3">
        <v>1.7</v>
      </c>
      <c r="Y106" s="48">
        <v>4.5</v>
      </c>
      <c r="Z106" s="48">
        <v>10.8</v>
      </c>
      <c r="AA106" s="3">
        <f t="shared" si="17"/>
        <v>2.8</v>
      </c>
      <c r="AB106" s="3">
        <f t="shared" si="18"/>
        <v>9.1000000000000014</v>
      </c>
      <c r="AC106" s="2">
        <f t="shared" si="27"/>
        <v>1024.4897959183672</v>
      </c>
      <c r="AD106" s="2">
        <f t="shared" si="28"/>
        <v>1114.2857142857142</v>
      </c>
      <c r="AE106" s="5">
        <f t="shared" si="29"/>
        <v>751.0204081632653</v>
      </c>
      <c r="AF106" s="41">
        <f t="shared" si="19"/>
        <v>0.32600732600732596</v>
      </c>
      <c r="AG106" s="53" t="s">
        <v>17</v>
      </c>
      <c r="AH106" s="3"/>
      <c r="AJ106" s="4"/>
      <c r="AK106" s="4"/>
      <c r="AN106" s="1"/>
      <c r="AO106" s="4"/>
      <c r="AP106" s="3"/>
      <c r="AQ106" s="2"/>
      <c r="AR106" s="2"/>
    </row>
    <row r="107" spans="1:44" x14ac:dyDescent="0.25">
      <c r="A107" s="131"/>
      <c r="B107" s="57" t="s">
        <v>117</v>
      </c>
      <c r="C107" s="23" t="s">
        <v>289</v>
      </c>
      <c r="D107" s="1">
        <v>10.9</v>
      </c>
      <c r="E107" s="1" t="s">
        <v>12</v>
      </c>
      <c r="F107" s="1">
        <v>2</v>
      </c>
      <c r="G107" s="1">
        <v>1</v>
      </c>
      <c r="H107" s="24">
        <v>0.05</v>
      </c>
      <c r="I107" s="23">
        <v>20</v>
      </c>
      <c r="J107" s="2">
        <v>150</v>
      </c>
      <c r="K107" s="1">
        <v>80</v>
      </c>
      <c r="L107" s="1">
        <v>0</v>
      </c>
      <c r="M107" s="1">
        <f t="shared" si="25"/>
        <v>150</v>
      </c>
      <c r="N107" s="1">
        <f t="shared" si="26"/>
        <v>80</v>
      </c>
      <c r="O107" s="4">
        <v>12.5</v>
      </c>
      <c r="P107" s="1">
        <v>16</v>
      </c>
      <c r="Q107" s="4">
        <v>3</v>
      </c>
      <c r="R107" s="2">
        <v>245</v>
      </c>
      <c r="S107" s="30">
        <f t="shared" si="16"/>
        <v>314</v>
      </c>
      <c r="T107" s="40">
        <v>166</v>
      </c>
      <c r="U107" s="2">
        <v>249</v>
      </c>
      <c r="V107" s="5">
        <v>272</v>
      </c>
      <c r="W107" s="5">
        <v>182</v>
      </c>
      <c r="X107" s="3">
        <v>1.8</v>
      </c>
      <c r="Y107" s="48">
        <v>5.2</v>
      </c>
      <c r="Z107" s="48">
        <v>11.6</v>
      </c>
      <c r="AA107" s="3">
        <f t="shared" si="17"/>
        <v>3.4000000000000004</v>
      </c>
      <c r="AB107" s="3">
        <f t="shared" si="18"/>
        <v>9.7999999999999989</v>
      </c>
      <c r="AC107" s="2">
        <f t="shared" si="27"/>
        <v>1016.3265306122449</v>
      </c>
      <c r="AD107" s="2">
        <f t="shared" si="28"/>
        <v>1110.204081632653</v>
      </c>
      <c r="AE107" s="5">
        <f t="shared" si="29"/>
        <v>742.85714285714289</v>
      </c>
      <c r="AF107" s="41">
        <f t="shared" si="19"/>
        <v>0.33088235294117652</v>
      </c>
      <c r="AG107" s="53" t="s">
        <v>17</v>
      </c>
      <c r="AH107" s="3"/>
      <c r="AJ107" s="4"/>
      <c r="AK107" s="4"/>
      <c r="AN107" s="1"/>
      <c r="AO107" s="4"/>
      <c r="AP107" s="3"/>
      <c r="AQ107" s="2"/>
      <c r="AR107" s="2"/>
    </row>
    <row r="108" spans="1:44" x14ac:dyDescent="0.25">
      <c r="A108" s="131"/>
      <c r="B108" s="57" t="s">
        <v>118</v>
      </c>
      <c r="C108" s="23" t="s">
        <v>289</v>
      </c>
      <c r="D108" s="1">
        <v>10.9</v>
      </c>
      <c r="E108" s="1" t="s">
        <v>12</v>
      </c>
      <c r="F108" s="1">
        <v>2</v>
      </c>
      <c r="G108" s="1">
        <v>1</v>
      </c>
      <c r="H108" s="24">
        <v>0.05</v>
      </c>
      <c r="I108" s="23">
        <v>24</v>
      </c>
      <c r="J108" s="2">
        <v>150</v>
      </c>
      <c r="K108" s="1">
        <v>80</v>
      </c>
      <c r="L108" s="1">
        <v>0</v>
      </c>
      <c r="M108" s="1">
        <f t="shared" si="25"/>
        <v>150</v>
      </c>
      <c r="N108" s="1">
        <f t="shared" si="26"/>
        <v>80</v>
      </c>
      <c r="O108" s="4">
        <v>15</v>
      </c>
      <c r="P108" s="1">
        <v>19</v>
      </c>
      <c r="Q108" s="4">
        <v>4</v>
      </c>
      <c r="R108" s="2">
        <v>353</v>
      </c>
      <c r="S108" s="30">
        <f t="shared" si="16"/>
        <v>452.16</v>
      </c>
      <c r="T108" s="40">
        <v>397</v>
      </c>
      <c r="U108" s="2">
        <v>331</v>
      </c>
      <c r="V108" s="5">
        <v>378</v>
      </c>
      <c r="W108" s="5">
        <v>255</v>
      </c>
      <c r="X108" s="3">
        <v>2</v>
      </c>
      <c r="Y108" s="48">
        <v>5.3</v>
      </c>
      <c r="Z108" s="48">
        <v>13.2</v>
      </c>
      <c r="AA108" s="3">
        <f t="shared" si="17"/>
        <v>3.3</v>
      </c>
      <c r="AB108" s="3">
        <f t="shared" si="18"/>
        <v>11.2</v>
      </c>
      <c r="AC108" s="2">
        <f t="shared" si="27"/>
        <v>937.67705382436259</v>
      </c>
      <c r="AD108" s="2">
        <f t="shared" si="28"/>
        <v>1070.8215297450424</v>
      </c>
      <c r="AE108" s="5">
        <f t="shared" si="29"/>
        <v>722.37960339943345</v>
      </c>
      <c r="AF108" s="41">
        <f t="shared" si="19"/>
        <v>0.32539682539682535</v>
      </c>
      <c r="AG108" s="53" t="s">
        <v>17</v>
      </c>
      <c r="AH108" s="3"/>
      <c r="AJ108" s="4"/>
      <c r="AK108" s="4"/>
      <c r="AN108" s="1"/>
      <c r="AO108" s="4"/>
      <c r="AP108" s="3"/>
      <c r="AQ108" s="2"/>
      <c r="AR108" s="2"/>
    </row>
    <row r="109" spans="1:44" x14ac:dyDescent="0.25">
      <c r="A109" s="131"/>
      <c r="B109" s="57" t="s">
        <v>119</v>
      </c>
      <c r="C109" s="23" t="s">
        <v>289</v>
      </c>
      <c r="D109" s="1">
        <v>10.9</v>
      </c>
      <c r="E109" s="1" t="s">
        <v>12</v>
      </c>
      <c r="F109" s="1">
        <v>2</v>
      </c>
      <c r="G109" s="1">
        <v>1</v>
      </c>
      <c r="H109" s="24">
        <v>0.05</v>
      </c>
      <c r="I109" s="23">
        <v>24</v>
      </c>
      <c r="J109" s="2">
        <v>150</v>
      </c>
      <c r="K109" s="1">
        <v>100</v>
      </c>
      <c r="L109" s="1">
        <v>0</v>
      </c>
      <c r="M109" s="1">
        <f t="shared" si="25"/>
        <v>150</v>
      </c>
      <c r="N109" s="1">
        <f t="shared" si="26"/>
        <v>100</v>
      </c>
      <c r="O109" s="4">
        <v>15</v>
      </c>
      <c r="P109" s="1">
        <v>19</v>
      </c>
      <c r="Q109" s="4">
        <v>4</v>
      </c>
      <c r="R109" s="2">
        <v>353</v>
      </c>
      <c r="S109" s="30">
        <f t="shared" si="16"/>
        <v>452.16</v>
      </c>
      <c r="T109" s="40">
        <v>342</v>
      </c>
      <c r="U109" s="2">
        <v>336</v>
      </c>
      <c r="V109" s="5">
        <v>376</v>
      </c>
      <c r="W109" s="5">
        <v>254</v>
      </c>
      <c r="X109" s="3">
        <v>2.2000000000000002</v>
      </c>
      <c r="Y109" s="48">
        <v>6.4</v>
      </c>
      <c r="Z109" s="48">
        <v>14.7</v>
      </c>
      <c r="AA109" s="3">
        <f t="shared" si="17"/>
        <v>4.2</v>
      </c>
      <c r="AB109" s="3">
        <f t="shared" si="18"/>
        <v>12.5</v>
      </c>
      <c r="AC109" s="2">
        <f t="shared" si="27"/>
        <v>951.8413597733711</v>
      </c>
      <c r="AD109" s="2">
        <f t="shared" si="28"/>
        <v>1065.1558073654392</v>
      </c>
      <c r="AE109" s="5">
        <f t="shared" si="29"/>
        <v>719.5467422096317</v>
      </c>
      <c r="AF109" s="41">
        <f t="shared" si="19"/>
        <v>0.32446808510638303</v>
      </c>
      <c r="AG109" s="53" t="s">
        <v>17</v>
      </c>
      <c r="AH109" s="3"/>
      <c r="AJ109" s="4"/>
      <c r="AK109" s="4"/>
      <c r="AN109" s="1"/>
      <c r="AO109" s="4"/>
      <c r="AP109" s="3"/>
      <c r="AQ109" s="2"/>
      <c r="AR109" s="2"/>
    </row>
    <row r="110" spans="1:44" x14ac:dyDescent="0.25">
      <c r="A110" s="131"/>
      <c r="B110" s="102" t="s">
        <v>120</v>
      </c>
      <c r="C110" s="23" t="s">
        <v>289</v>
      </c>
      <c r="D110" s="1">
        <v>10.9</v>
      </c>
      <c r="E110" s="1" t="s">
        <v>12</v>
      </c>
      <c r="F110" s="1">
        <v>2</v>
      </c>
      <c r="G110" s="1">
        <v>0</v>
      </c>
      <c r="H110" s="24">
        <v>0.05</v>
      </c>
      <c r="I110" s="23">
        <v>12</v>
      </c>
      <c r="J110" s="2">
        <v>140</v>
      </c>
      <c r="K110" s="1">
        <v>80</v>
      </c>
      <c r="L110" s="1">
        <v>0</v>
      </c>
      <c r="M110" s="1">
        <f t="shared" si="25"/>
        <v>140</v>
      </c>
      <c r="N110" s="1">
        <f t="shared" si="26"/>
        <v>80</v>
      </c>
      <c r="O110" s="4">
        <v>7.5</v>
      </c>
      <c r="P110" s="1">
        <v>10</v>
      </c>
      <c r="Q110" s="4">
        <v>0</v>
      </c>
      <c r="R110" s="2">
        <v>84.3</v>
      </c>
      <c r="S110" s="30">
        <f t="shared" si="16"/>
        <v>113.04</v>
      </c>
      <c r="T110" s="40">
        <v>111</v>
      </c>
      <c r="U110" s="2">
        <v>83</v>
      </c>
      <c r="V110" s="5">
        <v>92</v>
      </c>
      <c r="W110" s="5">
        <v>71</v>
      </c>
      <c r="X110" s="3">
        <v>1.05</v>
      </c>
      <c r="Y110" s="48">
        <v>4.0999999999999996</v>
      </c>
      <c r="Z110" s="48">
        <v>6.6</v>
      </c>
      <c r="AA110" s="3">
        <f t="shared" si="17"/>
        <v>3.05</v>
      </c>
      <c r="AB110" s="3">
        <f t="shared" si="18"/>
        <v>5.55</v>
      </c>
      <c r="AC110" s="2">
        <f t="shared" si="27"/>
        <v>984.57888493475684</v>
      </c>
      <c r="AD110" s="2">
        <f t="shared" si="28"/>
        <v>1091.3404507710559</v>
      </c>
      <c r="AE110" s="5">
        <f t="shared" si="29"/>
        <v>842.23013048635823</v>
      </c>
      <c r="AF110" s="41">
        <f t="shared" si="19"/>
        <v>0.22826086956521741</v>
      </c>
      <c r="AG110" s="53" t="s">
        <v>17</v>
      </c>
      <c r="AH110" s="3"/>
      <c r="AJ110" s="4"/>
      <c r="AK110" s="4"/>
      <c r="AN110" s="1"/>
      <c r="AO110" s="4"/>
      <c r="AP110" s="3"/>
      <c r="AQ110" s="2"/>
      <c r="AR110" s="2"/>
    </row>
    <row r="111" spans="1:44" x14ac:dyDescent="0.25">
      <c r="A111" s="131"/>
      <c r="B111" s="102" t="s">
        <v>121</v>
      </c>
      <c r="C111" s="23" t="s">
        <v>289</v>
      </c>
      <c r="D111" s="1">
        <v>10.9</v>
      </c>
      <c r="E111" s="1" t="s">
        <v>12</v>
      </c>
      <c r="F111" s="1">
        <v>2</v>
      </c>
      <c r="G111" s="1">
        <v>0</v>
      </c>
      <c r="H111" s="24">
        <v>0.05</v>
      </c>
      <c r="I111" s="23">
        <v>12</v>
      </c>
      <c r="J111" s="2">
        <v>140</v>
      </c>
      <c r="K111" s="1">
        <v>90</v>
      </c>
      <c r="L111" s="1">
        <v>0</v>
      </c>
      <c r="M111" s="1">
        <f t="shared" si="25"/>
        <v>140</v>
      </c>
      <c r="N111" s="1">
        <f t="shared" si="26"/>
        <v>90</v>
      </c>
      <c r="O111" s="4">
        <v>7.5</v>
      </c>
      <c r="P111" s="1">
        <v>10</v>
      </c>
      <c r="Q111" s="4">
        <v>0</v>
      </c>
      <c r="R111" s="2">
        <v>84.3</v>
      </c>
      <c r="S111" s="30">
        <f t="shared" si="16"/>
        <v>113.04</v>
      </c>
      <c r="T111" s="40">
        <v>92</v>
      </c>
      <c r="U111" s="2">
        <v>83</v>
      </c>
      <c r="V111" s="5">
        <v>93</v>
      </c>
      <c r="W111" s="5">
        <v>70</v>
      </c>
      <c r="X111" s="3">
        <v>1.2</v>
      </c>
      <c r="Y111" s="48">
        <v>4.5</v>
      </c>
      <c r="Z111" s="48">
        <v>6.9</v>
      </c>
      <c r="AA111" s="3">
        <f t="shared" si="17"/>
        <v>3.3</v>
      </c>
      <c r="AB111" s="3">
        <f t="shared" si="18"/>
        <v>5.7</v>
      </c>
      <c r="AC111" s="2">
        <f t="shared" si="27"/>
        <v>984.57888493475684</v>
      </c>
      <c r="AD111" s="2">
        <f t="shared" si="28"/>
        <v>1103.202846975089</v>
      </c>
      <c r="AE111" s="5">
        <f t="shared" si="29"/>
        <v>830.36773428232505</v>
      </c>
      <c r="AF111" s="41">
        <f t="shared" si="19"/>
        <v>0.24731182795698925</v>
      </c>
      <c r="AG111" s="53" t="s">
        <v>17</v>
      </c>
      <c r="AH111" s="3"/>
      <c r="AJ111" s="4"/>
      <c r="AK111" s="4"/>
      <c r="AN111" s="1"/>
      <c r="AO111" s="4"/>
      <c r="AP111" s="3"/>
      <c r="AQ111" s="2"/>
      <c r="AR111" s="2"/>
    </row>
    <row r="112" spans="1:44" x14ac:dyDescent="0.25">
      <c r="A112" s="131"/>
      <c r="B112" s="57" t="s">
        <v>122</v>
      </c>
      <c r="C112" s="23" t="s">
        <v>289</v>
      </c>
      <c r="D112" s="1">
        <v>10.9</v>
      </c>
      <c r="E112" s="1" t="s">
        <v>12</v>
      </c>
      <c r="F112" s="1">
        <v>2</v>
      </c>
      <c r="G112" s="1">
        <v>1</v>
      </c>
      <c r="H112" s="24">
        <v>0.05</v>
      </c>
      <c r="I112" s="23">
        <v>20</v>
      </c>
      <c r="J112" s="2">
        <v>150</v>
      </c>
      <c r="K112" s="1">
        <v>100</v>
      </c>
      <c r="L112" s="1">
        <v>0</v>
      </c>
      <c r="M112" s="1">
        <f t="shared" si="25"/>
        <v>150</v>
      </c>
      <c r="N112" s="1">
        <f t="shared" si="26"/>
        <v>100</v>
      </c>
      <c r="O112" s="4">
        <v>12.5</v>
      </c>
      <c r="P112" s="1">
        <v>16</v>
      </c>
      <c r="Q112" s="4">
        <v>3</v>
      </c>
      <c r="R112" s="2">
        <v>245</v>
      </c>
      <c r="S112" s="30">
        <f t="shared" si="16"/>
        <v>314</v>
      </c>
      <c r="T112" s="40">
        <v>150</v>
      </c>
      <c r="U112" s="2">
        <v>255</v>
      </c>
      <c r="V112" s="5">
        <v>271</v>
      </c>
      <c r="W112" s="5">
        <v>180</v>
      </c>
      <c r="X112" s="3">
        <v>1.8</v>
      </c>
      <c r="Y112" s="48">
        <v>6</v>
      </c>
      <c r="Z112" s="48">
        <v>12</v>
      </c>
      <c r="AA112" s="3">
        <f t="shared" si="17"/>
        <v>4.2</v>
      </c>
      <c r="AB112" s="3">
        <f t="shared" si="18"/>
        <v>10.199999999999999</v>
      </c>
      <c r="AC112" s="2">
        <f t="shared" si="27"/>
        <v>1040.8163265306123</v>
      </c>
      <c r="AD112" s="2">
        <f t="shared" si="28"/>
        <v>1106.1224489795918</v>
      </c>
      <c r="AE112" s="5">
        <f t="shared" si="29"/>
        <v>734.69387755102036</v>
      </c>
      <c r="AF112" s="41">
        <f t="shared" si="19"/>
        <v>0.33579335793357934</v>
      </c>
      <c r="AG112" s="53" t="s">
        <v>17</v>
      </c>
      <c r="AH112" s="3"/>
      <c r="AJ112" s="4"/>
      <c r="AK112" s="4"/>
      <c r="AN112" s="1"/>
      <c r="AO112" s="4"/>
      <c r="AP112" s="3"/>
      <c r="AQ112" s="2"/>
      <c r="AR112" s="2"/>
    </row>
    <row r="113" spans="1:44" x14ac:dyDescent="0.25">
      <c r="A113" s="131"/>
      <c r="B113" s="57" t="s">
        <v>123</v>
      </c>
      <c r="C113" s="23" t="s">
        <v>289</v>
      </c>
      <c r="D113" s="1">
        <v>10.9</v>
      </c>
      <c r="E113" s="1" t="s">
        <v>12</v>
      </c>
      <c r="F113" s="1">
        <v>2</v>
      </c>
      <c r="G113" s="1">
        <v>0</v>
      </c>
      <c r="H113" s="24">
        <v>80</v>
      </c>
      <c r="I113" s="23">
        <v>12</v>
      </c>
      <c r="J113" s="2">
        <v>140</v>
      </c>
      <c r="K113" s="1">
        <v>80</v>
      </c>
      <c r="L113" s="1">
        <v>0</v>
      </c>
      <c r="M113" s="1">
        <f t="shared" si="25"/>
        <v>140</v>
      </c>
      <c r="N113" s="1">
        <f t="shared" si="26"/>
        <v>80</v>
      </c>
      <c r="O113" s="4">
        <v>7.5</v>
      </c>
      <c r="P113" s="1">
        <v>10</v>
      </c>
      <c r="Q113" s="4">
        <v>0</v>
      </c>
      <c r="R113" s="2">
        <v>84.3</v>
      </c>
      <c r="S113" s="30">
        <f t="shared" si="16"/>
        <v>113.04</v>
      </c>
      <c r="T113" s="40">
        <v>104</v>
      </c>
      <c r="U113" s="2">
        <v>84</v>
      </c>
      <c r="V113" s="5">
        <v>94</v>
      </c>
      <c r="W113" s="5">
        <v>68</v>
      </c>
      <c r="X113" s="3">
        <v>1</v>
      </c>
      <c r="Y113" s="48">
        <v>4.0999999999999996</v>
      </c>
      <c r="Z113" s="48">
        <v>7</v>
      </c>
      <c r="AA113" s="3">
        <f t="shared" si="17"/>
        <v>3.0999999999999996</v>
      </c>
      <c r="AB113" s="3">
        <f t="shared" si="18"/>
        <v>6</v>
      </c>
      <c r="AC113" s="2">
        <f t="shared" si="27"/>
        <v>996.44128113879003</v>
      </c>
      <c r="AD113" s="2">
        <f t="shared" si="28"/>
        <v>1115.0652431791223</v>
      </c>
      <c r="AE113" s="5">
        <f t="shared" si="29"/>
        <v>806.64294187425867</v>
      </c>
      <c r="AF113" s="41">
        <f t="shared" si="19"/>
        <v>0.27659574468085102</v>
      </c>
      <c r="AG113" s="53" t="s">
        <v>17</v>
      </c>
      <c r="AH113" s="3"/>
      <c r="AJ113" s="4"/>
      <c r="AK113" s="4"/>
      <c r="AN113" s="1"/>
      <c r="AO113" s="4"/>
      <c r="AP113" s="3"/>
      <c r="AQ113" s="2"/>
      <c r="AR113" s="2"/>
    </row>
    <row r="114" spans="1:44" x14ac:dyDescent="0.25">
      <c r="A114" s="131"/>
      <c r="B114" s="57" t="s">
        <v>124</v>
      </c>
      <c r="C114" s="23" t="s">
        <v>289</v>
      </c>
      <c r="D114" s="1">
        <v>10.9</v>
      </c>
      <c r="E114" s="1" t="s">
        <v>12</v>
      </c>
      <c r="F114" s="1">
        <v>2</v>
      </c>
      <c r="G114" s="1">
        <v>0</v>
      </c>
      <c r="H114" s="24">
        <v>80</v>
      </c>
      <c r="I114" s="23">
        <v>12</v>
      </c>
      <c r="J114" s="2">
        <v>140</v>
      </c>
      <c r="K114" s="1">
        <v>90</v>
      </c>
      <c r="L114" s="1">
        <v>0</v>
      </c>
      <c r="M114" s="1">
        <f t="shared" si="25"/>
        <v>140</v>
      </c>
      <c r="N114" s="1">
        <f t="shared" si="26"/>
        <v>90</v>
      </c>
      <c r="O114" s="4">
        <v>7.5</v>
      </c>
      <c r="P114" s="1">
        <v>10</v>
      </c>
      <c r="Q114" s="4">
        <v>0</v>
      </c>
      <c r="R114" s="2">
        <v>84.3</v>
      </c>
      <c r="S114" s="30">
        <f t="shared" si="16"/>
        <v>113.04</v>
      </c>
      <c r="T114" s="40">
        <v>105</v>
      </c>
      <c r="U114" s="2">
        <v>86</v>
      </c>
      <c r="V114" s="5">
        <v>96</v>
      </c>
      <c r="W114" s="5">
        <v>74</v>
      </c>
      <c r="X114" s="3">
        <v>1.3</v>
      </c>
      <c r="Y114" s="48">
        <v>5.3</v>
      </c>
      <c r="Z114" s="48">
        <v>8.3699999999999992</v>
      </c>
      <c r="AA114" s="3">
        <f t="shared" si="17"/>
        <v>4</v>
      </c>
      <c r="AB114" s="3">
        <f t="shared" si="18"/>
        <v>7.0699999999999994</v>
      </c>
      <c r="AC114" s="2">
        <f t="shared" si="27"/>
        <v>1020.1660735468565</v>
      </c>
      <c r="AD114" s="2">
        <f t="shared" si="28"/>
        <v>1138.7900355871886</v>
      </c>
      <c r="AE114" s="5">
        <f t="shared" si="29"/>
        <v>877.81731909845792</v>
      </c>
      <c r="AF114" s="41">
        <f t="shared" si="19"/>
        <v>0.22916666666666663</v>
      </c>
      <c r="AG114" s="53" t="s">
        <v>17</v>
      </c>
      <c r="AH114" s="3"/>
      <c r="AJ114" s="4"/>
      <c r="AK114" s="4"/>
      <c r="AN114" s="1"/>
      <c r="AO114" s="4"/>
      <c r="AP114" s="3"/>
      <c r="AQ114" s="2"/>
      <c r="AR114" s="2"/>
    </row>
    <row r="115" spans="1:44" x14ac:dyDescent="0.25">
      <c r="A115" s="131"/>
      <c r="B115" s="57" t="s">
        <v>125</v>
      </c>
      <c r="C115" s="23" t="s">
        <v>289</v>
      </c>
      <c r="D115" s="1">
        <v>10.9</v>
      </c>
      <c r="E115" s="1" t="s">
        <v>12</v>
      </c>
      <c r="F115" s="1">
        <v>2</v>
      </c>
      <c r="G115" s="1">
        <v>1</v>
      </c>
      <c r="H115" s="24">
        <v>10</v>
      </c>
      <c r="I115" s="23">
        <v>16</v>
      </c>
      <c r="J115" s="2">
        <v>100</v>
      </c>
      <c r="K115" s="1">
        <v>70</v>
      </c>
      <c r="L115" s="1">
        <v>0</v>
      </c>
      <c r="M115" s="1">
        <f t="shared" si="25"/>
        <v>100</v>
      </c>
      <c r="N115" s="1">
        <f t="shared" si="26"/>
        <v>70</v>
      </c>
      <c r="O115" s="4">
        <v>10</v>
      </c>
      <c r="P115" s="1">
        <v>13</v>
      </c>
      <c r="Q115" s="4">
        <v>4</v>
      </c>
      <c r="R115" s="2">
        <v>157</v>
      </c>
      <c r="S115" s="30">
        <f t="shared" si="16"/>
        <v>200.96</v>
      </c>
      <c r="T115" s="40">
        <v>162</v>
      </c>
      <c r="U115" s="2">
        <v>161</v>
      </c>
      <c r="V115" s="5">
        <v>177</v>
      </c>
      <c r="W115" s="5">
        <v>113</v>
      </c>
      <c r="X115" s="3">
        <v>1.476</v>
      </c>
      <c r="Y115" s="48">
        <v>4.28</v>
      </c>
      <c r="Z115" s="48">
        <v>9.3000000000000007</v>
      </c>
      <c r="AA115" s="3">
        <f t="shared" si="17"/>
        <v>2.8040000000000003</v>
      </c>
      <c r="AB115" s="3">
        <f t="shared" si="18"/>
        <v>7.8240000000000007</v>
      </c>
      <c r="AC115" s="2">
        <f t="shared" si="27"/>
        <v>1025.4777070063694</v>
      </c>
      <c r="AD115" s="2">
        <f t="shared" si="28"/>
        <v>1127.3885350318471</v>
      </c>
      <c r="AE115" s="5">
        <f t="shared" si="29"/>
        <v>719.74522292993629</v>
      </c>
      <c r="AF115" s="41">
        <f t="shared" si="19"/>
        <v>0.3615819209039548</v>
      </c>
      <c r="AG115" s="53" t="s">
        <v>17</v>
      </c>
      <c r="AH115" s="3"/>
      <c r="AI115" s="99"/>
      <c r="AJ115" s="4"/>
      <c r="AK115" s="4"/>
      <c r="AN115" s="99"/>
      <c r="AO115" s="4"/>
      <c r="AP115" s="3"/>
      <c r="AQ115" s="2"/>
      <c r="AR115" s="2"/>
    </row>
    <row r="116" spans="1:44" x14ac:dyDescent="0.25">
      <c r="A116" s="131"/>
      <c r="B116" s="57" t="s">
        <v>126</v>
      </c>
      <c r="C116" s="23" t="s">
        <v>289</v>
      </c>
      <c r="D116" s="1">
        <v>10.9</v>
      </c>
      <c r="E116" s="1" t="s">
        <v>12</v>
      </c>
      <c r="F116" s="1">
        <v>2</v>
      </c>
      <c r="G116" s="1">
        <v>1</v>
      </c>
      <c r="H116" s="24">
        <v>80</v>
      </c>
      <c r="I116" s="23">
        <v>16</v>
      </c>
      <c r="J116" s="2">
        <v>100</v>
      </c>
      <c r="K116" s="1">
        <v>60</v>
      </c>
      <c r="L116" s="1">
        <v>0</v>
      </c>
      <c r="M116" s="1">
        <f t="shared" si="25"/>
        <v>100</v>
      </c>
      <c r="N116" s="1">
        <f t="shared" si="26"/>
        <v>60</v>
      </c>
      <c r="O116" s="4">
        <v>10</v>
      </c>
      <c r="P116" s="1">
        <v>13</v>
      </c>
      <c r="Q116" s="4">
        <v>4</v>
      </c>
      <c r="R116" s="2">
        <v>157</v>
      </c>
      <c r="S116" s="30">
        <f t="shared" si="16"/>
        <v>200.96</v>
      </c>
      <c r="T116" s="40">
        <v>154</v>
      </c>
      <c r="U116" s="2">
        <v>168</v>
      </c>
      <c r="V116" s="5">
        <v>179</v>
      </c>
      <c r="W116" s="5">
        <v>114</v>
      </c>
      <c r="X116" s="3">
        <v>1.33</v>
      </c>
      <c r="Y116" s="48">
        <v>3.8</v>
      </c>
      <c r="Z116" s="48">
        <v>8.9</v>
      </c>
      <c r="AA116" s="3">
        <f t="shared" si="17"/>
        <v>2.4699999999999998</v>
      </c>
      <c r="AB116" s="3">
        <f t="shared" si="18"/>
        <v>7.57</v>
      </c>
      <c r="AC116" s="2">
        <f t="shared" si="27"/>
        <v>1070.063694267516</v>
      </c>
      <c r="AD116" s="2">
        <f t="shared" si="28"/>
        <v>1140.1273885350317</v>
      </c>
      <c r="AE116" s="5">
        <f t="shared" si="29"/>
        <v>726.1146496815287</v>
      </c>
      <c r="AF116" s="41">
        <f t="shared" si="19"/>
        <v>0.36312849162011174</v>
      </c>
      <c r="AG116" s="53" t="s">
        <v>17</v>
      </c>
      <c r="AH116" s="3"/>
      <c r="AI116" s="99"/>
      <c r="AJ116" s="4"/>
      <c r="AK116" s="4"/>
      <c r="AN116" s="99"/>
      <c r="AO116" s="4"/>
      <c r="AP116" s="3"/>
      <c r="AQ116" s="2"/>
      <c r="AR116" s="2"/>
    </row>
    <row r="117" spans="1:44" x14ac:dyDescent="0.25">
      <c r="A117" s="131"/>
      <c r="B117" s="57" t="s">
        <v>127</v>
      </c>
      <c r="C117" s="23" t="s">
        <v>289</v>
      </c>
      <c r="D117" s="1">
        <v>10.9</v>
      </c>
      <c r="E117" s="1" t="s">
        <v>12</v>
      </c>
      <c r="F117" s="1">
        <v>2</v>
      </c>
      <c r="G117" s="1">
        <v>1</v>
      </c>
      <c r="H117" s="24">
        <v>80</v>
      </c>
      <c r="I117" s="23">
        <v>16</v>
      </c>
      <c r="J117" s="2">
        <v>100</v>
      </c>
      <c r="K117" s="1">
        <v>70</v>
      </c>
      <c r="L117" s="1">
        <v>0</v>
      </c>
      <c r="M117" s="1">
        <f t="shared" si="25"/>
        <v>100</v>
      </c>
      <c r="N117" s="1">
        <f t="shared" si="26"/>
        <v>70</v>
      </c>
      <c r="O117" s="4">
        <v>10</v>
      </c>
      <c r="P117" s="1">
        <v>13</v>
      </c>
      <c r="Q117" s="4">
        <v>4</v>
      </c>
      <c r="R117" s="2">
        <v>157</v>
      </c>
      <c r="S117" s="30">
        <f t="shared" si="16"/>
        <v>200.96</v>
      </c>
      <c r="T117" s="40">
        <v>156</v>
      </c>
      <c r="U117" s="2">
        <v>164</v>
      </c>
      <c r="V117" s="5">
        <v>178</v>
      </c>
      <c r="W117" s="5">
        <v>116</v>
      </c>
      <c r="X117" s="3">
        <v>1.61</v>
      </c>
      <c r="Y117" s="48">
        <v>4.7</v>
      </c>
      <c r="Z117" s="48">
        <v>9.6750000000000007</v>
      </c>
      <c r="AA117" s="3">
        <f t="shared" si="17"/>
        <v>3.09</v>
      </c>
      <c r="AB117" s="3">
        <f t="shared" si="18"/>
        <v>8.0650000000000013</v>
      </c>
      <c r="AC117" s="2">
        <f t="shared" si="27"/>
        <v>1044.5859872611466</v>
      </c>
      <c r="AD117" s="2">
        <f t="shared" si="28"/>
        <v>1133.7579617834394</v>
      </c>
      <c r="AE117" s="5">
        <f t="shared" si="29"/>
        <v>738.85350318471342</v>
      </c>
      <c r="AF117" s="41">
        <f t="shared" si="19"/>
        <v>0.348314606741573</v>
      </c>
      <c r="AG117" s="53" t="s">
        <v>17</v>
      </c>
      <c r="AH117" s="3"/>
      <c r="AI117" s="99"/>
      <c r="AJ117" s="4"/>
      <c r="AK117" s="4"/>
      <c r="AN117" s="99"/>
      <c r="AO117" s="4"/>
      <c r="AP117" s="3"/>
      <c r="AQ117" s="2"/>
      <c r="AR117" s="2"/>
    </row>
    <row r="118" spans="1:44" x14ac:dyDescent="0.25">
      <c r="A118" s="131"/>
      <c r="B118" s="57" t="s">
        <v>128</v>
      </c>
      <c r="C118" s="23" t="s">
        <v>289</v>
      </c>
      <c r="D118" s="1">
        <v>10.9</v>
      </c>
      <c r="E118" s="1" t="s">
        <v>12</v>
      </c>
      <c r="F118" s="1">
        <v>2</v>
      </c>
      <c r="G118" s="1">
        <v>1</v>
      </c>
      <c r="H118" s="24">
        <v>80</v>
      </c>
      <c r="I118" s="23">
        <v>20</v>
      </c>
      <c r="J118" s="2">
        <v>150</v>
      </c>
      <c r="K118" s="1">
        <v>100</v>
      </c>
      <c r="L118" s="1">
        <v>0</v>
      </c>
      <c r="M118" s="1">
        <f t="shared" si="25"/>
        <v>150</v>
      </c>
      <c r="N118" s="1">
        <f t="shared" si="26"/>
        <v>100</v>
      </c>
      <c r="O118" s="4">
        <v>12.5</v>
      </c>
      <c r="P118" s="1">
        <v>16</v>
      </c>
      <c r="Q118" s="4">
        <v>3</v>
      </c>
      <c r="R118" s="2">
        <v>245</v>
      </c>
      <c r="S118" s="30">
        <f t="shared" si="16"/>
        <v>314</v>
      </c>
      <c r="T118" s="40">
        <v>163</v>
      </c>
      <c r="U118" s="2">
        <v>257</v>
      </c>
      <c r="V118" s="5">
        <v>278</v>
      </c>
      <c r="W118" s="5">
        <v>186</v>
      </c>
      <c r="X118" s="3">
        <v>2.3149999999999999</v>
      </c>
      <c r="Y118" s="48">
        <v>6.88</v>
      </c>
      <c r="Z118" s="48">
        <v>13.766999999999999</v>
      </c>
      <c r="AA118" s="3">
        <f t="shared" si="17"/>
        <v>4.5649999999999995</v>
      </c>
      <c r="AB118" s="3">
        <f t="shared" si="18"/>
        <v>11.452</v>
      </c>
      <c r="AC118" s="2">
        <f t="shared" si="27"/>
        <v>1048.9795918367347</v>
      </c>
      <c r="AD118" s="2">
        <f t="shared" si="28"/>
        <v>1134.6938775510205</v>
      </c>
      <c r="AE118" s="5">
        <f t="shared" si="29"/>
        <v>759.18367346938771</v>
      </c>
      <c r="AF118" s="41">
        <f t="shared" si="19"/>
        <v>0.3309352517985612</v>
      </c>
      <c r="AG118" s="53" t="s">
        <v>17</v>
      </c>
      <c r="AH118" s="3"/>
      <c r="AI118" s="99"/>
      <c r="AJ118" s="4"/>
      <c r="AK118" s="4"/>
      <c r="AN118" s="99"/>
      <c r="AO118" s="4"/>
      <c r="AP118" s="3"/>
      <c r="AQ118" s="2"/>
      <c r="AR118" s="2"/>
    </row>
    <row r="119" spans="1:44" x14ac:dyDescent="0.25">
      <c r="A119" s="131"/>
      <c r="B119" s="57" t="s">
        <v>129</v>
      </c>
      <c r="C119" s="23" t="s">
        <v>289</v>
      </c>
      <c r="D119" s="1">
        <v>10.9</v>
      </c>
      <c r="E119" s="1" t="s">
        <v>12</v>
      </c>
      <c r="F119" s="1">
        <v>2</v>
      </c>
      <c r="G119" s="1">
        <v>1</v>
      </c>
      <c r="H119" s="24">
        <v>80</v>
      </c>
      <c r="I119" s="23">
        <v>24</v>
      </c>
      <c r="J119" s="2">
        <v>150</v>
      </c>
      <c r="K119" s="1">
        <v>80</v>
      </c>
      <c r="L119" s="1">
        <v>0</v>
      </c>
      <c r="M119" s="1">
        <f t="shared" si="25"/>
        <v>150</v>
      </c>
      <c r="N119" s="1">
        <f t="shared" si="26"/>
        <v>80</v>
      </c>
      <c r="O119" s="4">
        <v>15</v>
      </c>
      <c r="P119" s="1">
        <v>19</v>
      </c>
      <c r="Q119" s="4">
        <v>4</v>
      </c>
      <c r="R119" s="2">
        <v>353</v>
      </c>
      <c r="S119" s="30">
        <f t="shared" si="16"/>
        <v>452.16</v>
      </c>
      <c r="T119" s="40">
        <v>275</v>
      </c>
      <c r="U119" s="2">
        <v>373</v>
      </c>
      <c r="V119" s="5">
        <v>395</v>
      </c>
      <c r="W119" s="5">
        <v>261</v>
      </c>
      <c r="X119" s="3">
        <v>1.6</v>
      </c>
      <c r="Y119" s="48">
        <v>4.9000000000000004</v>
      </c>
      <c r="Z119" s="48">
        <v>12.9</v>
      </c>
      <c r="AA119" s="3">
        <f t="shared" si="17"/>
        <v>3.3000000000000003</v>
      </c>
      <c r="AB119" s="3">
        <f t="shared" si="18"/>
        <v>11.3</v>
      </c>
      <c r="AC119" s="2">
        <f t="shared" si="27"/>
        <v>1056.657223796034</v>
      </c>
      <c r="AD119" s="2">
        <f t="shared" si="28"/>
        <v>1118.9801699716713</v>
      </c>
      <c r="AE119" s="5">
        <f t="shared" si="29"/>
        <v>739.37677053824359</v>
      </c>
      <c r="AF119" s="41">
        <f t="shared" si="19"/>
        <v>0.33924050632911396</v>
      </c>
      <c r="AG119" s="53" t="s">
        <v>17</v>
      </c>
      <c r="AH119" s="3"/>
      <c r="AJ119" s="4"/>
      <c r="AK119" s="4"/>
      <c r="AP119" s="3"/>
      <c r="AQ119" s="2"/>
      <c r="AR119" s="2"/>
    </row>
    <row r="120" spans="1:44" x14ac:dyDescent="0.25">
      <c r="A120" s="131"/>
      <c r="B120" s="57" t="s">
        <v>130</v>
      </c>
      <c r="C120" s="23" t="s">
        <v>289</v>
      </c>
      <c r="D120" s="1">
        <v>10.9</v>
      </c>
      <c r="E120" s="1" t="s">
        <v>12</v>
      </c>
      <c r="F120" s="1">
        <v>2</v>
      </c>
      <c r="G120" s="1">
        <v>1</v>
      </c>
      <c r="H120" s="24">
        <v>80</v>
      </c>
      <c r="I120" s="23">
        <v>24</v>
      </c>
      <c r="J120" s="2">
        <v>150</v>
      </c>
      <c r="K120" s="1">
        <v>100</v>
      </c>
      <c r="L120" s="1">
        <v>0</v>
      </c>
      <c r="M120" s="1">
        <f t="shared" si="25"/>
        <v>150</v>
      </c>
      <c r="N120" s="1">
        <f t="shared" si="26"/>
        <v>100</v>
      </c>
      <c r="O120" s="4">
        <v>15</v>
      </c>
      <c r="P120" s="1">
        <v>19</v>
      </c>
      <c r="Q120" s="4">
        <v>4</v>
      </c>
      <c r="R120" s="2">
        <v>353</v>
      </c>
      <c r="S120" s="30">
        <f t="shared" si="16"/>
        <v>452.16</v>
      </c>
      <c r="T120" s="40">
        <v>258</v>
      </c>
      <c r="U120" s="2">
        <v>377</v>
      </c>
      <c r="V120" s="5">
        <v>411</v>
      </c>
      <c r="W120" s="5">
        <v>265</v>
      </c>
      <c r="X120" s="3">
        <v>2.4780000000000002</v>
      </c>
      <c r="Y120" s="48">
        <v>6.6</v>
      </c>
      <c r="Z120" s="48">
        <v>14.2</v>
      </c>
      <c r="AA120" s="3">
        <f t="shared" si="17"/>
        <v>4.1219999999999999</v>
      </c>
      <c r="AB120" s="3">
        <f t="shared" si="18"/>
        <v>11.722</v>
      </c>
      <c r="AC120" s="2">
        <f t="shared" si="27"/>
        <v>1067.9886685552408</v>
      </c>
      <c r="AD120" s="2">
        <f t="shared" si="28"/>
        <v>1164.3059490084986</v>
      </c>
      <c r="AE120" s="5">
        <f t="shared" si="29"/>
        <v>750.70821529745047</v>
      </c>
      <c r="AF120" s="41">
        <f t="shared" si="19"/>
        <v>0.35523114355231145</v>
      </c>
      <c r="AG120" s="53" t="s">
        <v>17</v>
      </c>
      <c r="AH120" s="3"/>
      <c r="AJ120" s="4"/>
      <c r="AK120" s="4"/>
      <c r="AP120" s="3"/>
      <c r="AQ120" s="2"/>
      <c r="AR120" s="2"/>
    </row>
    <row r="121" spans="1:44" x14ac:dyDescent="0.25">
      <c r="A121" s="131"/>
      <c r="B121" s="57" t="s">
        <v>419</v>
      </c>
      <c r="C121" s="23" t="s">
        <v>289</v>
      </c>
      <c r="D121" s="1">
        <v>10.9</v>
      </c>
      <c r="E121" s="1" t="s">
        <v>12</v>
      </c>
      <c r="F121" s="1">
        <v>2</v>
      </c>
      <c r="G121" s="1">
        <v>1</v>
      </c>
      <c r="H121" s="24">
        <v>80</v>
      </c>
      <c r="I121" s="23">
        <v>20</v>
      </c>
      <c r="J121" s="2">
        <v>150</v>
      </c>
      <c r="K121" s="1">
        <v>80</v>
      </c>
      <c r="L121" s="1">
        <v>0</v>
      </c>
      <c r="M121" s="1">
        <f t="shared" ref="M121" si="30">J121-L121</f>
        <v>150</v>
      </c>
      <c r="N121" s="1">
        <f t="shared" ref="N121" si="31">K121-L121</f>
        <v>80</v>
      </c>
      <c r="O121" s="4">
        <v>12.5</v>
      </c>
      <c r="P121" s="1">
        <v>16</v>
      </c>
      <c r="Q121" s="4">
        <v>3</v>
      </c>
      <c r="R121" s="2">
        <v>245</v>
      </c>
      <c r="S121" s="30">
        <f t="shared" ref="S121" si="32">3.14*I121^2/4</f>
        <v>314</v>
      </c>
      <c r="T121" s="40">
        <v>170</v>
      </c>
      <c r="U121" s="2">
        <v>257</v>
      </c>
      <c r="V121" s="5">
        <v>278</v>
      </c>
      <c r="W121" s="5">
        <v>185</v>
      </c>
      <c r="X121" s="3">
        <v>2.3149999999999999</v>
      </c>
      <c r="Y121" s="48">
        <v>6.9</v>
      </c>
      <c r="Z121" s="48">
        <v>13.766999999999999</v>
      </c>
      <c r="AA121" s="3">
        <f t="shared" ref="AA121" si="33">Y121-X121</f>
        <v>4.5850000000000009</v>
      </c>
      <c r="AB121" s="3">
        <f t="shared" ref="AB121" si="34">Z121-X121</f>
        <v>11.452</v>
      </c>
      <c r="AC121" s="2">
        <f t="shared" ref="AC121" si="35">U121*10^3/R121</f>
        <v>1048.9795918367347</v>
      </c>
      <c r="AD121" s="2">
        <f t="shared" ref="AD121" si="36">V121*10^3/R121</f>
        <v>1134.6938775510205</v>
      </c>
      <c r="AE121" s="5">
        <f t="shared" ref="AE121" si="37">W121*10^3/R121</f>
        <v>755.10204081632651</v>
      </c>
      <c r="AF121" s="41">
        <f t="shared" ref="AF121" si="38">1-(W121/V121)</f>
        <v>0.33453237410071945</v>
      </c>
      <c r="AG121" s="53" t="s">
        <v>17</v>
      </c>
      <c r="AH121" s="3"/>
      <c r="AJ121" s="4"/>
      <c r="AK121" s="4"/>
      <c r="AP121" s="3"/>
      <c r="AQ121" s="2"/>
      <c r="AR121" s="2"/>
    </row>
    <row r="122" spans="1:44" x14ac:dyDescent="0.25">
      <c r="A122" s="131"/>
      <c r="B122" s="57" t="s">
        <v>420</v>
      </c>
      <c r="C122" s="23" t="s">
        <v>289</v>
      </c>
      <c r="D122" s="1">
        <v>10.9</v>
      </c>
      <c r="E122" s="1" t="s">
        <v>12</v>
      </c>
      <c r="F122" s="1">
        <v>2</v>
      </c>
      <c r="G122" s="1">
        <v>1</v>
      </c>
      <c r="H122" s="24">
        <v>80</v>
      </c>
      <c r="I122" s="23">
        <v>20</v>
      </c>
      <c r="J122" s="2">
        <v>150</v>
      </c>
      <c r="K122" s="1">
        <v>80</v>
      </c>
      <c r="L122" s="1">
        <v>0</v>
      </c>
      <c r="M122" s="1">
        <f t="shared" si="25"/>
        <v>150</v>
      </c>
      <c r="N122" s="1">
        <f t="shared" si="26"/>
        <v>80</v>
      </c>
      <c r="O122" s="4">
        <v>12.5</v>
      </c>
      <c r="P122" s="1">
        <v>16</v>
      </c>
      <c r="Q122" s="4">
        <v>3</v>
      </c>
      <c r="R122" s="2">
        <v>245</v>
      </c>
      <c r="S122" s="30">
        <f t="shared" si="16"/>
        <v>314</v>
      </c>
      <c r="T122" s="40">
        <v>170</v>
      </c>
      <c r="U122" s="2">
        <v>257</v>
      </c>
      <c r="V122" s="5">
        <v>278</v>
      </c>
      <c r="W122" s="5">
        <v>185</v>
      </c>
      <c r="X122" s="3">
        <v>2.3149999999999999</v>
      </c>
      <c r="Y122" s="48">
        <v>6.9</v>
      </c>
      <c r="Z122" s="48">
        <v>13.766999999999999</v>
      </c>
      <c r="AA122" s="3">
        <f t="shared" si="17"/>
        <v>4.5850000000000009</v>
      </c>
      <c r="AB122" s="3">
        <f t="shared" si="18"/>
        <v>11.452</v>
      </c>
      <c r="AC122" s="2">
        <f t="shared" si="27"/>
        <v>1048.9795918367347</v>
      </c>
      <c r="AD122" s="2">
        <f t="shared" si="28"/>
        <v>1134.6938775510205</v>
      </c>
      <c r="AE122" s="5">
        <f t="shared" si="29"/>
        <v>755.10204081632651</v>
      </c>
      <c r="AF122" s="41">
        <f t="shared" si="19"/>
        <v>0.33453237410071945</v>
      </c>
      <c r="AG122" s="53" t="s">
        <v>17</v>
      </c>
      <c r="AH122" s="3"/>
      <c r="AJ122" s="4"/>
      <c r="AK122" s="4"/>
      <c r="AP122" s="3"/>
      <c r="AQ122" s="2"/>
      <c r="AR122" s="2"/>
    </row>
    <row r="123" spans="1:44" x14ac:dyDescent="0.25">
      <c r="A123" s="131"/>
      <c r="B123" s="57" t="s">
        <v>131</v>
      </c>
      <c r="C123" s="23" t="s">
        <v>290</v>
      </c>
      <c r="D123" s="1">
        <v>8.8000000000000007</v>
      </c>
      <c r="E123" s="1" t="s">
        <v>12</v>
      </c>
      <c r="F123" s="1">
        <v>2</v>
      </c>
      <c r="G123" s="1">
        <v>0</v>
      </c>
      <c r="H123" s="24">
        <v>10</v>
      </c>
      <c r="I123" s="23">
        <v>16</v>
      </c>
      <c r="J123" s="2">
        <v>85</v>
      </c>
      <c r="K123" s="1">
        <v>61</v>
      </c>
      <c r="L123" s="1">
        <f t="shared" ref="L123:L131" si="39">K123-N123</f>
        <v>45</v>
      </c>
      <c r="M123" s="1">
        <v>40</v>
      </c>
      <c r="N123" s="1">
        <f t="shared" ref="N123:N131" si="40">K123-(J123-M123)</f>
        <v>16</v>
      </c>
      <c r="O123" s="4">
        <v>10</v>
      </c>
      <c r="P123" s="1">
        <v>13</v>
      </c>
      <c r="Q123" s="4">
        <v>0</v>
      </c>
      <c r="R123" s="2">
        <v>157</v>
      </c>
      <c r="S123" s="30">
        <f t="shared" si="16"/>
        <v>200.96</v>
      </c>
      <c r="T123" s="40">
        <v>186</v>
      </c>
      <c r="U123" s="2">
        <v>139</v>
      </c>
      <c r="V123" s="5">
        <v>147</v>
      </c>
      <c r="W123" s="5">
        <v>86</v>
      </c>
      <c r="X123" s="3">
        <v>0.85</v>
      </c>
      <c r="Y123" s="48">
        <v>1.7</v>
      </c>
      <c r="Z123" s="48">
        <v>6.48</v>
      </c>
      <c r="AA123" s="3">
        <f t="shared" si="17"/>
        <v>0.85</v>
      </c>
      <c r="AB123" s="3">
        <f t="shared" si="18"/>
        <v>5.6300000000000008</v>
      </c>
      <c r="AC123" s="2">
        <f t="shared" si="27"/>
        <v>885.35031847133757</v>
      </c>
      <c r="AD123" s="2">
        <f t="shared" si="28"/>
        <v>936.30573248407643</v>
      </c>
      <c r="AE123" s="5">
        <f t="shared" si="29"/>
        <v>547.77070063694271</v>
      </c>
      <c r="AF123" s="41">
        <f t="shared" si="19"/>
        <v>0.41496598639455784</v>
      </c>
      <c r="AG123" s="53" t="s">
        <v>17</v>
      </c>
      <c r="AH123" s="3"/>
      <c r="AJ123" s="4"/>
      <c r="AK123" s="4"/>
      <c r="AP123" s="3"/>
      <c r="AQ123" s="2"/>
      <c r="AR123" s="2"/>
    </row>
    <row r="124" spans="1:44" x14ac:dyDescent="0.25">
      <c r="A124" s="131"/>
      <c r="B124" s="57" t="s">
        <v>132</v>
      </c>
      <c r="C124" s="23" t="s">
        <v>290</v>
      </c>
      <c r="D124" s="1">
        <v>8.8000000000000007</v>
      </c>
      <c r="E124" s="1" t="s">
        <v>12</v>
      </c>
      <c r="F124" s="1">
        <v>2</v>
      </c>
      <c r="G124" s="1">
        <v>0</v>
      </c>
      <c r="H124" s="24">
        <v>80</v>
      </c>
      <c r="I124" s="23">
        <v>16</v>
      </c>
      <c r="J124" s="2">
        <v>85</v>
      </c>
      <c r="K124" s="1">
        <v>61</v>
      </c>
      <c r="L124" s="1">
        <f t="shared" si="39"/>
        <v>45</v>
      </c>
      <c r="M124" s="1">
        <v>40</v>
      </c>
      <c r="N124" s="1">
        <f t="shared" si="40"/>
        <v>16</v>
      </c>
      <c r="O124" s="4">
        <v>10</v>
      </c>
      <c r="P124" s="1">
        <v>13</v>
      </c>
      <c r="Q124" s="4">
        <v>0</v>
      </c>
      <c r="R124" s="2">
        <v>157</v>
      </c>
      <c r="S124" s="30">
        <f t="shared" si="16"/>
        <v>200.96</v>
      </c>
      <c r="T124" s="40">
        <v>196</v>
      </c>
      <c r="U124" s="2">
        <v>147</v>
      </c>
      <c r="V124" s="5">
        <v>152</v>
      </c>
      <c r="W124" s="5">
        <v>88</v>
      </c>
      <c r="X124" s="3">
        <v>0.9</v>
      </c>
      <c r="Y124" s="48">
        <v>1.72</v>
      </c>
      <c r="Z124" s="48">
        <v>6.42</v>
      </c>
      <c r="AA124" s="3">
        <f t="shared" si="17"/>
        <v>0.82</v>
      </c>
      <c r="AB124" s="3">
        <f t="shared" si="18"/>
        <v>5.52</v>
      </c>
      <c r="AC124" s="2">
        <f t="shared" si="27"/>
        <v>936.30573248407643</v>
      </c>
      <c r="AD124" s="2">
        <f t="shared" si="28"/>
        <v>968.15286624203827</v>
      </c>
      <c r="AE124" s="5">
        <f t="shared" si="29"/>
        <v>560.50955414012742</v>
      </c>
      <c r="AF124" s="41">
        <f t="shared" si="19"/>
        <v>0.42105263157894735</v>
      </c>
      <c r="AG124" s="53" t="s">
        <v>17</v>
      </c>
      <c r="AH124" s="3"/>
      <c r="AJ124" s="4"/>
      <c r="AK124" s="4"/>
      <c r="AP124" s="3"/>
      <c r="AQ124" s="2"/>
      <c r="AR124" s="2"/>
    </row>
    <row r="125" spans="1:44" x14ac:dyDescent="0.25">
      <c r="A125" s="131"/>
      <c r="B125" s="57" t="s">
        <v>133</v>
      </c>
      <c r="C125" s="23" t="s">
        <v>290</v>
      </c>
      <c r="D125" s="1">
        <v>8.8000000000000007</v>
      </c>
      <c r="E125" s="1" t="s">
        <v>12</v>
      </c>
      <c r="F125" s="1">
        <v>2</v>
      </c>
      <c r="G125" s="1">
        <v>0</v>
      </c>
      <c r="H125" s="24">
        <v>80</v>
      </c>
      <c r="I125" s="23">
        <v>16</v>
      </c>
      <c r="J125" s="2">
        <v>85</v>
      </c>
      <c r="K125" s="1">
        <v>61</v>
      </c>
      <c r="L125" s="1">
        <f t="shared" si="39"/>
        <v>45</v>
      </c>
      <c r="M125" s="1">
        <v>40</v>
      </c>
      <c r="N125" s="1">
        <f t="shared" si="40"/>
        <v>16</v>
      </c>
      <c r="O125" s="4">
        <v>10</v>
      </c>
      <c r="P125" s="1">
        <v>13</v>
      </c>
      <c r="Q125" s="4">
        <v>0</v>
      </c>
      <c r="R125" s="2">
        <v>157</v>
      </c>
      <c r="S125" s="30">
        <f t="shared" si="16"/>
        <v>200.96</v>
      </c>
      <c r="T125" s="40">
        <v>204</v>
      </c>
      <c r="U125" s="2">
        <v>149</v>
      </c>
      <c r="V125" s="5">
        <v>153</v>
      </c>
      <c r="W125" s="5">
        <v>91</v>
      </c>
      <c r="X125" s="3">
        <v>0.97</v>
      </c>
      <c r="Y125" s="48">
        <v>1.8</v>
      </c>
      <c r="Z125" s="48">
        <v>6.36</v>
      </c>
      <c r="AA125" s="3">
        <f t="shared" si="17"/>
        <v>0.83000000000000007</v>
      </c>
      <c r="AB125" s="3">
        <f t="shared" si="18"/>
        <v>5.3900000000000006</v>
      </c>
      <c r="AC125" s="2">
        <f t="shared" si="27"/>
        <v>949.04458598726114</v>
      </c>
      <c r="AD125" s="2">
        <f t="shared" si="28"/>
        <v>974.52229299363057</v>
      </c>
      <c r="AE125" s="5">
        <f t="shared" si="29"/>
        <v>579.61783439490443</v>
      </c>
      <c r="AF125" s="41">
        <f t="shared" si="19"/>
        <v>0.40522875816993464</v>
      </c>
      <c r="AG125" s="53" t="s">
        <v>17</v>
      </c>
      <c r="AH125" s="3"/>
      <c r="AJ125" s="4"/>
      <c r="AK125" s="4"/>
      <c r="AP125" s="3"/>
      <c r="AQ125" s="2"/>
      <c r="AR125" s="2"/>
    </row>
    <row r="126" spans="1:44" x14ac:dyDescent="0.25">
      <c r="A126" s="131"/>
      <c r="B126" s="57" t="s">
        <v>134</v>
      </c>
      <c r="C126" s="23" t="s">
        <v>289</v>
      </c>
      <c r="D126" s="1">
        <v>8.8000000000000007</v>
      </c>
      <c r="E126" s="1" t="s">
        <v>12</v>
      </c>
      <c r="F126" s="1">
        <v>2</v>
      </c>
      <c r="G126" s="1">
        <v>0</v>
      </c>
      <c r="H126" s="24">
        <v>10</v>
      </c>
      <c r="I126" s="23">
        <v>16</v>
      </c>
      <c r="J126" s="2">
        <v>90</v>
      </c>
      <c r="K126" s="1">
        <v>61</v>
      </c>
      <c r="L126" s="1">
        <f t="shared" si="39"/>
        <v>0</v>
      </c>
      <c r="M126" s="1">
        <v>90</v>
      </c>
      <c r="N126" s="1">
        <f t="shared" si="40"/>
        <v>61</v>
      </c>
      <c r="O126" s="4">
        <v>10</v>
      </c>
      <c r="P126" s="1">
        <v>13</v>
      </c>
      <c r="Q126" s="4">
        <v>0</v>
      </c>
      <c r="R126" s="2">
        <v>157</v>
      </c>
      <c r="S126" s="30">
        <f t="shared" si="16"/>
        <v>200.96</v>
      </c>
      <c r="T126" s="40">
        <v>158</v>
      </c>
      <c r="U126" s="2">
        <v>132</v>
      </c>
      <c r="V126" s="5">
        <v>144</v>
      </c>
      <c r="W126" s="5">
        <v>85</v>
      </c>
      <c r="X126" s="3">
        <v>0.95</v>
      </c>
      <c r="Y126" s="48">
        <v>4.2</v>
      </c>
      <c r="Z126" s="48">
        <v>11</v>
      </c>
      <c r="AA126" s="3">
        <f t="shared" si="17"/>
        <v>3.25</v>
      </c>
      <c r="AB126" s="3">
        <f t="shared" si="18"/>
        <v>10.050000000000001</v>
      </c>
      <c r="AC126" s="2">
        <f t="shared" si="27"/>
        <v>840.76433121019113</v>
      </c>
      <c r="AD126" s="2">
        <f t="shared" si="28"/>
        <v>917.19745222929942</v>
      </c>
      <c r="AE126" s="5">
        <f t="shared" si="29"/>
        <v>541.40127388535029</v>
      </c>
      <c r="AF126" s="41">
        <f t="shared" si="19"/>
        <v>0.40972222222222221</v>
      </c>
      <c r="AG126" s="53" t="s">
        <v>17</v>
      </c>
      <c r="AH126" s="3"/>
      <c r="AJ126" s="4"/>
      <c r="AK126" s="4"/>
      <c r="AP126" s="3"/>
      <c r="AQ126" s="2"/>
      <c r="AR126" s="2"/>
    </row>
    <row r="127" spans="1:44" x14ac:dyDescent="0.25">
      <c r="A127" s="131"/>
      <c r="B127" s="57" t="s">
        <v>135</v>
      </c>
      <c r="C127" s="23" t="s">
        <v>289</v>
      </c>
      <c r="D127" s="1">
        <v>8.8000000000000007</v>
      </c>
      <c r="E127" s="1" t="s">
        <v>12</v>
      </c>
      <c r="F127" s="1">
        <v>2</v>
      </c>
      <c r="G127" s="1">
        <v>0</v>
      </c>
      <c r="H127" s="24">
        <v>80</v>
      </c>
      <c r="I127" s="23">
        <v>16</v>
      </c>
      <c r="J127" s="2">
        <v>90</v>
      </c>
      <c r="K127" s="1">
        <v>61</v>
      </c>
      <c r="L127" s="1">
        <f t="shared" si="39"/>
        <v>0</v>
      </c>
      <c r="M127" s="1">
        <v>90</v>
      </c>
      <c r="N127" s="1">
        <f t="shared" si="40"/>
        <v>61</v>
      </c>
      <c r="O127" s="4">
        <v>10</v>
      </c>
      <c r="P127" s="1">
        <v>13</v>
      </c>
      <c r="Q127" s="4">
        <v>0</v>
      </c>
      <c r="R127" s="2">
        <v>157</v>
      </c>
      <c r="S127" s="30">
        <f t="shared" si="16"/>
        <v>200.96</v>
      </c>
      <c r="T127" s="40">
        <v>170</v>
      </c>
      <c r="U127" s="2">
        <v>137</v>
      </c>
      <c r="V127" s="5">
        <v>148</v>
      </c>
      <c r="W127" s="5">
        <v>90</v>
      </c>
      <c r="X127" s="3">
        <v>1.03</v>
      </c>
      <c r="Y127" s="48">
        <v>4.4000000000000004</v>
      </c>
      <c r="Z127" s="48">
        <v>11.3</v>
      </c>
      <c r="AA127" s="3">
        <f t="shared" si="17"/>
        <v>3.37</v>
      </c>
      <c r="AB127" s="3">
        <f t="shared" si="18"/>
        <v>10.270000000000001</v>
      </c>
      <c r="AC127" s="2">
        <f t="shared" si="27"/>
        <v>872.61146496815286</v>
      </c>
      <c r="AD127" s="2">
        <f t="shared" si="28"/>
        <v>942.67515923566884</v>
      </c>
      <c r="AE127" s="5">
        <f t="shared" si="29"/>
        <v>573.24840764331213</v>
      </c>
      <c r="AF127" s="41">
        <f t="shared" si="19"/>
        <v>0.39189189189189189</v>
      </c>
      <c r="AG127" s="53" t="s">
        <v>17</v>
      </c>
      <c r="AH127" s="3"/>
      <c r="AJ127" s="4"/>
      <c r="AK127" s="4"/>
      <c r="AP127" s="3"/>
      <c r="AQ127" s="2"/>
      <c r="AR127" s="2"/>
    </row>
    <row r="128" spans="1:44" x14ac:dyDescent="0.25">
      <c r="A128" s="131"/>
      <c r="B128" s="57" t="s">
        <v>136</v>
      </c>
      <c r="C128" s="23" t="s">
        <v>289</v>
      </c>
      <c r="D128" s="1">
        <v>8.8000000000000007</v>
      </c>
      <c r="E128" s="1" t="s">
        <v>12</v>
      </c>
      <c r="F128" s="1">
        <v>2</v>
      </c>
      <c r="G128" s="1">
        <v>0</v>
      </c>
      <c r="H128" s="24">
        <v>80</v>
      </c>
      <c r="I128" s="23">
        <v>16</v>
      </c>
      <c r="J128" s="2">
        <v>90</v>
      </c>
      <c r="K128" s="1">
        <v>61</v>
      </c>
      <c r="L128" s="1">
        <f t="shared" si="39"/>
        <v>0</v>
      </c>
      <c r="M128" s="1">
        <v>90</v>
      </c>
      <c r="N128" s="1">
        <f t="shared" si="40"/>
        <v>61</v>
      </c>
      <c r="O128" s="4">
        <v>10</v>
      </c>
      <c r="P128" s="1">
        <v>13</v>
      </c>
      <c r="Q128" s="4">
        <v>0</v>
      </c>
      <c r="R128" s="2">
        <v>157</v>
      </c>
      <c r="S128" s="30">
        <f t="shared" si="16"/>
        <v>200.96</v>
      </c>
      <c r="T128" s="40">
        <v>186</v>
      </c>
      <c r="U128" s="2">
        <v>138</v>
      </c>
      <c r="V128" s="5">
        <v>146</v>
      </c>
      <c r="W128" s="5">
        <v>89</v>
      </c>
      <c r="X128" s="3">
        <v>0.96</v>
      </c>
      <c r="Y128" s="48">
        <v>4.4800000000000004</v>
      </c>
      <c r="Z128" s="48">
        <v>11.3</v>
      </c>
      <c r="AA128" s="3">
        <f t="shared" si="17"/>
        <v>3.5200000000000005</v>
      </c>
      <c r="AB128" s="3">
        <f t="shared" si="18"/>
        <v>10.34</v>
      </c>
      <c r="AC128" s="2">
        <f t="shared" si="27"/>
        <v>878.98089171974527</v>
      </c>
      <c r="AD128" s="2">
        <f t="shared" si="28"/>
        <v>929.93630573248413</v>
      </c>
      <c r="AE128" s="5">
        <f t="shared" si="29"/>
        <v>566.87898089171972</v>
      </c>
      <c r="AF128" s="41">
        <f t="shared" si="19"/>
        <v>0.3904109589041096</v>
      </c>
      <c r="AG128" s="53" t="s">
        <v>17</v>
      </c>
      <c r="AH128" s="3"/>
      <c r="AJ128" s="4"/>
      <c r="AK128" s="4"/>
      <c r="AP128" s="3"/>
      <c r="AQ128" s="2"/>
      <c r="AR128" s="2"/>
    </row>
    <row r="129" spans="1:44" x14ac:dyDescent="0.25">
      <c r="A129" s="131"/>
      <c r="B129" s="57" t="s">
        <v>137</v>
      </c>
      <c r="C129" s="23" t="s">
        <v>290</v>
      </c>
      <c r="D129" s="1">
        <v>8.8000000000000007</v>
      </c>
      <c r="E129" s="1" t="s">
        <v>12</v>
      </c>
      <c r="F129" s="1">
        <v>2</v>
      </c>
      <c r="G129" s="1">
        <v>0</v>
      </c>
      <c r="H129" s="24">
        <v>10</v>
      </c>
      <c r="I129" s="23">
        <v>16</v>
      </c>
      <c r="J129" s="2">
        <v>100</v>
      </c>
      <c r="K129" s="1">
        <v>61</v>
      </c>
      <c r="L129" s="1">
        <f t="shared" si="39"/>
        <v>55</v>
      </c>
      <c r="M129" s="1">
        <v>45</v>
      </c>
      <c r="N129" s="1">
        <f t="shared" si="40"/>
        <v>6</v>
      </c>
      <c r="O129" s="4">
        <v>10</v>
      </c>
      <c r="P129" s="1">
        <v>13</v>
      </c>
      <c r="Q129" s="4">
        <v>0</v>
      </c>
      <c r="R129" s="2">
        <v>157</v>
      </c>
      <c r="S129" s="30">
        <f t="shared" si="16"/>
        <v>200.96</v>
      </c>
      <c r="T129" s="40">
        <v>215</v>
      </c>
      <c r="U129" s="2">
        <v>140</v>
      </c>
      <c r="V129" s="5">
        <v>155</v>
      </c>
      <c r="W129" s="5">
        <v>121</v>
      </c>
      <c r="X129" s="3">
        <v>0.75</v>
      </c>
      <c r="Y129" s="48">
        <v>1.7</v>
      </c>
      <c r="Z129" s="48">
        <v>3.8</v>
      </c>
      <c r="AA129" s="3">
        <f t="shared" si="17"/>
        <v>0.95</v>
      </c>
      <c r="AB129" s="3">
        <f t="shared" si="18"/>
        <v>3.05</v>
      </c>
      <c r="AC129" s="2">
        <f t="shared" ref="AC129:AC160" si="41">U129*10^3/R129</f>
        <v>891.71974522292999</v>
      </c>
      <c r="AD129" s="2">
        <f t="shared" ref="AD129:AD160" si="42">V129*10^3/R129</f>
        <v>987.26114649681529</v>
      </c>
      <c r="AE129" s="5">
        <f t="shared" ref="AE129:AE160" si="43">W129*10^3/R129</f>
        <v>770.70063694267515</v>
      </c>
      <c r="AF129" s="41">
        <f t="shared" si="19"/>
        <v>0.21935483870967742</v>
      </c>
      <c r="AG129" s="53" t="s">
        <v>17</v>
      </c>
      <c r="AH129" s="3"/>
      <c r="AJ129" s="4"/>
      <c r="AK129" s="4"/>
      <c r="AP129" s="3"/>
      <c r="AQ129" s="2"/>
      <c r="AR129" s="2"/>
    </row>
    <row r="130" spans="1:44" x14ac:dyDescent="0.25">
      <c r="A130" s="131"/>
      <c r="B130" s="57" t="s">
        <v>138</v>
      </c>
      <c r="C130" s="23" t="s">
        <v>290</v>
      </c>
      <c r="D130" s="1">
        <v>8.8000000000000007</v>
      </c>
      <c r="E130" s="1" t="s">
        <v>12</v>
      </c>
      <c r="F130" s="1">
        <v>2</v>
      </c>
      <c r="G130" s="1">
        <v>0</v>
      </c>
      <c r="H130" s="24">
        <v>80</v>
      </c>
      <c r="I130" s="23">
        <v>16</v>
      </c>
      <c r="J130" s="2">
        <v>100</v>
      </c>
      <c r="K130" s="1">
        <v>61</v>
      </c>
      <c r="L130" s="1">
        <f t="shared" si="39"/>
        <v>55</v>
      </c>
      <c r="M130" s="1">
        <v>45</v>
      </c>
      <c r="N130" s="1">
        <f t="shared" si="40"/>
        <v>6</v>
      </c>
      <c r="O130" s="4">
        <v>10</v>
      </c>
      <c r="P130" s="1">
        <v>13</v>
      </c>
      <c r="Q130" s="4">
        <v>0</v>
      </c>
      <c r="R130" s="2">
        <v>157</v>
      </c>
      <c r="S130" s="30">
        <f t="shared" si="16"/>
        <v>200.96</v>
      </c>
      <c r="T130" s="40">
        <v>187</v>
      </c>
      <c r="U130" s="2">
        <v>146</v>
      </c>
      <c r="V130" s="5">
        <v>161</v>
      </c>
      <c r="W130" s="5">
        <v>118</v>
      </c>
      <c r="X130" s="3">
        <v>0.85</v>
      </c>
      <c r="Y130" s="48">
        <v>2.13</v>
      </c>
      <c r="Z130" s="48">
        <v>4.3</v>
      </c>
      <c r="AA130" s="3">
        <f t="shared" si="17"/>
        <v>1.2799999999999998</v>
      </c>
      <c r="AB130" s="3">
        <f t="shared" si="18"/>
        <v>3.4499999999999997</v>
      </c>
      <c r="AC130" s="2">
        <f t="shared" si="41"/>
        <v>929.93630573248413</v>
      </c>
      <c r="AD130" s="2">
        <f t="shared" si="42"/>
        <v>1025.4777070063694</v>
      </c>
      <c r="AE130" s="5">
        <f t="shared" si="43"/>
        <v>751.59235668789813</v>
      </c>
      <c r="AF130" s="41">
        <f t="shared" si="19"/>
        <v>0.26708074534161486</v>
      </c>
      <c r="AG130" s="53" t="s">
        <v>17</v>
      </c>
      <c r="AH130" s="3"/>
      <c r="AJ130" s="4"/>
      <c r="AK130" s="4"/>
      <c r="AP130" s="3"/>
      <c r="AQ130" s="2"/>
      <c r="AR130" s="2"/>
    </row>
    <row r="131" spans="1:44" x14ac:dyDescent="0.25">
      <c r="A131" s="131"/>
      <c r="B131" s="57" t="s">
        <v>139</v>
      </c>
      <c r="C131" s="23" t="s">
        <v>290</v>
      </c>
      <c r="D131" s="1">
        <v>8.8000000000000007</v>
      </c>
      <c r="E131" s="1" t="s">
        <v>12</v>
      </c>
      <c r="F131" s="1">
        <v>2</v>
      </c>
      <c r="G131" s="1">
        <v>0</v>
      </c>
      <c r="H131" s="24">
        <v>80</v>
      </c>
      <c r="I131" s="23">
        <v>16</v>
      </c>
      <c r="J131" s="2">
        <v>100</v>
      </c>
      <c r="K131" s="1">
        <v>61</v>
      </c>
      <c r="L131" s="1">
        <f t="shared" si="39"/>
        <v>55</v>
      </c>
      <c r="M131" s="1">
        <v>45</v>
      </c>
      <c r="N131" s="1">
        <f t="shared" si="40"/>
        <v>6</v>
      </c>
      <c r="O131" s="4">
        <v>10</v>
      </c>
      <c r="P131" s="1">
        <v>13</v>
      </c>
      <c r="Q131" s="4">
        <v>0</v>
      </c>
      <c r="R131" s="2">
        <v>157</v>
      </c>
      <c r="S131" s="30">
        <f t="shared" si="16"/>
        <v>200.96</v>
      </c>
      <c r="T131" s="40">
        <v>210</v>
      </c>
      <c r="U131" s="2">
        <v>144</v>
      </c>
      <c r="V131" s="5">
        <v>157</v>
      </c>
      <c r="W131" s="5">
        <v>113</v>
      </c>
      <c r="X131" s="3">
        <v>0.78</v>
      </c>
      <c r="Y131" s="48">
        <v>1.87</v>
      </c>
      <c r="Z131" s="48">
        <v>4.28</v>
      </c>
      <c r="AA131" s="3">
        <f t="shared" si="17"/>
        <v>1.0900000000000001</v>
      </c>
      <c r="AB131" s="3">
        <f t="shared" si="18"/>
        <v>3.5</v>
      </c>
      <c r="AC131" s="2">
        <f t="shared" si="41"/>
        <v>917.19745222929942</v>
      </c>
      <c r="AD131" s="2">
        <f t="shared" si="42"/>
        <v>1000</v>
      </c>
      <c r="AE131" s="5">
        <f t="shared" si="43"/>
        <v>719.74522292993629</v>
      </c>
      <c r="AF131" s="41">
        <f t="shared" si="19"/>
        <v>0.28025477707006374</v>
      </c>
      <c r="AG131" s="53" t="s">
        <v>17</v>
      </c>
      <c r="AH131" s="3"/>
      <c r="AJ131" s="4"/>
      <c r="AK131" s="4"/>
      <c r="AP131" s="3"/>
      <c r="AQ131" s="2"/>
      <c r="AR131" s="2"/>
    </row>
    <row r="132" spans="1:44" x14ac:dyDescent="0.25">
      <c r="A132" s="131"/>
      <c r="B132" s="57" t="s">
        <v>140</v>
      </c>
      <c r="C132" s="23" t="s">
        <v>290</v>
      </c>
      <c r="D132" s="1">
        <v>10.9</v>
      </c>
      <c r="E132" s="1" t="s">
        <v>12</v>
      </c>
      <c r="F132" s="1">
        <v>2</v>
      </c>
      <c r="G132" s="1">
        <v>0</v>
      </c>
      <c r="H132" s="24">
        <v>10</v>
      </c>
      <c r="I132" s="23">
        <v>16</v>
      </c>
      <c r="J132" s="2">
        <v>80</v>
      </c>
      <c r="K132" s="1">
        <v>61</v>
      </c>
      <c r="L132" s="1">
        <v>39</v>
      </c>
      <c r="M132" s="1">
        <f t="shared" ref="M132:M134" si="44">J132-L132</f>
        <v>41</v>
      </c>
      <c r="N132" s="1">
        <f t="shared" ref="N132:N134" si="45">K132-L132</f>
        <v>22</v>
      </c>
      <c r="O132" s="4">
        <v>10</v>
      </c>
      <c r="P132" s="1">
        <v>13</v>
      </c>
      <c r="Q132" s="4">
        <v>0</v>
      </c>
      <c r="R132" s="2">
        <v>157</v>
      </c>
      <c r="S132" s="30">
        <f t="shared" ref="S132:S195" si="46">3.14*I132^2/4</f>
        <v>200.96</v>
      </c>
      <c r="T132" s="40">
        <v>215</v>
      </c>
      <c r="U132" s="2">
        <v>160</v>
      </c>
      <c r="V132" s="5">
        <v>176</v>
      </c>
      <c r="W132" s="5">
        <v>132</v>
      </c>
      <c r="X132" s="3">
        <v>0.93</v>
      </c>
      <c r="Y132" s="48">
        <v>1.9</v>
      </c>
      <c r="Z132" s="48">
        <v>4.9000000000000004</v>
      </c>
      <c r="AA132" s="3">
        <f t="shared" si="17"/>
        <v>0.96999999999999986</v>
      </c>
      <c r="AB132" s="3">
        <f t="shared" si="18"/>
        <v>3.97</v>
      </c>
      <c r="AC132" s="2">
        <f t="shared" si="41"/>
        <v>1019.108280254777</v>
      </c>
      <c r="AD132" s="2">
        <f t="shared" si="42"/>
        <v>1121.0191082802548</v>
      </c>
      <c r="AE132" s="5">
        <f t="shared" si="43"/>
        <v>840.76433121019113</v>
      </c>
      <c r="AF132" s="41">
        <f t="shared" si="19"/>
        <v>0.25</v>
      </c>
      <c r="AG132" s="53" t="s">
        <v>17</v>
      </c>
      <c r="AH132" s="3"/>
      <c r="AJ132" s="4"/>
      <c r="AK132" s="4"/>
      <c r="AP132" s="3"/>
      <c r="AQ132" s="2"/>
      <c r="AR132" s="2"/>
    </row>
    <row r="133" spans="1:44" x14ac:dyDescent="0.25">
      <c r="A133" s="131"/>
      <c r="B133" s="57" t="s">
        <v>141</v>
      </c>
      <c r="C133" s="23" t="s">
        <v>290</v>
      </c>
      <c r="D133" s="1">
        <v>10.9</v>
      </c>
      <c r="E133" s="1" t="s">
        <v>12</v>
      </c>
      <c r="F133" s="1">
        <v>2</v>
      </c>
      <c r="G133" s="1">
        <v>0</v>
      </c>
      <c r="H133" s="24">
        <v>80</v>
      </c>
      <c r="I133" s="23">
        <v>16</v>
      </c>
      <c r="J133" s="2">
        <v>80</v>
      </c>
      <c r="K133" s="1">
        <v>61</v>
      </c>
      <c r="L133" s="1">
        <v>39</v>
      </c>
      <c r="M133" s="1">
        <f t="shared" si="44"/>
        <v>41</v>
      </c>
      <c r="N133" s="1">
        <f t="shared" si="45"/>
        <v>22</v>
      </c>
      <c r="O133" s="4">
        <v>10</v>
      </c>
      <c r="P133" s="1">
        <v>13</v>
      </c>
      <c r="Q133" s="4">
        <v>0</v>
      </c>
      <c r="R133" s="2">
        <v>157</v>
      </c>
      <c r="S133" s="30">
        <f t="shared" si="46"/>
        <v>200.96</v>
      </c>
      <c r="T133" s="40">
        <v>230</v>
      </c>
      <c r="U133" s="2">
        <v>161</v>
      </c>
      <c r="V133" s="5">
        <v>180</v>
      </c>
      <c r="W133" s="5">
        <v>131</v>
      </c>
      <c r="X133" s="3">
        <v>0.84</v>
      </c>
      <c r="Y133" s="48">
        <v>2</v>
      </c>
      <c r="Z133" s="48">
        <v>5</v>
      </c>
      <c r="AA133" s="3">
        <f t="shared" ref="AA133:AA196" si="47">Y133-X133</f>
        <v>1.1600000000000001</v>
      </c>
      <c r="AB133" s="3">
        <f t="shared" ref="AB133:AB196" si="48">Z133-X133</f>
        <v>4.16</v>
      </c>
      <c r="AC133" s="2">
        <f t="shared" si="41"/>
        <v>1025.4777070063694</v>
      </c>
      <c r="AD133" s="2">
        <f t="shared" si="42"/>
        <v>1146.4968152866243</v>
      </c>
      <c r="AE133" s="5">
        <f t="shared" si="43"/>
        <v>834.39490445859872</v>
      </c>
      <c r="AF133" s="41">
        <f t="shared" ref="AF133:AF196" si="49">1-(W133/V133)</f>
        <v>0.27222222222222225</v>
      </c>
      <c r="AG133" s="53" t="s">
        <v>17</v>
      </c>
      <c r="AH133" s="3"/>
      <c r="AJ133" s="4"/>
      <c r="AK133" s="4"/>
      <c r="AP133" s="3"/>
      <c r="AQ133" s="2"/>
      <c r="AR133" s="2"/>
    </row>
    <row r="134" spans="1:44" x14ac:dyDescent="0.25">
      <c r="A134" s="131"/>
      <c r="B134" s="57" t="s">
        <v>142</v>
      </c>
      <c r="C134" s="23" t="s">
        <v>290</v>
      </c>
      <c r="D134" s="1">
        <v>10.9</v>
      </c>
      <c r="E134" s="1" t="s">
        <v>12</v>
      </c>
      <c r="F134" s="1">
        <v>2</v>
      </c>
      <c r="G134" s="1">
        <v>0</v>
      </c>
      <c r="H134" s="24">
        <v>80</v>
      </c>
      <c r="I134" s="23">
        <v>16</v>
      </c>
      <c r="J134" s="2">
        <v>80</v>
      </c>
      <c r="K134" s="1">
        <v>61</v>
      </c>
      <c r="L134" s="1">
        <v>39</v>
      </c>
      <c r="M134" s="1">
        <f t="shared" si="44"/>
        <v>41</v>
      </c>
      <c r="N134" s="1">
        <f t="shared" si="45"/>
        <v>22</v>
      </c>
      <c r="O134" s="4">
        <v>10</v>
      </c>
      <c r="P134" s="1">
        <v>13</v>
      </c>
      <c r="Q134" s="4">
        <v>0</v>
      </c>
      <c r="R134" s="2">
        <v>157</v>
      </c>
      <c r="S134" s="30">
        <f t="shared" si="46"/>
        <v>200.96</v>
      </c>
      <c r="T134" s="40">
        <v>240</v>
      </c>
      <c r="U134" s="2">
        <v>161</v>
      </c>
      <c r="V134" s="5">
        <v>180</v>
      </c>
      <c r="W134" s="5">
        <v>133</v>
      </c>
      <c r="X134" s="3">
        <v>0.76</v>
      </c>
      <c r="Y134" s="48">
        <v>2</v>
      </c>
      <c r="Z134" s="48">
        <v>4.8</v>
      </c>
      <c r="AA134" s="3">
        <f t="shared" si="47"/>
        <v>1.24</v>
      </c>
      <c r="AB134" s="3">
        <f t="shared" si="48"/>
        <v>4.04</v>
      </c>
      <c r="AC134" s="2">
        <f t="shared" si="41"/>
        <v>1025.4777070063694</v>
      </c>
      <c r="AD134" s="2">
        <f t="shared" si="42"/>
        <v>1146.4968152866243</v>
      </c>
      <c r="AE134" s="5">
        <f t="shared" si="43"/>
        <v>847.13375796178343</v>
      </c>
      <c r="AF134" s="41">
        <f t="shared" si="49"/>
        <v>0.26111111111111107</v>
      </c>
      <c r="AG134" s="53" t="s">
        <v>17</v>
      </c>
      <c r="AH134" s="3"/>
      <c r="AJ134" s="4"/>
      <c r="AK134" s="4"/>
      <c r="AP134" s="3"/>
      <c r="AQ134" s="2"/>
      <c r="AR134" s="2"/>
    </row>
    <row r="135" spans="1:44" x14ac:dyDescent="0.25">
      <c r="A135" s="131"/>
      <c r="B135" s="57" t="s">
        <v>143</v>
      </c>
      <c r="C135" s="23" t="s">
        <v>290</v>
      </c>
      <c r="D135" s="1">
        <v>10.9</v>
      </c>
      <c r="E135" s="1" t="s">
        <v>12</v>
      </c>
      <c r="F135" s="1">
        <v>2</v>
      </c>
      <c r="G135" s="1">
        <v>0</v>
      </c>
      <c r="H135" s="24">
        <v>10</v>
      </c>
      <c r="I135" s="23">
        <v>16</v>
      </c>
      <c r="J135" s="2">
        <v>100</v>
      </c>
      <c r="K135" s="1">
        <v>61</v>
      </c>
      <c r="L135" s="1">
        <v>57</v>
      </c>
      <c r="M135" s="1">
        <v>43</v>
      </c>
      <c r="N135" s="1">
        <f>K135-L135</f>
        <v>4</v>
      </c>
      <c r="O135" s="4">
        <v>10</v>
      </c>
      <c r="P135" s="1">
        <v>13</v>
      </c>
      <c r="Q135" s="4">
        <v>0</v>
      </c>
      <c r="R135" s="2">
        <v>157</v>
      </c>
      <c r="S135" s="30">
        <f t="shared" si="46"/>
        <v>200.96</v>
      </c>
      <c r="T135" s="40">
        <v>220</v>
      </c>
      <c r="U135" s="2">
        <v>188</v>
      </c>
      <c r="V135" s="5">
        <v>199</v>
      </c>
      <c r="W135" s="5">
        <v>153</v>
      </c>
      <c r="X135" s="3">
        <v>0.96</v>
      </c>
      <c r="Y135" s="48">
        <v>1.5</v>
      </c>
      <c r="Z135" s="48">
        <v>3.3</v>
      </c>
      <c r="AA135" s="3">
        <f t="shared" si="47"/>
        <v>0.54</v>
      </c>
      <c r="AB135" s="3">
        <f t="shared" si="48"/>
        <v>2.34</v>
      </c>
      <c r="AC135" s="2">
        <f t="shared" si="41"/>
        <v>1197.4522292993631</v>
      </c>
      <c r="AD135" s="2">
        <f t="shared" si="42"/>
        <v>1267.5159235668789</v>
      </c>
      <c r="AE135" s="5">
        <f t="shared" si="43"/>
        <v>974.52229299363057</v>
      </c>
      <c r="AF135" s="41">
        <f t="shared" si="49"/>
        <v>0.23115577889447236</v>
      </c>
      <c r="AG135" s="53" t="s">
        <v>17</v>
      </c>
      <c r="AH135" s="3"/>
      <c r="AJ135" s="4"/>
      <c r="AK135" s="4"/>
      <c r="AP135" s="3"/>
      <c r="AQ135" s="2"/>
      <c r="AR135" s="2"/>
    </row>
    <row r="136" spans="1:44" x14ac:dyDescent="0.25">
      <c r="A136" s="131"/>
      <c r="B136" s="57" t="s">
        <v>144</v>
      </c>
      <c r="C136" s="23" t="s">
        <v>290</v>
      </c>
      <c r="D136" s="1">
        <v>10.9</v>
      </c>
      <c r="E136" s="1" t="s">
        <v>12</v>
      </c>
      <c r="F136" s="1">
        <v>2</v>
      </c>
      <c r="G136" s="1">
        <v>0</v>
      </c>
      <c r="H136" s="24">
        <v>80</v>
      </c>
      <c r="I136" s="23">
        <v>16</v>
      </c>
      <c r="J136" s="2">
        <v>100</v>
      </c>
      <c r="K136" s="1">
        <v>61</v>
      </c>
      <c r="L136" s="1">
        <v>57</v>
      </c>
      <c r="M136" s="1">
        <v>43</v>
      </c>
      <c r="N136" s="1">
        <f>K136-L136</f>
        <v>4</v>
      </c>
      <c r="O136" s="4">
        <v>10</v>
      </c>
      <c r="P136" s="1">
        <v>13</v>
      </c>
      <c r="Q136" s="4">
        <v>0</v>
      </c>
      <c r="R136" s="2">
        <v>157</v>
      </c>
      <c r="S136" s="30">
        <f t="shared" si="46"/>
        <v>200.96</v>
      </c>
      <c r="T136" s="40">
        <v>231</v>
      </c>
      <c r="U136" s="2">
        <v>192</v>
      </c>
      <c r="V136" s="5">
        <v>202</v>
      </c>
      <c r="W136" s="5">
        <v>148</v>
      </c>
      <c r="X136" s="3">
        <v>0.96</v>
      </c>
      <c r="Y136" s="48">
        <v>1.4</v>
      </c>
      <c r="Z136" s="48">
        <v>3.04</v>
      </c>
      <c r="AA136" s="3">
        <f t="shared" si="47"/>
        <v>0.43999999999999995</v>
      </c>
      <c r="AB136" s="3">
        <f t="shared" si="48"/>
        <v>2.08</v>
      </c>
      <c r="AC136" s="2">
        <f t="shared" si="41"/>
        <v>1222.9299363057326</v>
      </c>
      <c r="AD136" s="2">
        <f t="shared" si="42"/>
        <v>1286.624203821656</v>
      </c>
      <c r="AE136" s="5">
        <f t="shared" si="43"/>
        <v>942.67515923566884</v>
      </c>
      <c r="AF136" s="41">
        <f t="shared" si="49"/>
        <v>0.26732673267326734</v>
      </c>
      <c r="AG136" s="53" t="s">
        <v>17</v>
      </c>
      <c r="AH136" s="3"/>
      <c r="AJ136" s="4"/>
      <c r="AK136" s="4"/>
      <c r="AP136" s="3"/>
      <c r="AQ136" s="2"/>
      <c r="AR136" s="2"/>
    </row>
    <row r="137" spans="1:44" x14ac:dyDescent="0.25">
      <c r="A137" s="131"/>
      <c r="B137" s="57" t="s">
        <v>145</v>
      </c>
      <c r="C137" s="23" t="s">
        <v>290</v>
      </c>
      <c r="D137" s="1">
        <v>10.9</v>
      </c>
      <c r="E137" s="1" t="s">
        <v>12</v>
      </c>
      <c r="F137" s="1">
        <v>2</v>
      </c>
      <c r="G137" s="1">
        <v>0</v>
      </c>
      <c r="H137" s="24">
        <v>80</v>
      </c>
      <c r="I137" s="23">
        <v>16</v>
      </c>
      <c r="J137" s="2">
        <v>100</v>
      </c>
      <c r="K137" s="1">
        <v>61</v>
      </c>
      <c r="L137" s="1">
        <v>57</v>
      </c>
      <c r="M137" s="1">
        <v>43</v>
      </c>
      <c r="N137" s="1">
        <f>K137-L137</f>
        <v>4</v>
      </c>
      <c r="O137" s="4">
        <v>10</v>
      </c>
      <c r="P137" s="1">
        <v>13</v>
      </c>
      <c r="Q137" s="4">
        <v>0</v>
      </c>
      <c r="R137" s="2">
        <v>157</v>
      </c>
      <c r="S137" s="30">
        <f t="shared" si="46"/>
        <v>200.96</v>
      </c>
      <c r="T137" s="40">
        <v>209</v>
      </c>
      <c r="U137" s="2">
        <v>200</v>
      </c>
      <c r="V137" s="5">
        <v>209</v>
      </c>
      <c r="W137" s="5">
        <v>148</v>
      </c>
      <c r="X137" s="3">
        <v>1.08</v>
      </c>
      <c r="Y137" s="48">
        <v>1.6</v>
      </c>
      <c r="Z137" s="48">
        <v>3.1</v>
      </c>
      <c r="AA137" s="3">
        <f t="shared" si="47"/>
        <v>0.52</v>
      </c>
      <c r="AB137" s="3">
        <f t="shared" si="48"/>
        <v>2.02</v>
      </c>
      <c r="AC137" s="2">
        <f t="shared" si="41"/>
        <v>1273.8853503184714</v>
      </c>
      <c r="AD137" s="2">
        <f t="shared" si="42"/>
        <v>1331.2101910828026</v>
      </c>
      <c r="AE137" s="5">
        <f t="shared" si="43"/>
        <v>942.67515923566884</v>
      </c>
      <c r="AF137" s="41">
        <f t="shared" si="49"/>
        <v>0.29186602870813394</v>
      </c>
      <c r="AG137" s="53" t="s">
        <v>17</v>
      </c>
      <c r="AH137" s="3"/>
      <c r="AJ137" s="4"/>
      <c r="AK137" s="4"/>
      <c r="AP137" s="3"/>
      <c r="AQ137" s="2"/>
      <c r="AR137" s="2"/>
    </row>
    <row r="138" spans="1:44" x14ac:dyDescent="0.25">
      <c r="A138" s="131"/>
      <c r="B138" s="57" t="s">
        <v>146</v>
      </c>
      <c r="C138" s="23" t="s">
        <v>290</v>
      </c>
      <c r="D138" s="1">
        <v>8.8000000000000007</v>
      </c>
      <c r="E138" s="1" t="s">
        <v>12</v>
      </c>
      <c r="F138" s="1">
        <v>2</v>
      </c>
      <c r="G138" s="1">
        <v>0</v>
      </c>
      <c r="H138" s="24">
        <v>10</v>
      </c>
      <c r="I138" s="23">
        <v>20</v>
      </c>
      <c r="J138" s="2">
        <v>85</v>
      </c>
      <c r="K138" s="1">
        <v>61</v>
      </c>
      <c r="L138" s="1">
        <f t="shared" ref="L138:L143" si="50">K138-N138</f>
        <v>33</v>
      </c>
      <c r="M138" s="1">
        <v>52</v>
      </c>
      <c r="N138" s="1">
        <f t="shared" ref="N138:N143" si="51">K138-(J138-M138)</f>
        <v>28</v>
      </c>
      <c r="O138" s="4">
        <v>12.5</v>
      </c>
      <c r="P138" s="1">
        <v>16</v>
      </c>
      <c r="Q138" s="4">
        <v>0</v>
      </c>
      <c r="R138" s="2">
        <v>245</v>
      </c>
      <c r="S138" s="30">
        <f t="shared" si="46"/>
        <v>314</v>
      </c>
      <c r="T138" s="40">
        <v>248</v>
      </c>
      <c r="U138" s="2">
        <v>194</v>
      </c>
      <c r="V138" s="5">
        <v>224</v>
      </c>
      <c r="W138" s="5">
        <v>152</v>
      </c>
      <c r="X138" s="3">
        <v>0.88</v>
      </c>
      <c r="Y138" s="48">
        <v>3.3</v>
      </c>
      <c r="Z138" s="48">
        <v>9</v>
      </c>
      <c r="AA138" s="3">
        <f t="shared" si="47"/>
        <v>2.42</v>
      </c>
      <c r="AB138" s="3">
        <f t="shared" si="48"/>
        <v>8.1199999999999992</v>
      </c>
      <c r="AC138" s="2">
        <f t="shared" si="41"/>
        <v>791.83673469387759</v>
      </c>
      <c r="AD138" s="2">
        <f t="shared" si="42"/>
        <v>914.28571428571433</v>
      </c>
      <c r="AE138" s="5">
        <f t="shared" si="43"/>
        <v>620.40816326530614</v>
      </c>
      <c r="AF138" s="41">
        <f t="shared" si="49"/>
        <v>0.3214285714285714</v>
      </c>
      <c r="AG138" s="53" t="s">
        <v>17</v>
      </c>
      <c r="AH138" s="3"/>
      <c r="AJ138" s="4"/>
      <c r="AK138" s="4"/>
      <c r="AP138" s="3"/>
      <c r="AQ138" s="2"/>
      <c r="AR138" s="2"/>
    </row>
    <row r="139" spans="1:44" x14ac:dyDescent="0.25">
      <c r="A139" s="131"/>
      <c r="B139" s="57" t="s">
        <v>147</v>
      </c>
      <c r="C139" s="23" t="s">
        <v>290</v>
      </c>
      <c r="D139" s="1">
        <v>8.8000000000000007</v>
      </c>
      <c r="E139" s="1" t="s">
        <v>12</v>
      </c>
      <c r="F139" s="1">
        <v>2</v>
      </c>
      <c r="G139" s="1">
        <v>0</v>
      </c>
      <c r="H139" s="24">
        <v>80</v>
      </c>
      <c r="I139" s="23">
        <v>20</v>
      </c>
      <c r="J139" s="2">
        <v>85</v>
      </c>
      <c r="K139" s="1">
        <v>61</v>
      </c>
      <c r="L139" s="1">
        <f t="shared" si="50"/>
        <v>33</v>
      </c>
      <c r="M139" s="1">
        <v>52</v>
      </c>
      <c r="N139" s="1">
        <f t="shared" si="51"/>
        <v>28</v>
      </c>
      <c r="O139" s="4">
        <v>12.5</v>
      </c>
      <c r="P139" s="1">
        <v>16</v>
      </c>
      <c r="Q139" s="4">
        <v>0</v>
      </c>
      <c r="R139" s="2">
        <v>245</v>
      </c>
      <c r="S139" s="30">
        <f t="shared" si="46"/>
        <v>314</v>
      </c>
      <c r="T139" s="40">
        <v>284</v>
      </c>
      <c r="U139" s="2">
        <v>202</v>
      </c>
      <c r="V139" s="5">
        <v>230</v>
      </c>
      <c r="W139" s="5">
        <v>159</v>
      </c>
      <c r="X139" s="3">
        <v>0.81</v>
      </c>
      <c r="Y139" s="48">
        <v>3.3</v>
      </c>
      <c r="Z139" s="48">
        <v>8.8000000000000007</v>
      </c>
      <c r="AA139" s="3">
        <f t="shared" si="47"/>
        <v>2.4899999999999998</v>
      </c>
      <c r="AB139" s="3">
        <f t="shared" si="48"/>
        <v>7.99</v>
      </c>
      <c r="AC139" s="2">
        <f t="shared" si="41"/>
        <v>824.48979591836735</v>
      </c>
      <c r="AD139" s="2">
        <f t="shared" si="42"/>
        <v>938.77551020408168</v>
      </c>
      <c r="AE139" s="5">
        <f t="shared" si="43"/>
        <v>648.9795918367347</v>
      </c>
      <c r="AF139" s="41">
        <f t="shared" si="49"/>
        <v>0.30869565217391304</v>
      </c>
      <c r="AG139" s="53" t="s">
        <v>17</v>
      </c>
      <c r="AH139" s="3"/>
      <c r="AJ139" s="4"/>
      <c r="AK139" s="4"/>
      <c r="AP139" s="3"/>
      <c r="AQ139" s="2"/>
      <c r="AR139" s="2"/>
    </row>
    <row r="140" spans="1:44" x14ac:dyDescent="0.25">
      <c r="A140" s="131"/>
      <c r="B140" s="57" t="s">
        <v>148</v>
      </c>
      <c r="C140" s="23" t="s">
        <v>290</v>
      </c>
      <c r="D140" s="1">
        <v>8.8000000000000007</v>
      </c>
      <c r="E140" s="1" t="s">
        <v>12</v>
      </c>
      <c r="F140" s="1">
        <v>2</v>
      </c>
      <c r="G140" s="1">
        <v>0</v>
      </c>
      <c r="H140" s="24">
        <v>80</v>
      </c>
      <c r="I140" s="23">
        <v>20</v>
      </c>
      <c r="J140" s="2">
        <v>85</v>
      </c>
      <c r="K140" s="1">
        <v>61</v>
      </c>
      <c r="L140" s="1">
        <f t="shared" si="50"/>
        <v>33</v>
      </c>
      <c r="M140" s="1">
        <v>52</v>
      </c>
      <c r="N140" s="1">
        <f t="shared" si="51"/>
        <v>28</v>
      </c>
      <c r="O140" s="4">
        <v>12.5</v>
      </c>
      <c r="P140" s="1">
        <v>16</v>
      </c>
      <c r="Q140" s="4">
        <v>0</v>
      </c>
      <c r="R140" s="2">
        <v>245</v>
      </c>
      <c r="S140" s="30">
        <f t="shared" si="46"/>
        <v>314</v>
      </c>
      <c r="T140" s="40">
        <v>288</v>
      </c>
      <c r="U140" s="2">
        <v>203</v>
      </c>
      <c r="V140" s="5">
        <v>231</v>
      </c>
      <c r="W140" s="5">
        <v>164</v>
      </c>
      <c r="X140" s="3">
        <v>0.8</v>
      </c>
      <c r="Y140" s="48">
        <v>3.4</v>
      </c>
      <c r="Z140" s="48">
        <v>8.6999999999999993</v>
      </c>
      <c r="AA140" s="3">
        <f t="shared" si="47"/>
        <v>2.5999999999999996</v>
      </c>
      <c r="AB140" s="3">
        <f t="shared" si="48"/>
        <v>7.8999999999999995</v>
      </c>
      <c r="AC140" s="2">
        <f t="shared" si="41"/>
        <v>828.57142857142856</v>
      </c>
      <c r="AD140" s="2">
        <f t="shared" si="42"/>
        <v>942.85714285714289</v>
      </c>
      <c r="AE140" s="5">
        <f t="shared" si="43"/>
        <v>669.38775510204084</v>
      </c>
      <c r="AF140" s="41">
        <f t="shared" si="49"/>
        <v>0.29004329004328999</v>
      </c>
      <c r="AG140" s="53" t="s">
        <v>17</v>
      </c>
      <c r="AH140" s="3"/>
      <c r="AJ140" s="4"/>
      <c r="AK140" s="4"/>
      <c r="AP140" s="3"/>
      <c r="AQ140" s="2"/>
      <c r="AR140" s="2"/>
    </row>
    <row r="141" spans="1:44" x14ac:dyDescent="0.25">
      <c r="A141" s="131"/>
      <c r="B141" s="57" t="s">
        <v>149</v>
      </c>
      <c r="C141" s="23" t="s">
        <v>289</v>
      </c>
      <c r="D141" s="1">
        <v>8.8000000000000007</v>
      </c>
      <c r="E141" s="1" t="s">
        <v>12</v>
      </c>
      <c r="F141" s="1">
        <v>2</v>
      </c>
      <c r="G141" s="1">
        <v>0</v>
      </c>
      <c r="H141" s="24">
        <v>10</v>
      </c>
      <c r="I141" s="23">
        <v>20</v>
      </c>
      <c r="J141" s="2">
        <v>90</v>
      </c>
      <c r="K141" s="1">
        <v>61</v>
      </c>
      <c r="L141" s="1">
        <f t="shared" si="50"/>
        <v>0</v>
      </c>
      <c r="M141" s="1">
        <v>90</v>
      </c>
      <c r="N141" s="1">
        <f t="shared" si="51"/>
        <v>61</v>
      </c>
      <c r="O141" s="4">
        <v>12.5</v>
      </c>
      <c r="P141" s="1">
        <v>16</v>
      </c>
      <c r="Q141" s="4">
        <v>0</v>
      </c>
      <c r="R141" s="2">
        <v>245</v>
      </c>
      <c r="S141" s="30">
        <f t="shared" si="46"/>
        <v>314</v>
      </c>
      <c r="T141" s="40">
        <v>215</v>
      </c>
      <c r="U141" s="2">
        <v>213</v>
      </c>
      <c r="V141" s="5">
        <v>226</v>
      </c>
      <c r="W141" s="5">
        <v>131</v>
      </c>
      <c r="X141" s="3">
        <v>1.3</v>
      </c>
      <c r="Y141" s="48">
        <v>3.9</v>
      </c>
      <c r="Z141" s="48">
        <v>11.2</v>
      </c>
      <c r="AA141" s="3">
        <f t="shared" si="47"/>
        <v>2.5999999999999996</v>
      </c>
      <c r="AB141" s="3">
        <f t="shared" si="48"/>
        <v>9.8999999999999986</v>
      </c>
      <c r="AC141" s="2">
        <f t="shared" si="41"/>
        <v>869.38775510204084</v>
      </c>
      <c r="AD141" s="2">
        <f t="shared" si="42"/>
        <v>922.44897959183675</v>
      </c>
      <c r="AE141" s="5">
        <f t="shared" si="43"/>
        <v>534.69387755102036</v>
      </c>
      <c r="AF141" s="41">
        <f t="shared" si="49"/>
        <v>0.42035398230088494</v>
      </c>
      <c r="AG141" s="53" t="s">
        <v>17</v>
      </c>
      <c r="AH141" s="3"/>
      <c r="AJ141" s="4"/>
      <c r="AK141" s="4"/>
      <c r="AP141" s="3"/>
      <c r="AQ141" s="2"/>
      <c r="AR141" s="2"/>
    </row>
    <row r="142" spans="1:44" x14ac:dyDescent="0.25">
      <c r="A142" s="131"/>
      <c r="B142" s="57" t="s">
        <v>150</v>
      </c>
      <c r="C142" s="23" t="s">
        <v>289</v>
      </c>
      <c r="D142" s="1">
        <v>8.8000000000000007</v>
      </c>
      <c r="E142" s="1" t="s">
        <v>12</v>
      </c>
      <c r="F142" s="1">
        <v>2</v>
      </c>
      <c r="G142" s="1">
        <v>0</v>
      </c>
      <c r="H142" s="24">
        <v>80</v>
      </c>
      <c r="I142" s="23">
        <v>20</v>
      </c>
      <c r="J142" s="2">
        <v>90</v>
      </c>
      <c r="K142" s="1">
        <v>61</v>
      </c>
      <c r="L142" s="1">
        <f t="shared" si="50"/>
        <v>0</v>
      </c>
      <c r="M142" s="1">
        <v>90</v>
      </c>
      <c r="N142" s="1">
        <f t="shared" si="51"/>
        <v>61</v>
      </c>
      <c r="O142" s="4">
        <v>12.5</v>
      </c>
      <c r="P142" s="1">
        <v>16</v>
      </c>
      <c r="Q142" s="4">
        <v>0</v>
      </c>
      <c r="R142" s="2">
        <v>245</v>
      </c>
      <c r="S142" s="30">
        <f t="shared" si="46"/>
        <v>314</v>
      </c>
      <c r="T142" s="40">
        <v>221</v>
      </c>
      <c r="U142" s="2">
        <v>215</v>
      </c>
      <c r="V142" s="5">
        <v>226</v>
      </c>
      <c r="W142" s="5">
        <v>134</v>
      </c>
      <c r="X142" s="3">
        <v>1.27</v>
      </c>
      <c r="Y142" s="48">
        <v>4.3</v>
      </c>
      <c r="Z142" s="48">
        <v>11.5</v>
      </c>
      <c r="AA142" s="3">
        <f t="shared" si="47"/>
        <v>3.03</v>
      </c>
      <c r="AB142" s="3">
        <f t="shared" si="48"/>
        <v>10.23</v>
      </c>
      <c r="AC142" s="2">
        <f t="shared" si="41"/>
        <v>877.55102040816325</v>
      </c>
      <c r="AD142" s="2">
        <f t="shared" si="42"/>
        <v>922.44897959183675</v>
      </c>
      <c r="AE142" s="5">
        <f t="shared" si="43"/>
        <v>546.9387755102041</v>
      </c>
      <c r="AF142" s="41">
        <f t="shared" si="49"/>
        <v>0.40707964601769908</v>
      </c>
      <c r="AG142" s="53" t="s">
        <v>17</v>
      </c>
      <c r="AH142" s="3"/>
      <c r="AJ142" s="4"/>
      <c r="AK142" s="4"/>
      <c r="AP142" s="3"/>
      <c r="AQ142" s="2"/>
      <c r="AR142" s="2"/>
    </row>
    <row r="143" spans="1:44" x14ac:dyDescent="0.25">
      <c r="A143" s="131"/>
      <c r="B143" s="57" t="s">
        <v>151</v>
      </c>
      <c r="C143" s="23" t="s">
        <v>289</v>
      </c>
      <c r="D143" s="1">
        <v>8.8000000000000007</v>
      </c>
      <c r="E143" s="1" t="s">
        <v>12</v>
      </c>
      <c r="F143" s="1">
        <v>2</v>
      </c>
      <c r="G143" s="1">
        <v>0</v>
      </c>
      <c r="H143" s="24">
        <v>80</v>
      </c>
      <c r="I143" s="23">
        <v>20</v>
      </c>
      <c r="J143" s="2">
        <v>90</v>
      </c>
      <c r="K143" s="1">
        <v>61</v>
      </c>
      <c r="L143" s="1">
        <f t="shared" si="50"/>
        <v>0</v>
      </c>
      <c r="M143" s="1">
        <v>90</v>
      </c>
      <c r="N143" s="1">
        <f t="shared" si="51"/>
        <v>61</v>
      </c>
      <c r="O143" s="4">
        <v>12.5</v>
      </c>
      <c r="P143" s="1">
        <v>16</v>
      </c>
      <c r="Q143" s="4">
        <v>0</v>
      </c>
      <c r="R143" s="2">
        <v>245</v>
      </c>
      <c r="S143" s="30">
        <f t="shared" si="46"/>
        <v>314</v>
      </c>
      <c r="T143" s="40">
        <v>245</v>
      </c>
      <c r="U143" s="2">
        <v>220</v>
      </c>
      <c r="V143" s="5">
        <v>228</v>
      </c>
      <c r="W143" s="5">
        <v>135</v>
      </c>
      <c r="X143" s="3">
        <v>1.2</v>
      </c>
      <c r="Y143" s="48">
        <v>3.9</v>
      </c>
      <c r="Z143" s="48">
        <v>11.4</v>
      </c>
      <c r="AA143" s="3">
        <f t="shared" si="47"/>
        <v>2.7</v>
      </c>
      <c r="AB143" s="3">
        <f t="shared" si="48"/>
        <v>10.200000000000001</v>
      </c>
      <c r="AC143" s="2">
        <f t="shared" si="41"/>
        <v>897.9591836734694</v>
      </c>
      <c r="AD143" s="2">
        <f t="shared" si="42"/>
        <v>930.61224489795916</v>
      </c>
      <c r="AE143" s="5">
        <f t="shared" si="43"/>
        <v>551.0204081632653</v>
      </c>
      <c r="AF143" s="41">
        <f t="shared" si="49"/>
        <v>0.40789473684210531</v>
      </c>
      <c r="AG143" s="53" t="s">
        <v>17</v>
      </c>
      <c r="AH143" s="3"/>
      <c r="AJ143" s="4"/>
      <c r="AK143" s="4"/>
      <c r="AP143" s="3"/>
      <c r="AQ143" s="2"/>
      <c r="AR143" s="2"/>
    </row>
    <row r="144" spans="1:44" x14ac:dyDescent="0.25">
      <c r="A144" s="131"/>
      <c r="B144" s="57" t="s">
        <v>152</v>
      </c>
      <c r="C144" s="23" t="s">
        <v>290</v>
      </c>
      <c r="D144" s="1">
        <v>10.9</v>
      </c>
      <c r="E144" s="1" t="s">
        <v>12</v>
      </c>
      <c r="F144" s="1">
        <v>2</v>
      </c>
      <c r="G144" s="1">
        <v>0</v>
      </c>
      <c r="H144" s="24">
        <v>10</v>
      </c>
      <c r="I144" s="23">
        <v>20</v>
      </c>
      <c r="J144" s="2">
        <v>90</v>
      </c>
      <c r="K144" s="1">
        <v>61</v>
      </c>
      <c r="L144" s="1">
        <v>38</v>
      </c>
      <c r="M144" s="1">
        <v>52</v>
      </c>
      <c r="N144" s="1">
        <f t="shared" ref="N144:N155" si="52">K144-L144</f>
        <v>23</v>
      </c>
      <c r="O144" s="4">
        <v>12.5</v>
      </c>
      <c r="P144" s="1">
        <v>16</v>
      </c>
      <c r="Q144" s="4">
        <v>0</v>
      </c>
      <c r="R144" s="2">
        <v>245</v>
      </c>
      <c r="S144" s="30">
        <f t="shared" si="46"/>
        <v>314</v>
      </c>
      <c r="T144" s="40">
        <v>280</v>
      </c>
      <c r="U144" s="2">
        <v>260</v>
      </c>
      <c r="V144" s="5">
        <v>283</v>
      </c>
      <c r="W144" s="5">
        <v>193</v>
      </c>
      <c r="X144" s="3">
        <v>1.1299999999999999</v>
      </c>
      <c r="Y144" s="48">
        <v>2.1</v>
      </c>
      <c r="Z144" s="48">
        <v>7.1</v>
      </c>
      <c r="AA144" s="3">
        <f t="shared" si="47"/>
        <v>0.9700000000000002</v>
      </c>
      <c r="AB144" s="3">
        <f t="shared" si="48"/>
        <v>5.97</v>
      </c>
      <c r="AC144" s="2">
        <f t="shared" si="41"/>
        <v>1061.2244897959183</v>
      </c>
      <c r="AD144" s="2">
        <f t="shared" si="42"/>
        <v>1155.1020408163265</v>
      </c>
      <c r="AE144" s="5">
        <f t="shared" si="43"/>
        <v>787.75510204081638</v>
      </c>
      <c r="AF144" s="41">
        <f t="shared" si="49"/>
        <v>0.3180212014134276</v>
      </c>
      <c r="AG144" s="53" t="s">
        <v>17</v>
      </c>
      <c r="AH144" s="3"/>
      <c r="AJ144" s="4"/>
      <c r="AK144" s="4"/>
      <c r="AP144" s="3"/>
      <c r="AQ144" s="2"/>
      <c r="AR144" s="2"/>
    </row>
    <row r="145" spans="1:44" x14ac:dyDescent="0.25">
      <c r="A145" s="131"/>
      <c r="B145" s="57" t="s">
        <v>153</v>
      </c>
      <c r="C145" s="23" t="s">
        <v>290</v>
      </c>
      <c r="D145" s="1">
        <v>10.9</v>
      </c>
      <c r="E145" s="1" t="s">
        <v>12</v>
      </c>
      <c r="F145" s="1">
        <v>2</v>
      </c>
      <c r="G145" s="1">
        <v>0</v>
      </c>
      <c r="H145" s="24">
        <v>80</v>
      </c>
      <c r="I145" s="23">
        <v>20</v>
      </c>
      <c r="J145" s="2">
        <v>90</v>
      </c>
      <c r="K145" s="1">
        <v>61</v>
      </c>
      <c r="L145" s="1">
        <v>38</v>
      </c>
      <c r="M145" s="1">
        <v>52</v>
      </c>
      <c r="N145" s="1">
        <f t="shared" si="52"/>
        <v>23</v>
      </c>
      <c r="O145" s="4">
        <v>12.5</v>
      </c>
      <c r="P145" s="1">
        <v>16</v>
      </c>
      <c r="Q145" s="4">
        <v>0</v>
      </c>
      <c r="R145" s="2">
        <v>245</v>
      </c>
      <c r="S145" s="30">
        <f t="shared" si="46"/>
        <v>314</v>
      </c>
      <c r="T145" s="40">
        <v>279</v>
      </c>
      <c r="U145" s="2">
        <v>262</v>
      </c>
      <c r="V145" s="5">
        <v>281</v>
      </c>
      <c r="W145" s="5">
        <v>197</v>
      </c>
      <c r="X145" s="3">
        <v>1.1299999999999999</v>
      </c>
      <c r="Y145" s="48">
        <v>2.4</v>
      </c>
      <c r="Z145" s="48">
        <v>7</v>
      </c>
      <c r="AA145" s="3">
        <f t="shared" si="47"/>
        <v>1.27</v>
      </c>
      <c r="AB145" s="3">
        <f t="shared" si="48"/>
        <v>5.87</v>
      </c>
      <c r="AC145" s="2">
        <f t="shared" si="41"/>
        <v>1069.3877551020407</v>
      </c>
      <c r="AD145" s="2">
        <f t="shared" si="42"/>
        <v>1146.9387755102041</v>
      </c>
      <c r="AE145" s="5">
        <f t="shared" si="43"/>
        <v>804.08163265306121</v>
      </c>
      <c r="AF145" s="41">
        <f t="shared" si="49"/>
        <v>0.29893238434163705</v>
      </c>
      <c r="AG145" s="53" t="s">
        <v>17</v>
      </c>
      <c r="AH145" s="3"/>
      <c r="AJ145" s="4"/>
      <c r="AK145" s="4"/>
      <c r="AP145" s="3"/>
      <c r="AQ145" s="2"/>
      <c r="AR145" s="2"/>
    </row>
    <row r="146" spans="1:44" x14ac:dyDescent="0.25">
      <c r="A146" s="131"/>
      <c r="B146" s="57" t="s">
        <v>154</v>
      </c>
      <c r="C146" s="23" t="s">
        <v>290</v>
      </c>
      <c r="D146" s="1">
        <v>10.9</v>
      </c>
      <c r="E146" s="1" t="s">
        <v>12</v>
      </c>
      <c r="F146" s="1">
        <v>2</v>
      </c>
      <c r="G146" s="1">
        <v>0</v>
      </c>
      <c r="H146" s="24">
        <v>80</v>
      </c>
      <c r="I146" s="23">
        <v>20</v>
      </c>
      <c r="J146" s="2">
        <v>90</v>
      </c>
      <c r="K146" s="1">
        <v>61</v>
      </c>
      <c r="L146" s="1">
        <v>38</v>
      </c>
      <c r="M146" s="1">
        <v>52</v>
      </c>
      <c r="N146" s="1">
        <f t="shared" si="52"/>
        <v>23</v>
      </c>
      <c r="O146" s="4">
        <v>12.5</v>
      </c>
      <c r="P146" s="1">
        <v>16</v>
      </c>
      <c r="Q146" s="4">
        <v>0</v>
      </c>
      <c r="R146" s="2">
        <v>245</v>
      </c>
      <c r="S146" s="30">
        <f t="shared" si="46"/>
        <v>314</v>
      </c>
      <c r="T146" s="40">
        <v>236</v>
      </c>
      <c r="U146" s="2">
        <v>259</v>
      </c>
      <c r="V146" s="5">
        <v>282</v>
      </c>
      <c r="W146" s="5">
        <v>198</v>
      </c>
      <c r="X146" s="3">
        <v>1.2</v>
      </c>
      <c r="Y146" s="48">
        <v>2.2999999999999998</v>
      </c>
      <c r="Z146" s="48">
        <v>7.1</v>
      </c>
      <c r="AA146" s="3">
        <f t="shared" si="47"/>
        <v>1.0999999999999999</v>
      </c>
      <c r="AB146" s="3">
        <f t="shared" si="48"/>
        <v>5.8999999999999995</v>
      </c>
      <c r="AC146" s="2">
        <f t="shared" si="41"/>
        <v>1057.1428571428571</v>
      </c>
      <c r="AD146" s="2">
        <f t="shared" si="42"/>
        <v>1151.0204081632653</v>
      </c>
      <c r="AE146" s="5">
        <f t="shared" si="43"/>
        <v>808.16326530612241</v>
      </c>
      <c r="AF146" s="41">
        <f t="shared" si="49"/>
        <v>0.2978723404255319</v>
      </c>
      <c r="AG146" s="53" t="s">
        <v>17</v>
      </c>
      <c r="AH146" s="3"/>
      <c r="AJ146" s="4"/>
      <c r="AK146" s="4"/>
      <c r="AP146" s="3"/>
      <c r="AQ146" s="2"/>
      <c r="AR146" s="2"/>
    </row>
    <row r="147" spans="1:44" x14ac:dyDescent="0.25">
      <c r="A147" s="131"/>
      <c r="B147" s="57" t="s">
        <v>155</v>
      </c>
      <c r="C147" s="23" t="s">
        <v>290</v>
      </c>
      <c r="D147" s="1">
        <v>10.9</v>
      </c>
      <c r="E147" s="1" t="s">
        <v>12</v>
      </c>
      <c r="F147" s="1">
        <v>2</v>
      </c>
      <c r="G147" s="1">
        <v>0</v>
      </c>
      <c r="H147" s="24">
        <v>10</v>
      </c>
      <c r="I147" s="23">
        <v>20</v>
      </c>
      <c r="J147" s="2">
        <v>100</v>
      </c>
      <c r="K147" s="1">
        <v>61</v>
      </c>
      <c r="L147" s="1">
        <v>48</v>
      </c>
      <c r="M147" s="1">
        <f>J147-L147</f>
        <v>52</v>
      </c>
      <c r="N147" s="1">
        <f t="shared" si="52"/>
        <v>13</v>
      </c>
      <c r="O147" s="4">
        <v>12.5</v>
      </c>
      <c r="P147" s="1">
        <v>16</v>
      </c>
      <c r="Q147" s="4">
        <v>0</v>
      </c>
      <c r="R147" s="2">
        <v>245</v>
      </c>
      <c r="S147" s="30">
        <f t="shared" si="46"/>
        <v>314</v>
      </c>
      <c r="T147" s="40">
        <v>303</v>
      </c>
      <c r="U147" s="2">
        <v>262</v>
      </c>
      <c r="V147" s="5">
        <v>283</v>
      </c>
      <c r="W147" s="5">
        <v>197</v>
      </c>
      <c r="X147" s="3">
        <v>1</v>
      </c>
      <c r="Y147" s="48">
        <v>1.9</v>
      </c>
      <c r="Z147" s="48">
        <v>6.1</v>
      </c>
      <c r="AA147" s="3">
        <f t="shared" si="47"/>
        <v>0.89999999999999991</v>
      </c>
      <c r="AB147" s="3">
        <f t="shared" si="48"/>
        <v>5.0999999999999996</v>
      </c>
      <c r="AC147" s="2">
        <f t="shared" si="41"/>
        <v>1069.3877551020407</v>
      </c>
      <c r="AD147" s="2">
        <f t="shared" si="42"/>
        <v>1155.1020408163265</v>
      </c>
      <c r="AE147" s="5">
        <f t="shared" si="43"/>
        <v>804.08163265306121</v>
      </c>
      <c r="AF147" s="41">
        <f t="shared" si="49"/>
        <v>0.30388692579505305</v>
      </c>
      <c r="AG147" s="53" t="s">
        <v>17</v>
      </c>
      <c r="AH147" s="3"/>
      <c r="AK147" s="4"/>
      <c r="AP147" s="3"/>
      <c r="AQ147" s="2"/>
      <c r="AR147" s="2"/>
    </row>
    <row r="148" spans="1:44" x14ac:dyDescent="0.25">
      <c r="A148" s="131"/>
      <c r="B148" s="57" t="s">
        <v>156</v>
      </c>
      <c r="C148" s="23" t="s">
        <v>290</v>
      </c>
      <c r="D148" s="1">
        <v>10.9</v>
      </c>
      <c r="E148" s="1" t="s">
        <v>12</v>
      </c>
      <c r="F148" s="1">
        <v>2</v>
      </c>
      <c r="G148" s="1">
        <v>0</v>
      </c>
      <c r="H148" s="24">
        <v>80</v>
      </c>
      <c r="I148" s="23">
        <v>20</v>
      </c>
      <c r="J148" s="2">
        <v>100</v>
      </c>
      <c r="K148" s="1">
        <v>61</v>
      </c>
      <c r="L148" s="1">
        <v>48</v>
      </c>
      <c r="M148" s="1">
        <f>J148-L148</f>
        <v>52</v>
      </c>
      <c r="N148" s="1">
        <f t="shared" si="52"/>
        <v>13</v>
      </c>
      <c r="O148" s="4">
        <v>12.5</v>
      </c>
      <c r="P148" s="1">
        <v>16</v>
      </c>
      <c r="Q148" s="4">
        <v>0</v>
      </c>
      <c r="R148" s="2">
        <v>245</v>
      </c>
      <c r="S148" s="30">
        <f t="shared" si="46"/>
        <v>314</v>
      </c>
      <c r="T148" s="40">
        <v>310</v>
      </c>
      <c r="U148" s="2">
        <v>271</v>
      </c>
      <c r="V148" s="5">
        <v>295</v>
      </c>
      <c r="W148" s="5">
        <v>214</v>
      </c>
      <c r="X148" s="3">
        <v>1.05</v>
      </c>
      <c r="Y148" s="48">
        <v>2</v>
      </c>
      <c r="Z148" s="48">
        <v>5.66</v>
      </c>
      <c r="AA148" s="3">
        <f t="shared" si="47"/>
        <v>0.95</v>
      </c>
      <c r="AB148" s="3">
        <f t="shared" si="48"/>
        <v>4.6100000000000003</v>
      </c>
      <c r="AC148" s="2">
        <f t="shared" si="41"/>
        <v>1106.1224489795918</v>
      </c>
      <c r="AD148" s="2">
        <f t="shared" si="42"/>
        <v>1204.0816326530612</v>
      </c>
      <c r="AE148" s="5">
        <f t="shared" si="43"/>
        <v>873.46938775510205</v>
      </c>
      <c r="AF148" s="41">
        <f t="shared" si="49"/>
        <v>0.27457627118644068</v>
      </c>
      <c r="AG148" s="53" t="s">
        <v>17</v>
      </c>
      <c r="AH148" s="3"/>
      <c r="AK148" s="4"/>
      <c r="AP148" s="3"/>
      <c r="AQ148" s="2"/>
      <c r="AR148" s="2"/>
    </row>
    <row r="149" spans="1:44" x14ac:dyDescent="0.25">
      <c r="A149" s="131"/>
      <c r="B149" s="57" t="s">
        <v>157</v>
      </c>
      <c r="C149" s="23" t="s">
        <v>290</v>
      </c>
      <c r="D149" s="1">
        <v>10.9</v>
      </c>
      <c r="E149" s="1" t="s">
        <v>12</v>
      </c>
      <c r="F149" s="1">
        <v>2</v>
      </c>
      <c r="G149" s="1">
        <v>0</v>
      </c>
      <c r="H149" s="24">
        <v>80</v>
      </c>
      <c r="I149" s="23">
        <v>20</v>
      </c>
      <c r="J149" s="2">
        <v>100</v>
      </c>
      <c r="K149" s="1">
        <v>61</v>
      </c>
      <c r="L149" s="1">
        <v>48</v>
      </c>
      <c r="M149" s="1">
        <f>J149-L149</f>
        <v>52</v>
      </c>
      <c r="N149" s="1">
        <f t="shared" si="52"/>
        <v>13</v>
      </c>
      <c r="O149" s="4">
        <v>12.5</v>
      </c>
      <c r="P149" s="1">
        <v>16</v>
      </c>
      <c r="Q149" s="4">
        <v>0</v>
      </c>
      <c r="R149" s="2">
        <v>245</v>
      </c>
      <c r="S149" s="30">
        <f t="shared" si="46"/>
        <v>314</v>
      </c>
      <c r="T149" s="40">
        <v>281</v>
      </c>
      <c r="U149" s="2">
        <v>262</v>
      </c>
      <c r="V149" s="5">
        <v>286</v>
      </c>
      <c r="W149" s="5">
        <v>204</v>
      </c>
      <c r="X149" s="3">
        <v>1.2</v>
      </c>
      <c r="Y149" s="48">
        <v>2.2000000000000002</v>
      </c>
      <c r="Z149" s="48">
        <v>6.3</v>
      </c>
      <c r="AA149" s="3">
        <f t="shared" si="47"/>
        <v>1.0000000000000002</v>
      </c>
      <c r="AB149" s="3">
        <f t="shared" si="48"/>
        <v>5.0999999999999996</v>
      </c>
      <c r="AC149" s="2">
        <f t="shared" si="41"/>
        <v>1069.3877551020407</v>
      </c>
      <c r="AD149" s="2">
        <f t="shared" si="42"/>
        <v>1167.3469387755101</v>
      </c>
      <c r="AE149" s="5">
        <f t="shared" si="43"/>
        <v>832.65306122448976</v>
      </c>
      <c r="AF149" s="41">
        <f t="shared" si="49"/>
        <v>0.28671328671328666</v>
      </c>
      <c r="AG149" s="53" t="s">
        <v>17</v>
      </c>
      <c r="AH149" s="3"/>
      <c r="AK149" s="4"/>
      <c r="AP149" s="3"/>
      <c r="AQ149" s="2"/>
      <c r="AR149" s="2"/>
    </row>
    <row r="150" spans="1:44" x14ac:dyDescent="0.25">
      <c r="A150" s="131"/>
      <c r="B150" s="57" t="s">
        <v>158</v>
      </c>
      <c r="C150" s="23" t="s">
        <v>290</v>
      </c>
      <c r="D150" s="1">
        <v>8.8000000000000007</v>
      </c>
      <c r="E150" s="1" t="s">
        <v>12</v>
      </c>
      <c r="F150" s="1">
        <v>1</v>
      </c>
      <c r="G150" s="1">
        <v>0</v>
      </c>
      <c r="H150" s="24">
        <v>10</v>
      </c>
      <c r="I150" s="23">
        <v>24</v>
      </c>
      <c r="J150" s="2">
        <v>85</v>
      </c>
      <c r="K150" s="1">
        <v>61</v>
      </c>
      <c r="L150" s="1">
        <v>22</v>
      </c>
      <c r="M150" s="1">
        <f t="shared" ref="M150:M152" si="53">J150-L150</f>
        <v>63</v>
      </c>
      <c r="N150" s="1">
        <f t="shared" si="52"/>
        <v>39</v>
      </c>
      <c r="O150" s="4">
        <v>15</v>
      </c>
      <c r="P150" s="1">
        <v>19</v>
      </c>
      <c r="Q150" s="4">
        <v>0</v>
      </c>
      <c r="R150" s="2">
        <v>353</v>
      </c>
      <c r="S150" s="30">
        <f t="shared" si="46"/>
        <v>452.16</v>
      </c>
      <c r="T150" s="40">
        <v>361</v>
      </c>
      <c r="U150" s="2">
        <v>301</v>
      </c>
      <c r="V150" s="5">
        <v>327</v>
      </c>
      <c r="W150" s="5">
        <v>202</v>
      </c>
      <c r="X150" s="3">
        <v>1.1399999999999999</v>
      </c>
      <c r="Y150" s="48">
        <v>3.3</v>
      </c>
      <c r="Z150" s="48">
        <v>10.7</v>
      </c>
      <c r="AA150" s="3">
        <f t="shared" si="47"/>
        <v>2.16</v>
      </c>
      <c r="AB150" s="3">
        <f t="shared" si="48"/>
        <v>9.5599999999999987</v>
      </c>
      <c r="AC150" s="2">
        <f t="shared" si="41"/>
        <v>852.69121813031165</v>
      </c>
      <c r="AD150" s="2">
        <f t="shared" si="42"/>
        <v>926.34560906515583</v>
      </c>
      <c r="AE150" s="5">
        <f t="shared" si="43"/>
        <v>572.23796033994336</v>
      </c>
      <c r="AF150" s="41">
        <f t="shared" si="49"/>
        <v>0.38226299694189603</v>
      </c>
      <c r="AG150" s="53" t="s">
        <v>17</v>
      </c>
      <c r="AH150" s="3"/>
      <c r="AK150" s="4"/>
      <c r="AP150" s="3"/>
      <c r="AQ150" s="2"/>
      <c r="AR150" s="2"/>
    </row>
    <row r="151" spans="1:44" x14ac:dyDescent="0.25">
      <c r="A151" s="131"/>
      <c r="B151" s="57" t="s">
        <v>159</v>
      </c>
      <c r="C151" s="23" t="s">
        <v>290</v>
      </c>
      <c r="D151" s="1">
        <v>8.8000000000000007</v>
      </c>
      <c r="E151" s="1" t="s">
        <v>12</v>
      </c>
      <c r="F151" s="1">
        <v>1</v>
      </c>
      <c r="G151" s="1">
        <v>0</v>
      </c>
      <c r="H151" s="24">
        <v>80</v>
      </c>
      <c r="I151" s="23">
        <v>24</v>
      </c>
      <c r="J151" s="2">
        <v>85</v>
      </c>
      <c r="K151" s="1">
        <v>61</v>
      </c>
      <c r="L151" s="1">
        <v>22</v>
      </c>
      <c r="M151" s="1">
        <f t="shared" si="53"/>
        <v>63</v>
      </c>
      <c r="N151" s="1">
        <f t="shared" si="52"/>
        <v>39</v>
      </c>
      <c r="O151" s="4">
        <v>15</v>
      </c>
      <c r="P151" s="1">
        <v>19</v>
      </c>
      <c r="Q151" s="4">
        <v>0</v>
      </c>
      <c r="R151" s="2">
        <v>353</v>
      </c>
      <c r="S151" s="30">
        <f t="shared" si="46"/>
        <v>452.16</v>
      </c>
      <c r="T151" s="40">
        <v>310</v>
      </c>
      <c r="U151" s="2">
        <v>304</v>
      </c>
      <c r="V151" s="5">
        <v>329</v>
      </c>
      <c r="W151" s="5">
        <v>204</v>
      </c>
      <c r="X151" s="3">
        <v>1.3</v>
      </c>
      <c r="Y151" s="48">
        <v>3.6</v>
      </c>
      <c r="Z151" s="48">
        <v>11</v>
      </c>
      <c r="AA151" s="3">
        <f t="shared" si="47"/>
        <v>2.2999999999999998</v>
      </c>
      <c r="AB151" s="3">
        <f t="shared" si="48"/>
        <v>9.6999999999999993</v>
      </c>
      <c r="AC151" s="2">
        <f t="shared" si="41"/>
        <v>861.18980169971667</v>
      </c>
      <c r="AD151" s="2">
        <f t="shared" si="42"/>
        <v>932.01133144475921</v>
      </c>
      <c r="AE151" s="5">
        <f t="shared" si="43"/>
        <v>577.90368271954674</v>
      </c>
      <c r="AF151" s="41">
        <f t="shared" si="49"/>
        <v>0.37993920972644379</v>
      </c>
      <c r="AG151" s="53" t="s">
        <v>17</v>
      </c>
      <c r="AH151" s="3"/>
      <c r="AK151" s="4"/>
      <c r="AP151" s="3"/>
      <c r="AQ151" s="2"/>
      <c r="AR151" s="2"/>
    </row>
    <row r="152" spans="1:44" x14ac:dyDescent="0.25">
      <c r="A152" s="131"/>
      <c r="B152" s="57" t="s">
        <v>160</v>
      </c>
      <c r="C152" s="23" t="s">
        <v>290</v>
      </c>
      <c r="D152" s="1">
        <v>8.8000000000000007</v>
      </c>
      <c r="E152" s="1" t="s">
        <v>12</v>
      </c>
      <c r="F152" s="1">
        <v>1</v>
      </c>
      <c r="G152" s="1">
        <v>0</v>
      </c>
      <c r="H152" s="24">
        <v>80</v>
      </c>
      <c r="I152" s="23">
        <v>24</v>
      </c>
      <c r="J152" s="2">
        <v>85</v>
      </c>
      <c r="K152" s="1">
        <v>61</v>
      </c>
      <c r="L152" s="1">
        <v>22</v>
      </c>
      <c r="M152" s="1">
        <f t="shared" si="53"/>
        <v>63</v>
      </c>
      <c r="N152" s="1">
        <f t="shared" si="52"/>
        <v>39</v>
      </c>
      <c r="O152" s="4">
        <v>15</v>
      </c>
      <c r="P152" s="1">
        <v>19</v>
      </c>
      <c r="Q152" s="4">
        <v>0</v>
      </c>
      <c r="R152" s="2">
        <v>353</v>
      </c>
      <c r="S152" s="30">
        <f t="shared" si="46"/>
        <v>452.16</v>
      </c>
      <c r="T152" s="40">
        <v>380</v>
      </c>
      <c r="U152" s="2">
        <v>312</v>
      </c>
      <c r="V152" s="5">
        <v>331</v>
      </c>
      <c r="W152" s="5">
        <v>200</v>
      </c>
      <c r="X152" s="3">
        <v>1.1499999999999999</v>
      </c>
      <c r="Y152" s="48">
        <v>3.3</v>
      </c>
      <c r="Z152" s="48">
        <v>10.6</v>
      </c>
      <c r="AA152" s="3">
        <f t="shared" si="47"/>
        <v>2.15</v>
      </c>
      <c r="AB152" s="3">
        <f t="shared" si="48"/>
        <v>9.4499999999999993</v>
      </c>
      <c r="AC152" s="2">
        <f t="shared" si="41"/>
        <v>883.8526912181303</v>
      </c>
      <c r="AD152" s="2">
        <f t="shared" si="42"/>
        <v>937.67705382436259</v>
      </c>
      <c r="AE152" s="5">
        <f t="shared" si="43"/>
        <v>566.57223796033998</v>
      </c>
      <c r="AF152" s="41">
        <f t="shared" si="49"/>
        <v>0.39577039274924475</v>
      </c>
      <c r="AG152" s="53" t="s">
        <v>17</v>
      </c>
      <c r="AH152" s="3"/>
      <c r="AK152" s="4"/>
      <c r="AP152" s="3"/>
      <c r="AQ152" s="2"/>
      <c r="AR152" s="2"/>
    </row>
    <row r="153" spans="1:44" x14ac:dyDescent="0.25">
      <c r="A153" s="131"/>
      <c r="B153" s="57" t="s">
        <v>161</v>
      </c>
      <c r="C153" s="23" t="s">
        <v>289</v>
      </c>
      <c r="D153" s="1">
        <v>8.8000000000000007</v>
      </c>
      <c r="E153" s="1" t="s">
        <v>12</v>
      </c>
      <c r="F153" s="1">
        <v>2</v>
      </c>
      <c r="G153" s="1">
        <v>0</v>
      </c>
      <c r="H153" s="24">
        <v>10</v>
      </c>
      <c r="I153" s="23">
        <v>24</v>
      </c>
      <c r="J153" s="2">
        <v>90</v>
      </c>
      <c r="K153" s="1">
        <v>61</v>
      </c>
      <c r="L153" s="1">
        <v>0</v>
      </c>
      <c r="M153" s="1">
        <v>90</v>
      </c>
      <c r="N153" s="1">
        <f t="shared" si="52"/>
        <v>61</v>
      </c>
      <c r="O153" s="4">
        <v>15</v>
      </c>
      <c r="P153" s="1">
        <v>19</v>
      </c>
      <c r="Q153" s="4">
        <v>0</v>
      </c>
      <c r="R153" s="2">
        <v>353</v>
      </c>
      <c r="S153" s="30">
        <f t="shared" si="46"/>
        <v>452.16</v>
      </c>
      <c r="T153" s="40">
        <v>331</v>
      </c>
      <c r="U153" s="2">
        <v>293</v>
      </c>
      <c r="V153" s="5">
        <v>326</v>
      </c>
      <c r="W153" s="5">
        <v>202</v>
      </c>
      <c r="X153" s="3">
        <v>1.2</v>
      </c>
      <c r="Y153" s="48">
        <v>4.5999999999999996</v>
      </c>
      <c r="Z153" s="48">
        <v>13</v>
      </c>
      <c r="AA153" s="3">
        <f t="shared" si="47"/>
        <v>3.3999999999999995</v>
      </c>
      <c r="AB153" s="3">
        <f t="shared" si="48"/>
        <v>11.8</v>
      </c>
      <c r="AC153" s="2">
        <f t="shared" si="41"/>
        <v>830.02832861189802</v>
      </c>
      <c r="AD153" s="2">
        <f t="shared" si="42"/>
        <v>923.51274787535408</v>
      </c>
      <c r="AE153" s="5">
        <f t="shared" si="43"/>
        <v>572.23796033994336</v>
      </c>
      <c r="AF153" s="41">
        <f t="shared" si="49"/>
        <v>0.38036809815950923</v>
      </c>
      <c r="AG153" s="53" t="s">
        <v>17</v>
      </c>
      <c r="AH153" s="3"/>
      <c r="AK153" s="4"/>
      <c r="AP153" s="3"/>
      <c r="AQ153" s="2"/>
      <c r="AR153" s="2"/>
    </row>
    <row r="154" spans="1:44" x14ac:dyDescent="0.25">
      <c r="A154" s="131"/>
      <c r="B154" s="57" t="s">
        <v>162</v>
      </c>
      <c r="C154" s="23" t="s">
        <v>289</v>
      </c>
      <c r="D154" s="1">
        <v>8.8000000000000007</v>
      </c>
      <c r="E154" s="1" t="s">
        <v>12</v>
      </c>
      <c r="F154" s="1">
        <v>2</v>
      </c>
      <c r="G154" s="1">
        <v>0</v>
      </c>
      <c r="H154" s="24">
        <v>80</v>
      </c>
      <c r="I154" s="23">
        <v>24</v>
      </c>
      <c r="J154" s="2">
        <v>90</v>
      </c>
      <c r="K154" s="1">
        <v>61</v>
      </c>
      <c r="L154" s="1">
        <v>0</v>
      </c>
      <c r="M154" s="1">
        <v>90</v>
      </c>
      <c r="N154" s="1">
        <f t="shared" si="52"/>
        <v>61</v>
      </c>
      <c r="O154" s="4">
        <v>15</v>
      </c>
      <c r="P154" s="1">
        <v>19</v>
      </c>
      <c r="Q154" s="4">
        <v>0</v>
      </c>
      <c r="R154" s="2">
        <v>353</v>
      </c>
      <c r="S154" s="30">
        <f t="shared" si="46"/>
        <v>452.16</v>
      </c>
      <c r="T154" s="40">
        <v>347</v>
      </c>
      <c r="U154" s="2">
        <v>295</v>
      </c>
      <c r="V154" s="5">
        <v>327</v>
      </c>
      <c r="W154" s="5">
        <v>208</v>
      </c>
      <c r="X154" s="3">
        <v>1.2</v>
      </c>
      <c r="Y154" s="48">
        <v>5.3</v>
      </c>
      <c r="Z154" s="48">
        <v>13</v>
      </c>
      <c r="AA154" s="3">
        <f t="shared" si="47"/>
        <v>4.0999999999999996</v>
      </c>
      <c r="AB154" s="3">
        <f t="shared" si="48"/>
        <v>11.8</v>
      </c>
      <c r="AC154" s="2">
        <f t="shared" si="41"/>
        <v>835.6940509915014</v>
      </c>
      <c r="AD154" s="2">
        <f t="shared" si="42"/>
        <v>926.34560906515583</v>
      </c>
      <c r="AE154" s="5">
        <f t="shared" si="43"/>
        <v>589.2351274787535</v>
      </c>
      <c r="AF154" s="41">
        <f t="shared" si="49"/>
        <v>0.36391437308868502</v>
      </c>
      <c r="AG154" s="53" t="s">
        <v>17</v>
      </c>
      <c r="AH154" s="3"/>
      <c r="AK154" s="4"/>
      <c r="AP154" s="3"/>
      <c r="AQ154" s="2"/>
      <c r="AR154" s="2"/>
    </row>
    <row r="155" spans="1:44" x14ac:dyDescent="0.25">
      <c r="A155" s="131"/>
      <c r="B155" s="57" t="s">
        <v>163</v>
      </c>
      <c r="C155" s="23" t="s">
        <v>289</v>
      </c>
      <c r="D155" s="1">
        <v>8.8000000000000007</v>
      </c>
      <c r="E155" s="1" t="s">
        <v>12</v>
      </c>
      <c r="F155" s="1">
        <v>2</v>
      </c>
      <c r="G155" s="1">
        <v>0</v>
      </c>
      <c r="H155" s="24">
        <v>80</v>
      </c>
      <c r="I155" s="23">
        <v>24</v>
      </c>
      <c r="J155" s="2">
        <v>90</v>
      </c>
      <c r="K155" s="1">
        <v>61</v>
      </c>
      <c r="L155" s="1">
        <v>0</v>
      </c>
      <c r="M155" s="1">
        <v>90</v>
      </c>
      <c r="N155" s="1">
        <f t="shared" si="52"/>
        <v>61</v>
      </c>
      <c r="O155" s="4">
        <v>15</v>
      </c>
      <c r="P155" s="1">
        <v>19</v>
      </c>
      <c r="Q155" s="4">
        <v>0</v>
      </c>
      <c r="R155" s="2">
        <v>353</v>
      </c>
      <c r="S155" s="30">
        <f t="shared" si="46"/>
        <v>452.16</v>
      </c>
      <c r="T155" s="40">
        <v>377</v>
      </c>
      <c r="U155" s="2">
        <v>294</v>
      </c>
      <c r="V155" s="5">
        <v>328</v>
      </c>
      <c r="W155" s="5">
        <v>206</v>
      </c>
      <c r="X155" s="3">
        <v>1.1000000000000001</v>
      </c>
      <c r="Y155" s="48">
        <v>4.8</v>
      </c>
      <c r="Z155" s="48">
        <v>13</v>
      </c>
      <c r="AA155" s="3">
        <f t="shared" si="47"/>
        <v>3.6999999999999997</v>
      </c>
      <c r="AB155" s="3">
        <f t="shared" si="48"/>
        <v>11.9</v>
      </c>
      <c r="AC155" s="2">
        <f t="shared" si="41"/>
        <v>832.86118980169977</v>
      </c>
      <c r="AD155" s="2">
        <f t="shared" si="42"/>
        <v>929.17847025495746</v>
      </c>
      <c r="AE155" s="5">
        <f t="shared" si="43"/>
        <v>583.56940509915012</v>
      </c>
      <c r="AF155" s="41">
        <f t="shared" si="49"/>
        <v>0.37195121951219512</v>
      </c>
      <c r="AG155" s="53" t="s">
        <v>17</v>
      </c>
      <c r="AH155" s="3"/>
      <c r="AK155" s="4"/>
      <c r="AP155" s="3"/>
      <c r="AQ155" s="2"/>
      <c r="AR155" s="2"/>
    </row>
    <row r="156" spans="1:44" x14ac:dyDescent="0.25">
      <c r="A156" s="131"/>
      <c r="B156" s="57" t="s">
        <v>164</v>
      </c>
      <c r="C156" s="23" t="s">
        <v>290</v>
      </c>
      <c r="D156" s="1">
        <v>8.8000000000000007</v>
      </c>
      <c r="E156" s="1" t="s">
        <v>12</v>
      </c>
      <c r="F156" s="1">
        <v>2</v>
      </c>
      <c r="G156" s="1">
        <v>0</v>
      </c>
      <c r="H156" s="24">
        <v>10</v>
      </c>
      <c r="I156" s="23">
        <v>24</v>
      </c>
      <c r="J156" s="2">
        <v>100</v>
      </c>
      <c r="K156" s="1">
        <v>61</v>
      </c>
      <c r="L156" s="1">
        <v>43</v>
      </c>
      <c r="M156" s="1">
        <f>J156-L156</f>
        <v>57</v>
      </c>
      <c r="N156" s="1">
        <f>K156-L156</f>
        <v>18</v>
      </c>
      <c r="O156" s="4">
        <v>15</v>
      </c>
      <c r="P156" s="1">
        <v>19</v>
      </c>
      <c r="Q156" s="4">
        <v>0</v>
      </c>
      <c r="R156" s="2">
        <v>353</v>
      </c>
      <c r="S156" s="30">
        <f t="shared" si="46"/>
        <v>452.16</v>
      </c>
      <c r="T156" s="40">
        <v>300</v>
      </c>
      <c r="U156" s="2">
        <v>335</v>
      </c>
      <c r="V156" s="5">
        <v>358</v>
      </c>
      <c r="W156" s="5">
        <v>238</v>
      </c>
      <c r="X156" s="3">
        <v>1.38</v>
      </c>
      <c r="Y156" s="48">
        <v>2.7</v>
      </c>
      <c r="Z156" s="48">
        <v>8.4</v>
      </c>
      <c r="AA156" s="3">
        <f t="shared" si="47"/>
        <v>1.3200000000000003</v>
      </c>
      <c r="AB156" s="3">
        <f t="shared" si="48"/>
        <v>7.0200000000000005</v>
      </c>
      <c r="AC156" s="2">
        <f t="shared" si="41"/>
        <v>949.00849858356935</v>
      </c>
      <c r="AD156" s="2">
        <f t="shared" si="42"/>
        <v>1014.1643059490085</v>
      </c>
      <c r="AE156" s="5">
        <f t="shared" si="43"/>
        <v>674.22096317280455</v>
      </c>
      <c r="AF156" s="41">
        <f t="shared" si="49"/>
        <v>0.33519553072625696</v>
      </c>
      <c r="AG156" s="53" t="s">
        <v>17</v>
      </c>
      <c r="AH156" s="3"/>
      <c r="AK156" s="4"/>
      <c r="AP156" s="3"/>
      <c r="AQ156" s="2"/>
      <c r="AR156" s="2"/>
    </row>
    <row r="157" spans="1:44" x14ac:dyDescent="0.25">
      <c r="A157" s="131"/>
      <c r="B157" s="57" t="s">
        <v>165</v>
      </c>
      <c r="C157" s="23" t="s">
        <v>290</v>
      </c>
      <c r="D157" s="1">
        <v>8.8000000000000007</v>
      </c>
      <c r="E157" s="1" t="s">
        <v>12</v>
      </c>
      <c r="F157" s="1">
        <v>2</v>
      </c>
      <c r="G157" s="1">
        <v>0</v>
      </c>
      <c r="H157" s="24">
        <v>80</v>
      </c>
      <c r="I157" s="23">
        <v>24</v>
      </c>
      <c r="J157" s="2">
        <v>100</v>
      </c>
      <c r="K157" s="1">
        <v>61</v>
      </c>
      <c r="L157" s="1">
        <v>43</v>
      </c>
      <c r="M157" s="1">
        <f>J157-L157</f>
        <v>57</v>
      </c>
      <c r="N157" s="1">
        <f>K157-L157</f>
        <v>18</v>
      </c>
      <c r="O157" s="4">
        <v>15</v>
      </c>
      <c r="P157" s="1">
        <v>19</v>
      </c>
      <c r="Q157" s="4">
        <v>0</v>
      </c>
      <c r="R157" s="2">
        <v>353</v>
      </c>
      <c r="S157" s="30">
        <f t="shared" si="46"/>
        <v>452.16</v>
      </c>
      <c r="T157" s="40">
        <v>286</v>
      </c>
      <c r="U157" s="2">
        <v>321</v>
      </c>
      <c r="V157" s="5">
        <v>352</v>
      </c>
      <c r="W157" s="5">
        <v>233</v>
      </c>
      <c r="X157" s="3">
        <v>1.39</v>
      </c>
      <c r="Y157" s="48">
        <v>3</v>
      </c>
      <c r="Z157" s="48">
        <v>8.6</v>
      </c>
      <c r="AA157" s="3">
        <f t="shared" si="47"/>
        <v>1.61</v>
      </c>
      <c r="AB157" s="3">
        <f t="shared" si="48"/>
        <v>7.21</v>
      </c>
      <c r="AC157" s="2">
        <f t="shared" si="41"/>
        <v>909.34844192634557</v>
      </c>
      <c r="AD157" s="2">
        <f t="shared" si="42"/>
        <v>997.16713881019825</v>
      </c>
      <c r="AE157" s="5">
        <f t="shared" si="43"/>
        <v>660.05665722379604</v>
      </c>
      <c r="AF157" s="41">
        <f t="shared" si="49"/>
        <v>0.33806818181818177</v>
      </c>
      <c r="AG157" s="53" t="s">
        <v>17</v>
      </c>
      <c r="AH157" s="3"/>
      <c r="AK157" s="4"/>
      <c r="AP157" s="3"/>
      <c r="AQ157" s="2"/>
      <c r="AR157" s="2"/>
    </row>
    <row r="158" spans="1:44" x14ac:dyDescent="0.25">
      <c r="A158" s="131"/>
      <c r="B158" s="57" t="s">
        <v>166</v>
      </c>
      <c r="C158" s="23" t="s">
        <v>290</v>
      </c>
      <c r="D158" s="1">
        <v>8.8000000000000007</v>
      </c>
      <c r="E158" s="1" t="s">
        <v>12</v>
      </c>
      <c r="F158" s="1">
        <v>2</v>
      </c>
      <c r="G158" s="1">
        <v>0</v>
      </c>
      <c r="H158" s="24">
        <v>80</v>
      </c>
      <c r="I158" s="23">
        <v>24</v>
      </c>
      <c r="J158" s="2">
        <v>100</v>
      </c>
      <c r="K158" s="1">
        <v>61</v>
      </c>
      <c r="L158" s="1">
        <v>43</v>
      </c>
      <c r="M158" s="1">
        <f>J158-L158</f>
        <v>57</v>
      </c>
      <c r="N158" s="1">
        <f>K158-L158</f>
        <v>18</v>
      </c>
      <c r="O158" s="4">
        <v>15</v>
      </c>
      <c r="P158" s="1">
        <v>19</v>
      </c>
      <c r="Q158" s="4">
        <v>0</v>
      </c>
      <c r="R158" s="2">
        <v>353</v>
      </c>
      <c r="S158" s="30">
        <f t="shared" si="46"/>
        <v>452.16</v>
      </c>
      <c r="T158" s="40">
        <v>341</v>
      </c>
      <c r="U158" s="2">
        <v>325</v>
      </c>
      <c r="V158" s="5">
        <v>367</v>
      </c>
      <c r="W158" s="5">
        <v>250</v>
      </c>
      <c r="X158" s="3">
        <v>1.2</v>
      </c>
      <c r="Y158" s="48">
        <v>2.9</v>
      </c>
      <c r="Z158" s="48">
        <v>8.1999999999999993</v>
      </c>
      <c r="AA158" s="3">
        <f t="shared" si="47"/>
        <v>1.7</v>
      </c>
      <c r="AB158" s="3">
        <f t="shared" si="48"/>
        <v>6.9999999999999991</v>
      </c>
      <c r="AC158" s="2">
        <f t="shared" si="41"/>
        <v>920.67988668555245</v>
      </c>
      <c r="AD158" s="2">
        <f t="shared" si="42"/>
        <v>1039.6600566572238</v>
      </c>
      <c r="AE158" s="5">
        <f t="shared" si="43"/>
        <v>708.21529745042494</v>
      </c>
      <c r="AF158" s="41">
        <f t="shared" si="49"/>
        <v>0.31880108991825618</v>
      </c>
      <c r="AG158" s="53" t="s">
        <v>17</v>
      </c>
      <c r="AH158" s="3"/>
      <c r="AK158" s="4"/>
      <c r="AP158" s="3"/>
      <c r="AQ158" s="2"/>
      <c r="AR158" s="2"/>
    </row>
    <row r="159" spans="1:44" x14ac:dyDescent="0.25">
      <c r="A159" s="131"/>
      <c r="B159" s="57" t="s">
        <v>167</v>
      </c>
      <c r="C159" s="23" t="s">
        <v>290</v>
      </c>
      <c r="D159" s="1">
        <v>10.9</v>
      </c>
      <c r="E159" s="1" t="s">
        <v>12</v>
      </c>
      <c r="F159" s="1">
        <v>2</v>
      </c>
      <c r="G159" s="1">
        <v>0</v>
      </c>
      <c r="H159" s="24">
        <v>10</v>
      </c>
      <c r="I159" s="23">
        <v>24</v>
      </c>
      <c r="J159" s="2">
        <v>90</v>
      </c>
      <c r="K159" s="1">
        <v>61</v>
      </c>
      <c r="L159" s="1">
        <v>32</v>
      </c>
      <c r="M159" s="1">
        <f t="shared" ref="M159:M187" si="54">J159-L159</f>
        <v>58</v>
      </c>
      <c r="N159" s="1">
        <f t="shared" ref="N159:N202" si="55">K159-L159</f>
        <v>29</v>
      </c>
      <c r="O159" s="4">
        <v>15</v>
      </c>
      <c r="P159" s="1">
        <v>19</v>
      </c>
      <c r="Q159" s="4">
        <v>0</v>
      </c>
      <c r="R159" s="2">
        <v>353</v>
      </c>
      <c r="S159" s="30">
        <f t="shared" si="46"/>
        <v>452.16</v>
      </c>
      <c r="T159" s="40">
        <v>300</v>
      </c>
      <c r="U159" s="2">
        <v>320</v>
      </c>
      <c r="V159" s="5">
        <v>406</v>
      </c>
      <c r="W159" s="5">
        <v>299</v>
      </c>
      <c r="X159" s="3">
        <v>1.3</v>
      </c>
      <c r="Y159" s="48">
        <v>3.2</v>
      </c>
      <c r="Z159" s="48">
        <v>7.8</v>
      </c>
      <c r="AA159" s="3">
        <f t="shared" si="47"/>
        <v>1.9000000000000001</v>
      </c>
      <c r="AB159" s="3">
        <f t="shared" si="48"/>
        <v>6.5</v>
      </c>
      <c r="AC159" s="2">
        <f t="shared" si="41"/>
        <v>906.51558073654394</v>
      </c>
      <c r="AD159" s="2">
        <f t="shared" si="42"/>
        <v>1150.14164305949</v>
      </c>
      <c r="AE159" s="5">
        <f t="shared" si="43"/>
        <v>847.02549575070816</v>
      </c>
      <c r="AF159" s="41">
        <f t="shared" si="49"/>
        <v>0.26354679802955661</v>
      </c>
      <c r="AG159" s="53" t="s">
        <v>17</v>
      </c>
      <c r="AH159" s="3"/>
      <c r="AK159" s="4"/>
      <c r="AP159" s="3"/>
      <c r="AQ159" s="2"/>
      <c r="AR159" s="2"/>
    </row>
    <row r="160" spans="1:44" x14ac:dyDescent="0.25">
      <c r="A160" s="131"/>
      <c r="B160" s="57" t="s">
        <v>168</v>
      </c>
      <c r="C160" s="23" t="s">
        <v>290</v>
      </c>
      <c r="D160" s="1">
        <v>10.9</v>
      </c>
      <c r="E160" s="1" t="s">
        <v>12</v>
      </c>
      <c r="F160" s="1">
        <v>2</v>
      </c>
      <c r="G160" s="1">
        <v>0</v>
      </c>
      <c r="H160" s="24">
        <v>80</v>
      </c>
      <c r="I160" s="23">
        <v>24</v>
      </c>
      <c r="J160" s="2">
        <v>90</v>
      </c>
      <c r="K160" s="1">
        <v>61</v>
      </c>
      <c r="L160" s="1">
        <v>32</v>
      </c>
      <c r="M160" s="1">
        <f t="shared" si="54"/>
        <v>58</v>
      </c>
      <c r="N160" s="1">
        <f t="shared" si="55"/>
        <v>29</v>
      </c>
      <c r="O160" s="4">
        <v>15</v>
      </c>
      <c r="P160" s="1">
        <v>19</v>
      </c>
      <c r="Q160" s="4">
        <v>0</v>
      </c>
      <c r="R160" s="2">
        <v>353</v>
      </c>
      <c r="S160" s="30">
        <f t="shared" si="46"/>
        <v>452.16</v>
      </c>
      <c r="T160" s="40">
        <v>323</v>
      </c>
      <c r="U160" s="2">
        <v>323</v>
      </c>
      <c r="V160" s="5">
        <v>414</v>
      </c>
      <c r="W160" s="5">
        <v>305</v>
      </c>
      <c r="X160" s="3">
        <v>1.25</v>
      </c>
      <c r="Y160" s="48">
        <v>3.3</v>
      </c>
      <c r="Z160" s="48">
        <v>7.6</v>
      </c>
      <c r="AA160" s="3">
        <f t="shared" si="47"/>
        <v>2.0499999999999998</v>
      </c>
      <c r="AB160" s="3">
        <f t="shared" si="48"/>
        <v>6.35</v>
      </c>
      <c r="AC160" s="2">
        <f t="shared" si="41"/>
        <v>915.01416430594895</v>
      </c>
      <c r="AD160" s="2">
        <f t="shared" si="42"/>
        <v>1172.8045325779037</v>
      </c>
      <c r="AE160" s="5">
        <f t="shared" si="43"/>
        <v>864.02266288951841</v>
      </c>
      <c r="AF160" s="41">
        <f t="shared" si="49"/>
        <v>0.26328502415458932</v>
      </c>
      <c r="AG160" s="53" t="s">
        <v>17</v>
      </c>
      <c r="AH160" s="3"/>
      <c r="AK160" s="4"/>
      <c r="AP160" s="3"/>
      <c r="AQ160" s="2"/>
      <c r="AR160" s="2"/>
    </row>
    <row r="161" spans="1:44" x14ac:dyDescent="0.25">
      <c r="A161" s="131"/>
      <c r="B161" s="57" t="s">
        <v>169</v>
      </c>
      <c r="C161" s="23" t="s">
        <v>290</v>
      </c>
      <c r="D161" s="1">
        <v>8.8000000000000007</v>
      </c>
      <c r="E161" s="1" t="s">
        <v>12</v>
      </c>
      <c r="F161" s="1">
        <v>2</v>
      </c>
      <c r="G161" s="1">
        <v>0</v>
      </c>
      <c r="H161" s="24">
        <v>10</v>
      </c>
      <c r="I161" s="23">
        <v>16</v>
      </c>
      <c r="J161" s="2">
        <v>85</v>
      </c>
      <c r="K161" s="1">
        <v>61</v>
      </c>
      <c r="L161" s="1">
        <v>45</v>
      </c>
      <c r="M161" s="1">
        <f t="shared" si="54"/>
        <v>40</v>
      </c>
      <c r="N161" s="1">
        <f t="shared" si="55"/>
        <v>16</v>
      </c>
      <c r="O161" s="4">
        <v>10</v>
      </c>
      <c r="P161" s="1">
        <v>13</v>
      </c>
      <c r="Q161" s="4">
        <v>0</v>
      </c>
      <c r="R161" s="2">
        <v>157</v>
      </c>
      <c r="S161" s="30">
        <f t="shared" si="46"/>
        <v>200.96</v>
      </c>
      <c r="T161" s="40">
        <v>215.4</v>
      </c>
      <c r="U161" s="2">
        <v>136.6</v>
      </c>
      <c r="V161" s="5">
        <v>147.5</v>
      </c>
      <c r="W161" s="5">
        <v>91.5</v>
      </c>
      <c r="X161" s="3">
        <v>0.84</v>
      </c>
      <c r="Y161" s="48">
        <v>1.8</v>
      </c>
      <c r="Z161" s="3">
        <v>6.3</v>
      </c>
      <c r="AA161" s="3">
        <f t="shared" si="47"/>
        <v>0.96000000000000008</v>
      </c>
      <c r="AB161" s="3">
        <f t="shared" si="48"/>
        <v>5.46</v>
      </c>
      <c r="AC161" s="2">
        <v>870</v>
      </c>
      <c r="AD161" s="2">
        <v>940</v>
      </c>
      <c r="AE161" s="5">
        <v>583</v>
      </c>
      <c r="AF161" s="41">
        <f t="shared" si="49"/>
        <v>0.37966101694915255</v>
      </c>
      <c r="AG161" s="53" t="s">
        <v>17</v>
      </c>
      <c r="AH161" s="3"/>
      <c r="AK161" s="4"/>
      <c r="AP161" s="3"/>
      <c r="AQ161" s="2"/>
      <c r="AR161" s="2"/>
    </row>
    <row r="162" spans="1:44" x14ac:dyDescent="0.25">
      <c r="A162" s="131"/>
      <c r="B162" s="57" t="s">
        <v>170</v>
      </c>
      <c r="C162" s="23" t="s">
        <v>290</v>
      </c>
      <c r="D162" s="1">
        <v>8.8000000000000007</v>
      </c>
      <c r="E162" s="1" t="s">
        <v>12</v>
      </c>
      <c r="F162" s="1">
        <v>2</v>
      </c>
      <c r="G162" s="1">
        <v>0</v>
      </c>
      <c r="H162" s="24">
        <v>10</v>
      </c>
      <c r="I162" s="23">
        <v>16</v>
      </c>
      <c r="J162" s="2">
        <v>85</v>
      </c>
      <c r="K162" s="1">
        <v>61</v>
      </c>
      <c r="L162" s="1">
        <v>45</v>
      </c>
      <c r="M162" s="1">
        <f t="shared" si="54"/>
        <v>40</v>
      </c>
      <c r="N162" s="1">
        <f t="shared" si="55"/>
        <v>16</v>
      </c>
      <c r="O162" s="4">
        <v>10</v>
      </c>
      <c r="P162" s="1">
        <v>13</v>
      </c>
      <c r="Q162" s="4">
        <v>0</v>
      </c>
      <c r="R162" s="2">
        <v>157</v>
      </c>
      <c r="S162" s="30">
        <f t="shared" si="46"/>
        <v>200.96</v>
      </c>
      <c r="T162" s="40">
        <v>220.3</v>
      </c>
      <c r="U162" s="2">
        <v>137.4</v>
      </c>
      <c r="V162" s="5">
        <v>149.1</v>
      </c>
      <c r="W162" s="5">
        <v>92.8</v>
      </c>
      <c r="X162" s="3">
        <v>0.83</v>
      </c>
      <c r="Y162" s="48">
        <v>1.7</v>
      </c>
      <c r="Z162" s="48">
        <v>6.2</v>
      </c>
      <c r="AA162" s="3">
        <f t="shared" si="47"/>
        <v>0.87</v>
      </c>
      <c r="AB162" s="3">
        <f t="shared" si="48"/>
        <v>5.37</v>
      </c>
      <c r="AC162" s="2">
        <v>870</v>
      </c>
      <c r="AD162" s="2">
        <v>950</v>
      </c>
      <c r="AE162" s="5">
        <v>591</v>
      </c>
      <c r="AF162" s="41">
        <f t="shared" si="49"/>
        <v>0.37759892689470154</v>
      </c>
      <c r="AG162" s="53" t="s">
        <v>17</v>
      </c>
      <c r="AH162" s="3"/>
      <c r="AK162" s="4"/>
      <c r="AP162" s="3"/>
      <c r="AQ162" s="2"/>
      <c r="AR162" s="2"/>
    </row>
    <row r="163" spans="1:44" x14ac:dyDescent="0.25">
      <c r="A163" s="131"/>
      <c r="B163" s="57" t="s">
        <v>171</v>
      </c>
      <c r="C163" s="23" t="s">
        <v>290</v>
      </c>
      <c r="D163" s="1">
        <v>8.8000000000000007</v>
      </c>
      <c r="E163" s="1" t="s">
        <v>12</v>
      </c>
      <c r="F163" s="1">
        <v>2</v>
      </c>
      <c r="G163" s="1">
        <v>0</v>
      </c>
      <c r="H163" s="24">
        <v>10</v>
      </c>
      <c r="I163" s="23">
        <v>16</v>
      </c>
      <c r="J163" s="2">
        <v>85</v>
      </c>
      <c r="K163" s="1">
        <v>61</v>
      </c>
      <c r="L163" s="1">
        <v>45</v>
      </c>
      <c r="M163" s="1">
        <f t="shared" si="54"/>
        <v>40</v>
      </c>
      <c r="N163" s="1">
        <f t="shared" si="55"/>
        <v>16</v>
      </c>
      <c r="O163" s="4">
        <v>10</v>
      </c>
      <c r="P163" s="1">
        <v>13</v>
      </c>
      <c r="Q163" s="4">
        <v>0</v>
      </c>
      <c r="R163" s="2">
        <v>157</v>
      </c>
      <c r="S163" s="30">
        <f t="shared" si="46"/>
        <v>200.96</v>
      </c>
      <c r="T163" s="40">
        <v>222.8</v>
      </c>
      <c r="U163" s="2">
        <v>138</v>
      </c>
      <c r="V163" s="5">
        <v>150</v>
      </c>
      <c r="W163" s="5">
        <v>92.3</v>
      </c>
      <c r="X163" s="3">
        <v>0.82</v>
      </c>
      <c r="Y163" s="48">
        <v>1.8</v>
      </c>
      <c r="Z163" s="48">
        <v>6.4</v>
      </c>
      <c r="AA163" s="3">
        <f t="shared" si="47"/>
        <v>0.98000000000000009</v>
      </c>
      <c r="AB163" s="3">
        <f t="shared" si="48"/>
        <v>5.58</v>
      </c>
      <c r="AC163" s="2">
        <v>880</v>
      </c>
      <c r="AD163" s="2">
        <v>960</v>
      </c>
      <c r="AE163" s="5">
        <v>588</v>
      </c>
      <c r="AF163" s="41">
        <f t="shared" si="49"/>
        <v>0.38466666666666671</v>
      </c>
      <c r="AG163" s="53" t="s">
        <v>17</v>
      </c>
      <c r="AH163" s="3"/>
      <c r="AK163" s="4"/>
      <c r="AP163" s="3"/>
      <c r="AQ163" s="2"/>
      <c r="AR163" s="2"/>
    </row>
    <row r="164" spans="1:44" x14ac:dyDescent="0.25">
      <c r="A164" s="131"/>
      <c r="B164" s="57" t="s">
        <v>172</v>
      </c>
      <c r="C164" s="23" t="s">
        <v>289</v>
      </c>
      <c r="D164" s="1">
        <v>8.8000000000000007</v>
      </c>
      <c r="E164" s="1" t="s">
        <v>12</v>
      </c>
      <c r="F164" s="1">
        <v>2</v>
      </c>
      <c r="G164" s="1">
        <v>0</v>
      </c>
      <c r="H164" s="24">
        <v>10</v>
      </c>
      <c r="I164" s="23">
        <v>16</v>
      </c>
      <c r="J164" s="2">
        <v>90</v>
      </c>
      <c r="K164" s="1">
        <v>61</v>
      </c>
      <c r="L164" s="1">
        <v>0</v>
      </c>
      <c r="M164" s="1">
        <f t="shared" si="54"/>
        <v>90</v>
      </c>
      <c r="N164" s="1">
        <f t="shared" si="55"/>
        <v>61</v>
      </c>
      <c r="O164" s="4">
        <v>10</v>
      </c>
      <c r="P164" s="1">
        <v>13</v>
      </c>
      <c r="Q164" s="4">
        <v>0</v>
      </c>
      <c r="R164" s="2">
        <v>157</v>
      </c>
      <c r="S164" s="30">
        <f t="shared" si="46"/>
        <v>200.96</v>
      </c>
      <c r="T164" s="40">
        <v>197.7</v>
      </c>
      <c r="U164" s="2">
        <v>126.7</v>
      </c>
      <c r="V164" s="5">
        <v>143.69999999999999</v>
      </c>
      <c r="W164" s="5">
        <v>91.4</v>
      </c>
      <c r="X164" s="3">
        <v>0.84</v>
      </c>
      <c r="Y164" s="48">
        <v>4.2</v>
      </c>
      <c r="Z164" s="48">
        <v>10.9</v>
      </c>
      <c r="AA164" s="3">
        <f t="shared" si="47"/>
        <v>3.3600000000000003</v>
      </c>
      <c r="AB164" s="3">
        <f t="shared" si="48"/>
        <v>10.06</v>
      </c>
      <c r="AC164" s="2">
        <v>810</v>
      </c>
      <c r="AD164" s="2">
        <v>920</v>
      </c>
      <c r="AE164" s="5">
        <v>583</v>
      </c>
      <c r="AF164" s="41">
        <f t="shared" si="49"/>
        <v>0.36395267919276264</v>
      </c>
      <c r="AG164" s="53" t="s">
        <v>17</v>
      </c>
      <c r="AH164" s="3"/>
      <c r="AK164" s="4"/>
      <c r="AP164" s="3"/>
      <c r="AQ164" s="2"/>
      <c r="AR164" s="2"/>
    </row>
    <row r="165" spans="1:44" x14ac:dyDescent="0.25">
      <c r="A165" s="131"/>
      <c r="B165" s="57" t="s">
        <v>173</v>
      </c>
      <c r="C165" s="23" t="s">
        <v>289</v>
      </c>
      <c r="D165" s="1">
        <v>8.8000000000000007</v>
      </c>
      <c r="E165" s="1" t="s">
        <v>12</v>
      </c>
      <c r="F165" s="1">
        <v>2</v>
      </c>
      <c r="G165" s="1">
        <v>0</v>
      </c>
      <c r="H165" s="24">
        <v>10</v>
      </c>
      <c r="I165" s="23">
        <v>16</v>
      </c>
      <c r="J165" s="2">
        <v>90</v>
      </c>
      <c r="K165" s="1">
        <v>61</v>
      </c>
      <c r="L165" s="1">
        <v>0</v>
      </c>
      <c r="M165" s="1">
        <f t="shared" si="54"/>
        <v>90</v>
      </c>
      <c r="N165" s="1">
        <f t="shared" si="55"/>
        <v>61</v>
      </c>
      <c r="O165" s="4">
        <v>10</v>
      </c>
      <c r="P165" s="1">
        <v>13</v>
      </c>
      <c r="Q165" s="4">
        <v>0</v>
      </c>
      <c r="R165" s="2">
        <v>157</v>
      </c>
      <c r="S165" s="30">
        <f t="shared" si="46"/>
        <v>200.96</v>
      </c>
      <c r="T165" s="40">
        <v>188.8</v>
      </c>
      <c r="U165" s="2">
        <v>114.1</v>
      </c>
      <c r="V165" s="5">
        <v>141</v>
      </c>
      <c r="W165" s="5">
        <v>101.5</v>
      </c>
      <c r="X165" s="3">
        <v>0.9</v>
      </c>
      <c r="Y165" s="48">
        <v>4.7</v>
      </c>
      <c r="Z165" s="48">
        <v>8.9</v>
      </c>
      <c r="AA165" s="3">
        <f t="shared" si="47"/>
        <v>3.8000000000000003</v>
      </c>
      <c r="AB165" s="3">
        <f t="shared" si="48"/>
        <v>8</v>
      </c>
      <c r="AC165" s="2">
        <v>730</v>
      </c>
      <c r="AD165" s="2">
        <v>900</v>
      </c>
      <c r="AE165" s="5">
        <v>646</v>
      </c>
      <c r="AF165" s="41">
        <f t="shared" si="49"/>
        <v>0.28014184397163122</v>
      </c>
      <c r="AG165" s="53" t="s">
        <v>301</v>
      </c>
      <c r="AH165" s="3"/>
      <c r="AK165" s="4"/>
      <c r="AP165" s="3"/>
      <c r="AQ165" s="2"/>
      <c r="AR165" s="2"/>
    </row>
    <row r="166" spans="1:44" x14ac:dyDescent="0.25">
      <c r="A166" s="131"/>
      <c r="B166" s="57" t="s">
        <v>174</v>
      </c>
      <c r="C166" s="23" t="s">
        <v>289</v>
      </c>
      <c r="D166" s="1">
        <v>8.8000000000000007</v>
      </c>
      <c r="E166" s="1" t="s">
        <v>12</v>
      </c>
      <c r="F166" s="1">
        <v>2</v>
      </c>
      <c r="G166" s="1">
        <v>0</v>
      </c>
      <c r="H166" s="24">
        <v>10</v>
      </c>
      <c r="I166" s="23">
        <v>16</v>
      </c>
      <c r="J166" s="2">
        <v>90</v>
      </c>
      <c r="K166" s="1">
        <v>61</v>
      </c>
      <c r="L166" s="1">
        <v>0</v>
      </c>
      <c r="M166" s="1">
        <f t="shared" si="54"/>
        <v>90</v>
      </c>
      <c r="N166" s="1">
        <f t="shared" si="55"/>
        <v>61</v>
      </c>
      <c r="O166" s="4">
        <v>10</v>
      </c>
      <c r="P166" s="1">
        <v>13</v>
      </c>
      <c r="Q166" s="4">
        <v>0</v>
      </c>
      <c r="R166" s="2">
        <v>157</v>
      </c>
      <c r="S166" s="30">
        <f t="shared" si="46"/>
        <v>200.96</v>
      </c>
      <c r="T166" s="40">
        <v>187.4</v>
      </c>
      <c r="U166" s="2">
        <v>113.2</v>
      </c>
      <c r="V166" s="5">
        <v>137.6</v>
      </c>
      <c r="W166" s="5">
        <v>97.9</v>
      </c>
      <c r="X166" s="3">
        <v>0.9</v>
      </c>
      <c r="Y166" s="48">
        <v>4.4000000000000004</v>
      </c>
      <c r="Z166" s="48">
        <v>8.4</v>
      </c>
      <c r="AA166" s="3">
        <f t="shared" si="47"/>
        <v>3.5000000000000004</v>
      </c>
      <c r="AB166" s="3">
        <f t="shared" si="48"/>
        <v>7.5</v>
      </c>
      <c r="AC166" s="2">
        <v>720</v>
      </c>
      <c r="AD166" s="2">
        <v>880</v>
      </c>
      <c r="AE166" s="5">
        <v>624</v>
      </c>
      <c r="AF166" s="41">
        <f t="shared" si="49"/>
        <v>0.28851744186046502</v>
      </c>
      <c r="AG166" s="53" t="s">
        <v>300</v>
      </c>
      <c r="AH166" s="3"/>
      <c r="AK166" s="4"/>
      <c r="AP166" s="3"/>
      <c r="AQ166" s="2"/>
      <c r="AR166" s="2"/>
    </row>
    <row r="167" spans="1:44" x14ac:dyDescent="0.25">
      <c r="A167" s="131"/>
      <c r="B167" s="57" t="s">
        <v>175</v>
      </c>
      <c r="C167" s="23" t="s">
        <v>290</v>
      </c>
      <c r="D167" s="1">
        <v>8.8000000000000007</v>
      </c>
      <c r="E167" s="1" t="s">
        <v>12</v>
      </c>
      <c r="F167" s="1">
        <v>2</v>
      </c>
      <c r="G167" s="1">
        <v>0</v>
      </c>
      <c r="H167" s="24">
        <v>10</v>
      </c>
      <c r="I167" s="23">
        <v>16</v>
      </c>
      <c r="J167" s="2">
        <v>100</v>
      </c>
      <c r="K167" s="1">
        <v>61</v>
      </c>
      <c r="L167" s="1">
        <v>55</v>
      </c>
      <c r="M167" s="1">
        <f t="shared" si="54"/>
        <v>45</v>
      </c>
      <c r="N167" s="1">
        <f t="shared" si="55"/>
        <v>6</v>
      </c>
      <c r="O167" s="4">
        <v>10</v>
      </c>
      <c r="P167" s="1">
        <v>13</v>
      </c>
      <c r="Q167" s="4">
        <v>0</v>
      </c>
      <c r="R167" s="2">
        <v>157</v>
      </c>
      <c r="S167" s="30">
        <f t="shared" si="46"/>
        <v>200.96</v>
      </c>
      <c r="T167" s="40">
        <v>167.9</v>
      </c>
      <c r="U167" s="2">
        <v>103</v>
      </c>
      <c r="V167" s="5">
        <v>150.69999999999999</v>
      </c>
      <c r="W167" s="5">
        <v>88.5</v>
      </c>
      <c r="X167" s="3">
        <v>0.92</v>
      </c>
      <c r="Y167" s="48">
        <v>4.3</v>
      </c>
      <c r="Z167" s="48">
        <v>11</v>
      </c>
      <c r="AA167" s="3">
        <f t="shared" si="47"/>
        <v>3.38</v>
      </c>
      <c r="AB167" s="3">
        <f t="shared" si="48"/>
        <v>10.08</v>
      </c>
      <c r="AC167" s="2">
        <v>660</v>
      </c>
      <c r="AD167" s="2">
        <v>960</v>
      </c>
      <c r="AE167" s="5">
        <v>563</v>
      </c>
      <c r="AF167" s="41">
        <f t="shared" si="49"/>
        <v>0.41274054412740535</v>
      </c>
      <c r="AG167" s="53" t="s">
        <v>21</v>
      </c>
      <c r="AH167" s="3"/>
      <c r="AK167" s="4"/>
      <c r="AP167" s="3"/>
      <c r="AQ167" s="2"/>
      <c r="AR167" s="2"/>
    </row>
    <row r="168" spans="1:44" x14ac:dyDescent="0.25">
      <c r="A168" s="131"/>
      <c r="B168" s="57" t="s">
        <v>176</v>
      </c>
      <c r="C168" s="23" t="s">
        <v>290</v>
      </c>
      <c r="D168" s="1">
        <v>8.8000000000000007</v>
      </c>
      <c r="E168" s="1" t="s">
        <v>12</v>
      </c>
      <c r="F168" s="1">
        <v>2</v>
      </c>
      <c r="G168" s="1">
        <v>0</v>
      </c>
      <c r="H168" s="24">
        <v>10</v>
      </c>
      <c r="I168" s="23">
        <v>16</v>
      </c>
      <c r="J168" s="2">
        <v>100</v>
      </c>
      <c r="K168" s="1">
        <v>61</v>
      </c>
      <c r="L168" s="1">
        <v>55</v>
      </c>
      <c r="M168" s="1">
        <f t="shared" si="54"/>
        <v>45</v>
      </c>
      <c r="N168" s="1">
        <f t="shared" si="55"/>
        <v>6</v>
      </c>
      <c r="O168" s="4">
        <v>10</v>
      </c>
      <c r="P168" s="1">
        <v>13</v>
      </c>
      <c r="Q168" s="4">
        <v>0</v>
      </c>
      <c r="R168" s="2">
        <v>157</v>
      </c>
      <c r="S168" s="30">
        <f t="shared" si="46"/>
        <v>200.96</v>
      </c>
      <c r="T168" s="40">
        <v>227.1</v>
      </c>
      <c r="U168" s="2">
        <v>135.30000000000001</v>
      </c>
      <c r="V168" s="5">
        <v>152.1</v>
      </c>
      <c r="W168" s="5">
        <v>122.1</v>
      </c>
      <c r="X168" s="3">
        <v>0.8</v>
      </c>
      <c r="Y168" s="48">
        <v>1.8</v>
      </c>
      <c r="Z168" s="48">
        <v>3.9</v>
      </c>
      <c r="AA168" s="3">
        <f t="shared" si="47"/>
        <v>1</v>
      </c>
      <c r="AB168" s="3">
        <f t="shared" si="48"/>
        <v>3.0999999999999996</v>
      </c>
      <c r="AC168" s="2">
        <v>860</v>
      </c>
      <c r="AD168" s="2">
        <v>970</v>
      </c>
      <c r="AE168" s="5">
        <v>778</v>
      </c>
      <c r="AF168" s="41">
        <f t="shared" si="49"/>
        <v>0.19723865877712032</v>
      </c>
      <c r="AG168" s="53" t="s">
        <v>17</v>
      </c>
      <c r="AH168" s="3"/>
      <c r="AK168" s="4"/>
      <c r="AP168" s="3"/>
      <c r="AQ168" s="2"/>
      <c r="AR168" s="2"/>
    </row>
    <row r="169" spans="1:44" x14ac:dyDescent="0.25">
      <c r="A169" s="131"/>
      <c r="B169" s="57" t="s">
        <v>177</v>
      </c>
      <c r="C169" s="23" t="s">
        <v>290</v>
      </c>
      <c r="D169" s="1">
        <v>8.8000000000000007</v>
      </c>
      <c r="E169" s="1" t="s">
        <v>12</v>
      </c>
      <c r="F169" s="1">
        <v>2</v>
      </c>
      <c r="G169" s="1">
        <v>0</v>
      </c>
      <c r="H169" s="24">
        <v>10</v>
      </c>
      <c r="I169" s="23">
        <v>16</v>
      </c>
      <c r="J169" s="2">
        <v>100</v>
      </c>
      <c r="K169" s="1">
        <v>61</v>
      </c>
      <c r="L169" s="1">
        <v>55</v>
      </c>
      <c r="M169" s="1">
        <f t="shared" si="54"/>
        <v>45</v>
      </c>
      <c r="N169" s="1">
        <f t="shared" si="55"/>
        <v>6</v>
      </c>
      <c r="O169" s="4">
        <v>10</v>
      </c>
      <c r="P169" s="1">
        <v>13</v>
      </c>
      <c r="Q169" s="4">
        <v>0</v>
      </c>
      <c r="R169" s="2">
        <v>157</v>
      </c>
      <c r="S169" s="30">
        <f t="shared" si="46"/>
        <v>200.96</v>
      </c>
      <c r="T169" s="40">
        <v>225.5</v>
      </c>
      <c r="U169" s="2">
        <v>132.30000000000001</v>
      </c>
      <c r="V169" s="5">
        <v>150.1</v>
      </c>
      <c r="W169" s="5">
        <v>121</v>
      </c>
      <c r="X169" s="3">
        <v>0.8</v>
      </c>
      <c r="Y169" s="48">
        <v>1.9</v>
      </c>
      <c r="Z169" s="48">
        <v>4</v>
      </c>
      <c r="AA169" s="3">
        <f t="shared" si="47"/>
        <v>1.0999999999999999</v>
      </c>
      <c r="AB169" s="3">
        <f t="shared" si="48"/>
        <v>3.2</v>
      </c>
      <c r="AC169" s="2">
        <v>840</v>
      </c>
      <c r="AD169" s="2">
        <v>960</v>
      </c>
      <c r="AE169" s="5">
        <v>770</v>
      </c>
      <c r="AF169" s="41">
        <f t="shared" si="49"/>
        <v>0.19387075283144573</v>
      </c>
      <c r="AG169" s="53" t="s">
        <v>17</v>
      </c>
      <c r="AH169" s="3"/>
      <c r="AK169" s="4"/>
      <c r="AP169" s="3"/>
      <c r="AQ169" s="2"/>
      <c r="AR169" s="2"/>
    </row>
    <row r="170" spans="1:44" x14ac:dyDescent="0.25">
      <c r="A170" s="131"/>
      <c r="B170" s="57" t="s">
        <v>178</v>
      </c>
      <c r="C170" s="23" t="s">
        <v>290</v>
      </c>
      <c r="D170" s="1">
        <v>8.8000000000000007</v>
      </c>
      <c r="E170" s="1" t="s">
        <v>12</v>
      </c>
      <c r="F170" s="1">
        <v>2</v>
      </c>
      <c r="G170" s="1">
        <v>0</v>
      </c>
      <c r="H170" s="24">
        <v>10</v>
      </c>
      <c r="I170" s="23">
        <v>20</v>
      </c>
      <c r="J170" s="2">
        <v>85</v>
      </c>
      <c r="K170" s="1">
        <v>61</v>
      </c>
      <c r="L170" s="1">
        <v>33</v>
      </c>
      <c r="M170" s="1">
        <f t="shared" si="54"/>
        <v>52</v>
      </c>
      <c r="N170" s="1">
        <f t="shared" si="55"/>
        <v>28</v>
      </c>
      <c r="O170" s="4">
        <v>12.5</v>
      </c>
      <c r="P170" s="1">
        <v>16</v>
      </c>
      <c r="Q170" s="4">
        <v>0</v>
      </c>
      <c r="R170" s="2">
        <v>245</v>
      </c>
      <c r="S170" s="30">
        <f t="shared" si="46"/>
        <v>314</v>
      </c>
      <c r="T170" s="40">
        <v>288.7</v>
      </c>
      <c r="U170" s="2">
        <v>195.5</v>
      </c>
      <c r="V170" s="5">
        <v>226.7</v>
      </c>
      <c r="W170" s="5">
        <v>162.5</v>
      </c>
      <c r="X170" s="3">
        <v>0.9</v>
      </c>
      <c r="Y170" s="48">
        <v>3.2</v>
      </c>
      <c r="Z170" s="48">
        <v>8.6999999999999993</v>
      </c>
      <c r="AA170" s="3">
        <f t="shared" si="47"/>
        <v>2.3000000000000003</v>
      </c>
      <c r="AB170" s="3">
        <f t="shared" si="48"/>
        <v>7.7999999999999989</v>
      </c>
      <c r="AC170" s="2">
        <v>800</v>
      </c>
      <c r="AD170" s="2">
        <v>930</v>
      </c>
      <c r="AE170" s="5">
        <v>663</v>
      </c>
      <c r="AF170" s="41">
        <f t="shared" si="49"/>
        <v>0.28319364799294222</v>
      </c>
      <c r="AG170" s="53" t="s">
        <v>17</v>
      </c>
      <c r="AH170" s="3"/>
      <c r="AK170" s="4"/>
      <c r="AP170" s="3"/>
      <c r="AQ170" s="2"/>
      <c r="AR170" s="2"/>
    </row>
    <row r="171" spans="1:44" x14ac:dyDescent="0.25">
      <c r="A171" s="131"/>
      <c r="B171" s="57" t="s">
        <v>179</v>
      </c>
      <c r="C171" s="23" t="s">
        <v>290</v>
      </c>
      <c r="D171" s="1">
        <v>8.8000000000000007</v>
      </c>
      <c r="E171" s="1" t="s">
        <v>12</v>
      </c>
      <c r="F171" s="1">
        <v>2</v>
      </c>
      <c r="G171" s="1">
        <v>0</v>
      </c>
      <c r="H171" s="24">
        <v>10</v>
      </c>
      <c r="I171" s="23">
        <v>20</v>
      </c>
      <c r="J171" s="2">
        <v>85</v>
      </c>
      <c r="K171" s="1">
        <v>61</v>
      </c>
      <c r="L171" s="1">
        <v>33</v>
      </c>
      <c r="M171" s="1">
        <f t="shared" si="54"/>
        <v>52</v>
      </c>
      <c r="N171" s="1">
        <f t="shared" si="55"/>
        <v>28</v>
      </c>
      <c r="O171" s="4">
        <v>12.5</v>
      </c>
      <c r="P171" s="1">
        <v>16</v>
      </c>
      <c r="Q171" s="4">
        <v>0</v>
      </c>
      <c r="R171" s="2">
        <v>245</v>
      </c>
      <c r="S171" s="30">
        <f t="shared" si="46"/>
        <v>314</v>
      </c>
      <c r="T171" s="40">
        <v>315.3</v>
      </c>
      <c r="U171" s="2">
        <v>197.2</v>
      </c>
      <c r="V171" s="5">
        <v>228.9</v>
      </c>
      <c r="W171" s="5">
        <v>164.7</v>
      </c>
      <c r="X171" s="3">
        <v>0.83</v>
      </c>
      <c r="Y171" s="48">
        <v>3.1</v>
      </c>
      <c r="Z171" s="48">
        <v>8.4</v>
      </c>
      <c r="AA171" s="3">
        <f t="shared" si="47"/>
        <v>2.27</v>
      </c>
      <c r="AB171" s="3">
        <f t="shared" si="48"/>
        <v>7.57</v>
      </c>
      <c r="AC171" s="2">
        <v>800</v>
      </c>
      <c r="AD171" s="2">
        <v>930</v>
      </c>
      <c r="AE171" s="5">
        <v>672</v>
      </c>
      <c r="AF171" s="41">
        <f t="shared" si="49"/>
        <v>0.28047182175622554</v>
      </c>
      <c r="AG171" s="53" t="s">
        <v>17</v>
      </c>
      <c r="AH171" s="3"/>
      <c r="AK171" s="4"/>
      <c r="AP171" s="3"/>
      <c r="AQ171" s="2"/>
      <c r="AR171" s="2"/>
    </row>
    <row r="172" spans="1:44" x14ac:dyDescent="0.25">
      <c r="A172" s="131"/>
      <c r="B172" s="57" t="s">
        <v>180</v>
      </c>
      <c r="C172" s="23" t="s">
        <v>290</v>
      </c>
      <c r="D172" s="1">
        <v>8.8000000000000007</v>
      </c>
      <c r="E172" s="1" t="s">
        <v>12</v>
      </c>
      <c r="F172" s="1">
        <v>2</v>
      </c>
      <c r="G172" s="1">
        <v>0</v>
      </c>
      <c r="H172" s="24">
        <v>10</v>
      </c>
      <c r="I172" s="23">
        <v>20</v>
      </c>
      <c r="J172" s="2">
        <v>85</v>
      </c>
      <c r="K172" s="1">
        <v>61</v>
      </c>
      <c r="L172" s="1">
        <v>33</v>
      </c>
      <c r="M172" s="1">
        <f t="shared" si="54"/>
        <v>52</v>
      </c>
      <c r="N172" s="1">
        <f t="shared" si="55"/>
        <v>28</v>
      </c>
      <c r="O172" s="4">
        <v>12.5</v>
      </c>
      <c r="P172" s="1">
        <v>16</v>
      </c>
      <c r="Q172" s="4">
        <v>0</v>
      </c>
      <c r="R172" s="2">
        <v>245</v>
      </c>
      <c r="S172" s="30">
        <f t="shared" si="46"/>
        <v>314</v>
      </c>
      <c r="T172" s="40">
        <v>310.7</v>
      </c>
      <c r="U172" s="2">
        <v>190.1</v>
      </c>
      <c r="V172" s="5">
        <v>229.5</v>
      </c>
      <c r="W172" s="5">
        <v>162.69999999999999</v>
      </c>
      <c r="X172" s="3">
        <v>0.81</v>
      </c>
      <c r="Y172" s="48">
        <v>3.1</v>
      </c>
      <c r="Z172" s="48">
        <v>8.6999999999999993</v>
      </c>
      <c r="AA172" s="3">
        <f t="shared" si="47"/>
        <v>2.29</v>
      </c>
      <c r="AB172" s="3">
        <f t="shared" si="48"/>
        <v>7.8899999999999988</v>
      </c>
      <c r="AC172" s="2">
        <v>780</v>
      </c>
      <c r="AD172" s="2">
        <v>940</v>
      </c>
      <c r="AE172" s="5">
        <v>664</v>
      </c>
      <c r="AF172" s="41">
        <f t="shared" si="49"/>
        <v>0.29106753812636166</v>
      </c>
      <c r="AG172" s="53" t="s">
        <v>17</v>
      </c>
      <c r="AH172" s="3"/>
      <c r="AK172" s="4"/>
      <c r="AP172" s="3"/>
      <c r="AQ172" s="2"/>
      <c r="AR172" s="2"/>
    </row>
    <row r="173" spans="1:44" x14ac:dyDescent="0.25">
      <c r="A173" s="131"/>
      <c r="B173" s="57" t="s">
        <v>181</v>
      </c>
      <c r="C173" s="23" t="s">
        <v>289</v>
      </c>
      <c r="D173" s="1">
        <v>8.8000000000000007</v>
      </c>
      <c r="E173" s="1" t="s">
        <v>12</v>
      </c>
      <c r="F173" s="1">
        <v>2</v>
      </c>
      <c r="G173" s="1">
        <v>0</v>
      </c>
      <c r="H173" s="24">
        <v>10</v>
      </c>
      <c r="I173" s="23">
        <v>20</v>
      </c>
      <c r="J173" s="2">
        <v>90</v>
      </c>
      <c r="K173" s="1">
        <v>61</v>
      </c>
      <c r="L173" s="1">
        <v>0</v>
      </c>
      <c r="M173" s="1">
        <f t="shared" si="54"/>
        <v>90</v>
      </c>
      <c r="N173" s="1">
        <f t="shared" si="55"/>
        <v>61</v>
      </c>
      <c r="O173" s="4">
        <v>12.5</v>
      </c>
      <c r="P173" s="1">
        <v>16</v>
      </c>
      <c r="Q173" s="4">
        <v>0</v>
      </c>
      <c r="R173" s="2">
        <v>245</v>
      </c>
      <c r="S173" s="30">
        <f t="shared" si="46"/>
        <v>314</v>
      </c>
      <c r="T173" s="40">
        <v>270.89999999999998</v>
      </c>
      <c r="U173" s="2">
        <v>216.8</v>
      </c>
      <c r="V173" s="5">
        <v>245.8</v>
      </c>
      <c r="W173" s="5">
        <v>159</v>
      </c>
      <c r="X173" s="3">
        <v>1</v>
      </c>
      <c r="Y173" s="48">
        <v>4.0999999999999996</v>
      </c>
      <c r="Z173" s="48">
        <v>10.9</v>
      </c>
      <c r="AA173" s="3">
        <f t="shared" si="47"/>
        <v>3.0999999999999996</v>
      </c>
      <c r="AB173" s="3">
        <f t="shared" si="48"/>
        <v>9.9</v>
      </c>
      <c r="AC173" s="2">
        <v>880</v>
      </c>
      <c r="AD173" s="2">
        <v>1000</v>
      </c>
      <c r="AE173" s="5">
        <v>650</v>
      </c>
      <c r="AF173" s="41">
        <f t="shared" si="49"/>
        <v>0.35313262815296997</v>
      </c>
      <c r="AG173" s="53" t="s">
        <v>17</v>
      </c>
      <c r="AH173" s="3"/>
      <c r="AK173" s="4"/>
      <c r="AP173" s="3"/>
      <c r="AQ173" s="2"/>
      <c r="AR173" s="2"/>
    </row>
    <row r="174" spans="1:44" x14ac:dyDescent="0.25">
      <c r="A174" s="131"/>
      <c r="B174" s="57" t="s">
        <v>182</v>
      </c>
      <c r="C174" s="23" t="s">
        <v>289</v>
      </c>
      <c r="D174" s="1">
        <v>8.8000000000000007</v>
      </c>
      <c r="E174" s="1" t="s">
        <v>12</v>
      </c>
      <c r="F174" s="1">
        <v>2</v>
      </c>
      <c r="G174" s="1">
        <v>0</v>
      </c>
      <c r="H174" s="24">
        <v>10</v>
      </c>
      <c r="I174" s="23">
        <v>20</v>
      </c>
      <c r="J174" s="2">
        <v>90</v>
      </c>
      <c r="K174" s="1">
        <v>61</v>
      </c>
      <c r="L174" s="1">
        <v>0</v>
      </c>
      <c r="M174" s="1">
        <f t="shared" si="54"/>
        <v>90</v>
      </c>
      <c r="N174" s="1">
        <f t="shared" si="55"/>
        <v>61</v>
      </c>
      <c r="O174" s="4">
        <v>12.5</v>
      </c>
      <c r="P174" s="1">
        <v>16</v>
      </c>
      <c r="Q174" s="4">
        <v>0</v>
      </c>
      <c r="R174" s="2">
        <v>245</v>
      </c>
      <c r="S174" s="30">
        <f t="shared" si="46"/>
        <v>314</v>
      </c>
      <c r="T174" s="40">
        <v>283.60000000000002</v>
      </c>
      <c r="U174" s="2">
        <v>206.9</v>
      </c>
      <c r="V174" s="5">
        <v>246.9</v>
      </c>
      <c r="W174" s="5">
        <v>159.4</v>
      </c>
      <c r="X174" s="3">
        <v>0.93</v>
      </c>
      <c r="Y174" s="48">
        <v>4.0999999999999996</v>
      </c>
      <c r="Z174" s="48">
        <v>10.9</v>
      </c>
      <c r="AA174" s="3">
        <f t="shared" si="47"/>
        <v>3.1699999999999995</v>
      </c>
      <c r="AB174" s="3">
        <f t="shared" si="48"/>
        <v>9.9700000000000006</v>
      </c>
      <c r="AC174" s="2">
        <v>840</v>
      </c>
      <c r="AD174" s="2">
        <v>1010</v>
      </c>
      <c r="AE174" s="5">
        <v>651</v>
      </c>
      <c r="AF174" s="41">
        <f t="shared" si="49"/>
        <v>0.35439449169704329</v>
      </c>
      <c r="AG174" s="53" t="s">
        <v>17</v>
      </c>
      <c r="AH174" s="3"/>
      <c r="AK174" s="4"/>
      <c r="AP174" s="3"/>
      <c r="AQ174" s="2"/>
      <c r="AR174" s="2"/>
    </row>
    <row r="175" spans="1:44" x14ac:dyDescent="0.25">
      <c r="A175" s="131"/>
      <c r="B175" s="57" t="s">
        <v>183</v>
      </c>
      <c r="C175" s="23" t="s">
        <v>289</v>
      </c>
      <c r="D175" s="1">
        <v>8.8000000000000007</v>
      </c>
      <c r="E175" s="1" t="s">
        <v>12</v>
      </c>
      <c r="F175" s="1">
        <v>2</v>
      </c>
      <c r="G175" s="1">
        <v>0</v>
      </c>
      <c r="H175" s="24">
        <v>10</v>
      </c>
      <c r="I175" s="23">
        <v>20</v>
      </c>
      <c r="J175" s="2">
        <v>90</v>
      </c>
      <c r="K175" s="1">
        <v>61</v>
      </c>
      <c r="L175" s="1">
        <v>0</v>
      </c>
      <c r="M175" s="1">
        <f t="shared" si="54"/>
        <v>90</v>
      </c>
      <c r="N175" s="1">
        <f t="shared" si="55"/>
        <v>61</v>
      </c>
      <c r="O175" s="4">
        <v>12.5</v>
      </c>
      <c r="P175" s="1">
        <v>16</v>
      </c>
      <c r="Q175" s="4">
        <v>0</v>
      </c>
      <c r="R175" s="2">
        <v>245</v>
      </c>
      <c r="S175" s="30">
        <f t="shared" si="46"/>
        <v>314</v>
      </c>
      <c r="T175" s="40">
        <v>295.39999999999998</v>
      </c>
      <c r="U175" s="2">
        <v>226.7</v>
      </c>
      <c r="V175" s="5">
        <v>251.3</v>
      </c>
      <c r="W175" s="5">
        <v>161.9</v>
      </c>
      <c r="X175" s="3">
        <v>1.1000000000000001</v>
      </c>
      <c r="Y175" s="48">
        <v>4</v>
      </c>
      <c r="Z175" s="48">
        <v>10.9</v>
      </c>
      <c r="AA175" s="3">
        <f t="shared" si="47"/>
        <v>2.9</v>
      </c>
      <c r="AB175" s="3">
        <f t="shared" si="48"/>
        <v>9.8000000000000007</v>
      </c>
      <c r="AC175" s="2">
        <v>930</v>
      </c>
      <c r="AD175" s="2">
        <v>1030</v>
      </c>
      <c r="AE175" s="5">
        <v>661</v>
      </c>
      <c r="AF175" s="41">
        <f t="shared" si="49"/>
        <v>0.35575009948268999</v>
      </c>
      <c r="AG175" s="53" t="s">
        <v>17</v>
      </c>
      <c r="AH175" s="3"/>
      <c r="AK175" s="4"/>
      <c r="AP175" s="3"/>
      <c r="AQ175" s="2"/>
      <c r="AR175" s="2"/>
    </row>
    <row r="176" spans="1:44" x14ac:dyDescent="0.25">
      <c r="A176" s="131"/>
      <c r="B176" s="57" t="s">
        <v>184</v>
      </c>
      <c r="C176" s="23" t="s">
        <v>290</v>
      </c>
      <c r="D176" s="1">
        <v>8.8000000000000007</v>
      </c>
      <c r="E176" s="1" t="s">
        <v>12</v>
      </c>
      <c r="F176" s="1">
        <v>2</v>
      </c>
      <c r="G176" s="1">
        <v>0</v>
      </c>
      <c r="H176" s="24">
        <v>10</v>
      </c>
      <c r="I176" s="23">
        <v>20</v>
      </c>
      <c r="J176" s="2">
        <v>100</v>
      </c>
      <c r="K176" s="1">
        <v>61</v>
      </c>
      <c r="L176" s="1">
        <v>53</v>
      </c>
      <c r="M176" s="1">
        <f t="shared" si="54"/>
        <v>47</v>
      </c>
      <c r="N176" s="1">
        <f t="shared" si="55"/>
        <v>8</v>
      </c>
      <c r="O176" s="4">
        <v>12.5</v>
      </c>
      <c r="P176" s="1">
        <v>16</v>
      </c>
      <c r="Q176" s="4">
        <v>0</v>
      </c>
      <c r="R176" s="2">
        <v>245</v>
      </c>
      <c r="S176" s="30">
        <f t="shared" si="46"/>
        <v>314</v>
      </c>
      <c r="T176" s="40">
        <v>158</v>
      </c>
      <c r="U176" s="2">
        <v>201.7</v>
      </c>
      <c r="V176" s="5">
        <v>222.2</v>
      </c>
      <c r="W176" s="5">
        <v>154.19999999999999</v>
      </c>
      <c r="X176" s="3">
        <v>1.7</v>
      </c>
      <c r="Y176" s="48">
        <v>3.2</v>
      </c>
      <c r="Z176" s="48">
        <v>7.6</v>
      </c>
      <c r="AA176" s="3">
        <f t="shared" si="47"/>
        <v>1.5000000000000002</v>
      </c>
      <c r="AB176" s="3">
        <f t="shared" si="48"/>
        <v>5.8999999999999995</v>
      </c>
      <c r="AC176" s="2">
        <v>820</v>
      </c>
      <c r="AD176" s="2">
        <v>910</v>
      </c>
      <c r="AE176" s="5">
        <v>629</v>
      </c>
      <c r="AF176" s="41">
        <f t="shared" si="49"/>
        <v>0.30603060306030605</v>
      </c>
      <c r="AG176" s="53" t="s">
        <v>17</v>
      </c>
      <c r="AH176" s="3"/>
      <c r="AK176" s="4"/>
      <c r="AP176" s="3"/>
      <c r="AQ176" s="2"/>
      <c r="AR176" s="2"/>
    </row>
    <row r="177" spans="1:44" x14ac:dyDescent="0.25">
      <c r="A177" s="131"/>
      <c r="B177" s="57" t="s">
        <v>185</v>
      </c>
      <c r="C177" s="23" t="s">
        <v>290</v>
      </c>
      <c r="D177" s="1">
        <v>8.8000000000000007</v>
      </c>
      <c r="E177" s="1" t="s">
        <v>12</v>
      </c>
      <c r="F177" s="1">
        <v>2</v>
      </c>
      <c r="G177" s="1">
        <v>0</v>
      </c>
      <c r="H177" s="24">
        <v>10</v>
      </c>
      <c r="I177" s="23">
        <v>20</v>
      </c>
      <c r="J177" s="2">
        <v>100</v>
      </c>
      <c r="K177" s="1">
        <v>61</v>
      </c>
      <c r="L177" s="1">
        <v>53</v>
      </c>
      <c r="M177" s="1">
        <f t="shared" si="54"/>
        <v>47</v>
      </c>
      <c r="N177" s="1">
        <f t="shared" si="55"/>
        <v>8</v>
      </c>
      <c r="O177" s="4">
        <v>12.5</v>
      </c>
      <c r="P177" s="1">
        <v>16</v>
      </c>
      <c r="Q177" s="4">
        <v>0</v>
      </c>
      <c r="R177" s="2">
        <v>245</v>
      </c>
      <c r="S177" s="30">
        <f t="shared" si="46"/>
        <v>314</v>
      </c>
      <c r="T177" s="40">
        <v>170.4</v>
      </c>
      <c r="U177" s="2">
        <v>199.5</v>
      </c>
      <c r="V177" s="5">
        <v>220.4</v>
      </c>
      <c r="W177" s="5">
        <v>142.69999999999999</v>
      </c>
      <c r="X177" s="3">
        <v>1.6</v>
      </c>
      <c r="Y177" s="48">
        <v>2.8</v>
      </c>
      <c r="Z177" s="48">
        <v>7.7</v>
      </c>
      <c r="AA177" s="3">
        <f t="shared" si="47"/>
        <v>1.1999999999999997</v>
      </c>
      <c r="AB177" s="3">
        <f t="shared" si="48"/>
        <v>6.1</v>
      </c>
      <c r="AC177" s="2">
        <v>810</v>
      </c>
      <c r="AD177" s="2">
        <v>900</v>
      </c>
      <c r="AE177" s="5">
        <v>582</v>
      </c>
      <c r="AF177" s="41">
        <f t="shared" si="49"/>
        <v>0.35254083484573506</v>
      </c>
      <c r="AG177" s="53" t="s">
        <v>17</v>
      </c>
      <c r="AH177" s="3"/>
      <c r="AK177" s="4"/>
      <c r="AP177" s="3"/>
      <c r="AQ177" s="2"/>
      <c r="AR177" s="2"/>
    </row>
    <row r="178" spans="1:44" x14ac:dyDescent="0.25">
      <c r="A178" s="131"/>
      <c r="B178" s="57" t="s">
        <v>186</v>
      </c>
      <c r="C178" s="23" t="s">
        <v>290</v>
      </c>
      <c r="D178" s="1">
        <v>8.8000000000000007</v>
      </c>
      <c r="E178" s="1" t="s">
        <v>12</v>
      </c>
      <c r="F178" s="1">
        <v>2</v>
      </c>
      <c r="G178" s="1">
        <v>0</v>
      </c>
      <c r="H178" s="24">
        <v>10</v>
      </c>
      <c r="I178" s="23">
        <v>20</v>
      </c>
      <c r="J178" s="2">
        <v>100</v>
      </c>
      <c r="K178" s="1">
        <v>61</v>
      </c>
      <c r="L178" s="1">
        <v>53</v>
      </c>
      <c r="M178" s="1">
        <f t="shared" si="54"/>
        <v>47</v>
      </c>
      <c r="N178" s="1">
        <f t="shared" si="55"/>
        <v>8</v>
      </c>
      <c r="O178" s="4">
        <v>12.5</v>
      </c>
      <c r="P178" s="1">
        <v>16</v>
      </c>
      <c r="Q178" s="4">
        <v>0</v>
      </c>
      <c r="R178" s="2">
        <v>245</v>
      </c>
      <c r="S178" s="30">
        <f t="shared" si="46"/>
        <v>314</v>
      </c>
      <c r="T178" s="40">
        <v>169.6</v>
      </c>
      <c r="U178" s="2">
        <v>195.2</v>
      </c>
      <c r="V178" s="5">
        <v>213</v>
      </c>
      <c r="W178" s="5">
        <v>136</v>
      </c>
      <c r="X178" s="3">
        <v>1.86</v>
      </c>
      <c r="Y178" s="48">
        <v>3</v>
      </c>
      <c r="Z178" s="48">
        <v>8.3000000000000007</v>
      </c>
      <c r="AA178" s="3">
        <f t="shared" si="47"/>
        <v>1.1399999999999999</v>
      </c>
      <c r="AB178" s="3">
        <f t="shared" si="48"/>
        <v>6.44</v>
      </c>
      <c r="AC178" s="2">
        <v>800</v>
      </c>
      <c r="AD178" s="2">
        <v>870</v>
      </c>
      <c r="AE178" s="5">
        <v>555</v>
      </c>
      <c r="AF178" s="41">
        <f t="shared" si="49"/>
        <v>0.36150234741784038</v>
      </c>
      <c r="AG178" s="53" t="s">
        <v>17</v>
      </c>
      <c r="AH178" s="3"/>
      <c r="AK178" s="4"/>
      <c r="AP178" s="3"/>
      <c r="AQ178" s="2"/>
      <c r="AR178" s="2"/>
    </row>
    <row r="179" spans="1:44" x14ac:dyDescent="0.25">
      <c r="A179" s="131"/>
      <c r="B179" s="57" t="s">
        <v>187</v>
      </c>
      <c r="C179" s="23" t="s">
        <v>289</v>
      </c>
      <c r="D179" s="1">
        <v>8.8000000000000007</v>
      </c>
      <c r="E179" s="1" t="s">
        <v>12</v>
      </c>
      <c r="F179" s="1">
        <v>2</v>
      </c>
      <c r="G179" s="1">
        <v>0</v>
      </c>
      <c r="H179" s="24">
        <v>10</v>
      </c>
      <c r="I179" s="23">
        <v>24</v>
      </c>
      <c r="J179" s="2">
        <v>90</v>
      </c>
      <c r="K179" s="1">
        <v>61</v>
      </c>
      <c r="L179" s="1">
        <v>0</v>
      </c>
      <c r="M179" s="1">
        <f t="shared" si="54"/>
        <v>90</v>
      </c>
      <c r="N179" s="1">
        <f t="shared" si="55"/>
        <v>61</v>
      </c>
      <c r="O179" s="4">
        <v>15</v>
      </c>
      <c r="P179" s="1">
        <v>19</v>
      </c>
      <c r="Q179" s="4">
        <v>0</v>
      </c>
      <c r="R179" s="2">
        <v>353</v>
      </c>
      <c r="S179" s="30">
        <f t="shared" si="46"/>
        <v>452.16</v>
      </c>
      <c r="T179" s="40">
        <v>350</v>
      </c>
      <c r="U179" s="2">
        <v>326.3</v>
      </c>
      <c r="V179" s="5">
        <v>356</v>
      </c>
      <c r="W179" s="5">
        <v>254</v>
      </c>
      <c r="X179" s="3">
        <v>1.63</v>
      </c>
      <c r="Y179" s="48">
        <v>4.5999999999999996</v>
      </c>
      <c r="Z179" s="48">
        <v>11.4</v>
      </c>
      <c r="AA179" s="3">
        <f t="shared" si="47"/>
        <v>2.9699999999999998</v>
      </c>
      <c r="AB179" s="3">
        <f t="shared" si="48"/>
        <v>9.77</v>
      </c>
      <c r="AC179" s="2">
        <v>920</v>
      </c>
      <c r="AD179" s="2">
        <v>1010</v>
      </c>
      <c r="AE179" s="5">
        <v>720</v>
      </c>
      <c r="AF179" s="41">
        <f t="shared" si="49"/>
        <v>0.2865168539325843</v>
      </c>
      <c r="AG179" s="53" t="s">
        <v>17</v>
      </c>
      <c r="AH179" s="3"/>
      <c r="AK179" s="4"/>
      <c r="AP179" s="3"/>
      <c r="AQ179" s="2"/>
      <c r="AR179" s="2"/>
    </row>
    <row r="180" spans="1:44" x14ac:dyDescent="0.25">
      <c r="A180" s="131"/>
      <c r="B180" s="57" t="s">
        <v>188</v>
      </c>
      <c r="C180" s="23" t="s">
        <v>289</v>
      </c>
      <c r="D180" s="1">
        <v>8.8000000000000007</v>
      </c>
      <c r="E180" s="1" t="s">
        <v>12</v>
      </c>
      <c r="F180" s="1">
        <v>2</v>
      </c>
      <c r="G180" s="1">
        <v>0</v>
      </c>
      <c r="H180" s="24">
        <v>10</v>
      </c>
      <c r="I180" s="23">
        <v>24</v>
      </c>
      <c r="J180" s="2">
        <v>90</v>
      </c>
      <c r="K180" s="1">
        <v>61</v>
      </c>
      <c r="L180" s="1">
        <v>0</v>
      </c>
      <c r="M180" s="1">
        <f t="shared" si="54"/>
        <v>90</v>
      </c>
      <c r="N180" s="1">
        <f t="shared" si="55"/>
        <v>61</v>
      </c>
      <c r="O180" s="4">
        <v>15</v>
      </c>
      <c r="P180" s="1">
        <v>19</v>
      </c>
      <c r="Q180" s="4">
        <v>0</v>
      </c>
      <c r="R180" s="2">
        <v>353</v>
      </c>
      <c r="S180" s="30">
        <f t="shared" si="46"/>
        <v>452.16</v>
      </c>
      <c r="T180" s="40">
        <v>360.3</v>
      </c>
      <c r="U180" s="2">
        <v>309</v>
      </c>
      <c r="V180" s="5">
        <v>351.1</v>
      </c>
      <c r="W180" s="5">
        <v>240.5</v>
      </c>
      <c r="X180" s="3">
        <v>1.06</v>
      </c>
      <c r="Y180" s="48">
        <v>4.0999999999999996</v>
      </c>
      <c r="Z180" s="48">
        <v>11.3</v>
      </c>
      <c r="AA180" s="3">
        <f t="shared" si="47"/>
        <v>3.0399999999999996</v>
      </c>
      <c r="AB180" s="3">
        <f t="shared" si="48"/>
        <v>10.24</v>
      </c>
      <c r="AC180" s="2">
        <v>870</v>
      </c>
      <c r="AD180" s="2">
        <v>900</v>
      </c>
      <c r="AE180" s="5">
        <v>681</v>
      </c>
      <c r="AF180" s="41">
        <f t="shared" si="49"/>
        <v>0.31500996866989461</v>
      </c>
      <c r="AG180" s="53" t="s">
        <v>17</v>
      </c>
      <c r="AH180" s="3"/>
      <c r="AK180" s="4"/>
      <c r="AP180" s="3"/>
      <c r="AQ180" s="2"/>
      <c r="AR180" s="2"/>
    </row>
    <row r="181" spans="1:44" x14ac:dyDescent="0.25">
      <c r="A181" s="131"/>
      <c r="B181" s="57" t="s">
        <v>189</v>
      </c>
      <c r="C181" s="23" t="s">
        <v>289</v>
      </c>
      <c r="D181" s="1">
        <v>8.8000000000000007</v>
      </c>
      <c r="E181" s="1" t="s">
        <v>12</v>
      </c>
      <c r="F181" s="1">
        <v>2</v>
      </c>
      <c r="G181" s="1">
        <v>0</v>
      </c>
      <c r="H181" s="24">
        <v>10</v>
      </c>
      <c r="I181" s="23">
        <v>24</v>
      </c>
      <c r="J181" s="2">
        <v>90</v>
      </c>
      <c r="K181" s="1">
        <v>61</v>
      </c>
      <c r="L181" s="1">
        <v>0</v>
      </c>
      <c r="M181" s="1">
        <f t="shared" si="54"/>
        <v>90</v>
      </c>
      <c r="N181" s="1">
        <f t="shared" si="55"/>
        <v>61</v>
      </c>
      <c r="O181" s="4">
        <v>15</v>
      </c>
      <c r="P181" s="1">
        <v>19</v>
      </c>
      <c r="Q181" s="4">
        <v>0</v>
      </c>
      <c r="R181" s="2">
        <v>353</v>
      </c>
      <c r="S181" s="30">
        <f t="shared" si="46"/>
        <v>452.16</v>
      </c>
      <c r="T181" s="40">
        <v>343</v>
      </c>
      <c r="U181" s="2">
        <v>318.5</v>
      </c>
      <c r="V181" s="5">
        <v>362.9</v>
      </c>
      <c r="W181" s="5">
        <v>245.1</v>
      </c>
      <c r="X181" s="3">
        <v>1.1299999999999999</v>
      </c>
      <c r="Y181" s="48">
        <v>4.0999999999999996</v>
      </c>
      <c r="Z181" s="48">
        <v>11.2</v>
      </c>
      <c r="AA181" s="3">
        <f t="shared" si="47"/>
        <v>2.9699999999999998</v>
      </c>
      <c r="AB181" s="3">
        <f t="shared" si="48"/>
        <v>10.07</v>
      </c>
      <c r="AC181" s="2">
        <v>900</v>
      </c>
      <c r="AD181" s="2">
        <v>1030</v>
      </c>
      <c r="AE181" s="5">
        <v>694</v>
      </c>
      <c r="AF181" s="41">
        <f t="shared" si="49"/>
        <v>0.32460732984293195</v>
      </c>
      <c r="AG181" s="53" t="s">
        <v>17</v>
      </c>
      <c r="AH181" s="3"/>
      <c r="AK181" s="4"/>
      <c r="AP181" s="3"/>
      <c r="AQ181" s="2"/>
      <c r="AR181" s="2"/>
    </row>
    <row r="182" spans="1:44" x14ac:dyDescent="0.25">
      <c r="A182" s="131"/>
      <c r="B182" s="57" t="s">
        <v>190</v>
      </c>
      <c r="C182" s="23" t="s">
        <v>290</v>
      </c>
      <c r="D182" s="1">
        <v>8.8000000000000007</v>
      </c>
      <c r="E182" s="1" t="s">
        <v>12</v>
      </c>
      <c r="F182" s="1">
        <v>2</v>
      </c>
      <c r="G182" s="1">
        <v>0</v>
      </c>
      <c r="H182" s="24">
        <v>10</v>
      </c>
      <c r="I182" s="23">
        <v>24</v>
      </c>
      <c r="J182" s="2">
        <v>100</v>
      </c>
      <c r="K182" s="1">
        <v>61</v>
      </c>
      <c r="L182" s="1">
        <v>43</v>
      </c>
      <c r="M182" s="1">
        <f t="shared" si="54"/>
        <v>57</v>
      </c>
      <c r="N182" s="1">
        <f t="shared" si="55"/>
        <v>18</v>
      </c>
      <c r="O182" s="4">
        <v>15</v>
      </c>
      <c r="P182" s="1">
        <v>19</v>
      </c>
      <c r="Q182" s="4">
        <v>0</v>
      </c>
      <c r="R182" s="2">
        <v>353</v>
      </c>
      <c r="S182" s="30">
        <f t="shared" si="46"/>
        <v>452.16</v>
      </c>
      <c r="T182" s="40">
        <v>320</v>
      </c>
      <c r="U182" s="2">
        <v>324.8</v>
      </c>
      <c r="V182" s="5">
        <v>353</v>
      </c>
      <c r="W182" s="5">
        <v>245.2</v>
      </c>
      <c r="X182" s="3">
        <v>1.6</v>
      </c>
      <c r="Y182" s="48">
        <v>2.9</v>
      </c>
      <c r="Z182" s="48">
        <v>8.5</v>
      </c>
      <c r="AA182" s="3">
        <f t="shared" si="47"/>
        <v>1.2999999999999998</v>
      </c>
      <c r="AB182" s="3">
        <f t="shared" si="48"/>
        <v>6.9</v>
      </c>
      <c r="AC182" s="2">
        <v>920</v>
      </c>
      <c r="AD182" s="2">
        <v>1000</v>
      </c>
      <c r="AE182" s="5">
        <v>694</v>
      </c>
      <c r="AF182" s="41">
        <f t="shared" si="49"/>
        <v>0.30538243626062322</v>
      </c>
      <c r="AG182" s="53" t="s">
        <v>17</v>
      </c>
      <c r="AH182" s="3"/>
      <c r="AK182" s="4"/>
      <c r="AP182" s="3"/>
      <c r="AQ182" s="2"/>
      <c r="AR182" s="2"/>
    </row>
    <row r="183" spans="1:44" x14ac:dyDescent="0.25">
      <c r="A183" s="131"/>
      <c r="B183" s="57" t="s">
        <v>191</v>
      </c>
      <c r="C183" s="23" t="s">
        <v>290</v>
      </c>
      <c r="D183" s="1">
        <v>8.8000000000000007</v>
      </c>
      <c r="E183" s="1" t="s">
        <v>12</v>
      </c>
      <c r="F183" s="1">
        <v>2</v>
      </c>
      <c r="G183" s="1">
        <v>0</v>
      </c>
      <c r="H183" s="24">
        <v>10</v>
      </c>
      <c r="I183" s="23">
        <v>24</v>
      </c>
      <c r="J183" s="2">
        <v>100</v>
      </c>
      <c r="K183" s="1">
        <v>61</v>
      </c>
      <c r="L183" s="1">
        <v>43</v>
      </c>
      <c r="M183" s="1">
        <f t="shared" si="54"/>
        <v>57</v>
      </c>
      <c r="N183" s="1">
        <f t="shared" si="55"/>
        <v>18</v>
      </c>
      <c r="O183" s="4">
        <v>15</v>
      </c>
      <c r="P183" s="1">
        <v>19</v>
      </c>
      <c r="Q183" s="4">
        <v>0</v>
      </c>
      <c r="R183" s="2">
        <v>353</v>
      </c>
      <c r="S183" s="30">
        <f t="shared" si="46"/>
        <v>452.16</v>
      </c>
      <c r="T183" s="40">
        <v>372</v>
      </c>
      <c r="U183" s="2">
        <v>321.89999999999998</v>
      </c>
      <c r="V183" s="5">
        <v>350.4</v>
      </c>
      <c r="W183" s="5">
        <v>241.7</v>
      </c>
      <c r="X183" s="3">
        <v>1.47</v>
      </c>
      <c r="Y183" s="48">
        <v>2.7</v>
      </c>
      <c r="Z183" s="48">
        <v>8.6</v>
      </c>
      <c r="AA183" s="3">
        <f t="shared" si="47"/>
        <v>1.2300000000000002</v>
      </c>
      <c r="AB183" s="3">
        <f t="shared" si="48"/>
        <v>7.13</v>
      </c>
      <c r="AC183" s="2">
        <v>910</v>
      </c>
      <c r="AD183" s="2">
        <v>990</v>
      </c>
      <c r="AE183" s="5">
        <v>684.7</v>
      </c>
      <c r="AF183" s="41">
        <f t="shared" si="49"/>
        <v>0.31021689497716898</v>
      </c>
      <c r="AG183" s="53" t="s">
        <v>17</v>
      </c>
      <c r="AH183" s="3"/>
      <c r="AK183" s="4"/>
      <c r="AP183" s="3"/>
      <c r="AQ183" s="2"/>
      <c r="AR183" s="2"/>
    </row>
    <row r="184" spans="1:44" x14ac:dyDescent="0.25">
      <c r="A184" s="131"/>
      <c r="B184" s="57" t="s">
        <v>192</v>
      </c>
      <c r="C184" s="23" t="s">
        <v>290</v>
      </c>
      <c r="D184" s="1">
        <v>8.8000000000000007</v>
      </c>
      <c r="E184" s="1" t="s">
        <v>12</v>
      </c>
      <c r="F184" s="1">
        <v>2</v>
      </c>
      <c r="G184" s="1">
        <v>0</v>
      </c>
      <c r="H184" s="24">
        <v>10</v>
      </c>
      <c r="I184" s="23">
        <v>24</v>
      </c>
      <c r="J184" s="2">
        <v>100</v>
      </c>
      <c r="K184" s="1">
        <v>61</v>
      </c>
      <c r="L184" s="1">
        <v>43</v>
      </c>
      <c r="M184" s="1">
        <f t="shared" si="54"/>
        <v>57</v>
      </c>
      <c r="N184" s="1">
        <f t="shared" si="55"/>
        <v>18</v>
      </c>
      <c r="O184" s="4">
        <v>15</v>
      </c>
      <c r="P184" s="1">
        <v>19</v>
      </c>
      <c r="Q184" s="4">
        <v>0</v>
      </c>
      <c r="R184" s="2">
        <v>353</v>
      </c>
      <c r="S184" s="30">
        <f t="shared" si="46"/>
        <v>452.16</v>
      </c>
      <c r="T184" s="40">
        <v>347</v>
      </c>
      <c r="U184" s="2">
        <v>329.8</v>
      </c>
      <c r="V184" s="5">
        <v>355.8</v>
      </c>
      <c r="W184" s="5">
        <v>246.3</v>
      </c>
      <c r="X184" s="3">
        <v>1.4</v>
      </c>
      <c r="Y184" s="48">
        <v>2.6</v>
      </c>
      <c r="Z184" s="48">
        <v>8.3000000000000007</v>
      </c>
      <c r="AA184" s="3">
        <f t="shared" si="47"/>
        <v>1.2000000000000002</v>
      </c>
      <c r="AB184" s="3">
        <f t="shared" si="48"/>
        <v>6.9</v>
      </c>
      <c r="AC184" s="2">
        <v>930</v>
      </c>
      <c r="AD184" s="2">
        <v>1010</v>
      </c>
      <c r="AE184" s="5">
        <v>663</v>
      </c>
      <c r="AF184" s="41">
        <f t="shared" si="49"/>
        <v>0.30775716694772348</v>
      </c>
      <c r="AG184" s="53" t="s">
        <v>17</v>
      </c>
      <c r="AH184" s="3"/>
      <c r="AK184" s="4"/>
      <c r="AP184" s="3"/>
      <c r="AQ184" s="2"/>
      <c r="AR184" s="2"/>
    </row>
    <row r="185" spans="1:44" x14ac:dyDescent="0.25">
      <c r="A185" s="131"/>
      <c r="B185" s="57" t="s">
        <v>193</v>
      </c>
      <c r="C185" s="23" t="s">
        <v>290</v>
      </c>
      <c r="D185" s="1">
        <v>10.9</v>
      </c>
      <c r="E185" s="1" t="s">
        <v>12</v>
      </c>
      <c r="F185" s="1">
        <v>2</v>
      </c>
      <c r="G185" s="1">
        <v>0</v>
      </c>
      <c r="H185" s="24">
        <v>10</v>
      </c>
      <c r="I185" s="23">
        <v>16</v>
      </c>
      <c r="J185" s="2">
        <v>80</v>
      </c>
      <c r="K185" s="1">
        <v>61</v>
      </c>
      <c r="L185" s="1">
        <v>39</v>
      </c>
      <c r="M185" s="1">
        <f t="shared" si="54"/>
        <v>41</v>
      </c>
      <c r="N185" s="1">
        <f t="shared" si="55"/>
        <v>22</v>
      </c>
      <c r="O185" s="4">
        <v>10</v>
      </c>
      <c r="P185" s="1">
        <v>13</v>
      </c>
      <c r="Q185" s="4">
        <v>0</v>
      </c>
      <c r="R185" s="2">
        <v>157</v>
      </c>
      <c r="S185" s="30">
        <f t="shared" si="46"/>
        <v>200.96</v>
      </c>
      <c r="T185" s="40">
        <v>186.8</v>
      </c>
      <c r="U185" s="2">
        <v>158.30000000000001</v>
      </c>
      <c r="V185" s="5">
        <v>175.2</v>
      </c>
      <c r="W185" s="5">
        <v>135.1</v>
      </c>
      <c r="X185" s="3">
        <v>1.05</v>
      </c>
      <c r="Y185" s="48">
        <v>2.2000000000000002</v>
      </c>
      <c r="Z185" s="48">
        <v>5.2</v>
      </c>
      <c r="AA185" s="3">
        <f t="shared" si="47"/>
        <v>1.1500000000000001</v>
      </c>
      <c r="AB185" s="3">
        <f t="shared" si="48"/>
        <v>4.1500000000000004</v>
      </c>
      <c r="AC185" s="2">
        <v>1010</v>
      </c>
      <c r="AD185" s="2">
        <v>1120</v>
      </c>
      <c r="AE185" s="5">
        <v>860.5</v>
      </c>
      <c r="AF185" s="41">
        <f t="shared" si="49"/>
        <v>0.22888127853881279</v>
      </c>
      <c r="AG185" s="53" t="s">
        <v>17</v>
      </c>
      <c r="AH185" s="3"/>
      <c r="AK185" s="4"/>
      <c r="AP185" s="3"/>
      <c r="AQ185" s="2"/>
      <c r="AR185" s="2"/>
    </row>
    <row r="186" spans="1:44" x14ac:dyDescent="0.25">
      <c r="A186" s="131"/>
      <c r="B186" s="57" t="s">
        <v>194</v>
      </c>
      <c r="C186" s="23" t="s">
        <v>290</v>
      </c>
      <c r="D186" s="1">
        <v>10.9</v>
      </c>
      <c r="E186" s="1" t="s">
        <v>12</v>
      </c>
      <c r="F186" s="1">
        <v>2</v>
      </c>
      <c r="G186" s="1">
        <v>0</v>
      </c>
      <c r="H186" s="24">
        <v>10</v>
      </c>
      <c r="I186" s="23">
        <v>16</v>
      </c>
      <c r="J186" s="2">
        <v>80</v>
      </c>
      <c r="K186" s="1">
        <v>61</v>
      </c>
      <c r="L186" s="1">
        <v>39</v>
      </c>
      <c r="M186" s="1">
        <f t="shared" si="54"/>
        <v>41</v>
      </c>
      <c r="N186" s="1">
        <f t="shared" si="55"/>
        <v>22</v>
      </c>
      <c r="O186" s="4">
        <v>10</v>
      </c>
      <c r="P186" s="1">
        <v>13</v>
      </c>
      <c r="Q186" s="4">
        <v>0</v>
      </c>
      <c r="R186" s="2">
        <v>157</v>
      </c>
      <c r="S186" s="30">
        <f t="shared" si="46"/>
        <v>200.96</v>
      </c>
      <c r="T186" s="40">
        <v>201.6</v>
      </c>
      <c r="U186" s="2">
        <v>154.1</v>
      </c>
      <c r="V186" s="5">
        <v>176.4</v>
      </c>
      <c r="W186" s="5">
        <v>139.30000000000001</v>
      </c>
      <c r="X186" s="3">
        <v>0.92</v>
      </c>
      <c r="Y186" s="48">
        <v>2</v>
      </c>
      <c r="Z186" s="48">
        <v>4.8</v>
      </c>
      <c r="AA186" s="3">
        <f t="shared" si="47"/>
        <v>1.08</v>
      </c>
      <c r="AB186" s="3">
        <f t="shared" si="48"/>
        <v>3.88</v>
      </c>
      <c r="AC186" s="2">
        <v>980</v>
      </c>
      <c r="AD186" s="2">
        <v>1120</v>
      </c>
      <c r="AE186" s="5">
        <v>887</v>
      </c>
      <c r="AF186" s="41">
        <f t="shared" si="49"/>
        <v>0.21031746031746024</v>
      </c>
      <c r="AG186" s="53" t="s">
        <v>17</v>
      </c>
      <c r="AH186" s="3"/>
      <c r="AK186" s="4"/>
      <c r="AP186" s="3"/>
      <c r="AQ186" s="2"/>
      <c r="AR186" s="2"/>
    </row>
    <row r="187" spans="1:44" x14ac:dyDescent="0.25">
      <c r="A187" s="131"/>
      <c r="B187" s="57" t="s">
        <v>195</v>
      </c>
      <c r="C187" s="23" t="s">
        <v>290</v>
      </c>
      <c r="D187" s="1">
        <v>10.9</v>
      </c>
      <c r="E187" s="1" t="s">
        <v>12</v>
      </c>
      <c r="F187" s="1">
        <v>2</v>
      </c>
      <c r="G187" s="1">
        <v>0</v>
      </c>
      <c r="H187" s="24">
        <v>10</v>
      </c>
      <c r="I187" s="23">
        <v>16</v>
      </c>
      <c r="J187" s="2">
        <v>80</v>
      </c>
      <c r="K187" s="1">
        <v>61</v>
      </c>
      <c r="L187" s="1">
        <v>39</v>
      </c>
      <c r="M187" s="1">
        <f t="shared" si="54"/>
        <v>41</v>
      </c>
      <c r="N187" s="1">
        <f t="shared" si="55"/>
        <v>22</v>
      </c>
      <c r="O187" s="4">
        <v>10</v>
      </c>
      <c r="P187" s="1">
        <v>13</v>
      </c>
      <c r="Q187" s="4">
        <v>0</v>
      </c>
      <c r="R187" s="2">
        <v>157</v>
      </c>
      <c r="S187" s="30">
        <f t="shared" si="46"/>
        <v>200.96</v>
      </c>
      <c r="T187" s="40">
        <v>210.1</v>
      </c>
      <c r="U187" s="2">
        <v>154.6</v>
      </c>
      <c r="V187" s="5">
        <v>175</v>
      </c>
      <c r="W187" s="5">
        <v>135.19999999999999</v>
      </c>
      <c r="X187" s="3">
        <v>0.94</v>
      </c>
      <c r="Y187" s="48">
        <v>2</v>
      </c>
      <c r="Z187" s="48">
        <v>5</v>
      </c>
      <c r="AA187" s="3">
        <f t="shared" si="47"/>
        <v>1.06</v>
      </c>
      <c r="AB187" s="3">
        <f t="shared" si="48"/>
        <v>4.0600000000000005</v>
      </c>
      <c r="AC187" s="2">
        <v>980</v>
      </c>
      <c r="AD187" s="2">
        <v>1110</v>
      </c>
      <c r="AE187" s="5">
        <v>861</v>
      </c>
      <c r="AF187" s="41">
        <f t="shared" si="49"/>
        <v>0.22742857142857154</v>
      </c>
      <c r="AG187" s="53" t="s">
        <v>17</v>
      </c>
      <c r="AH187" s="3"/>
      <c r="AK187" s="4"/>
      <c r="AP187" s="3"/>
      <c r="AQ187" s="2"/>
      <c r="AR187" s="2"/>
    </row>
    <row r="188" spans="1:44" x14ac:dyDescent="0.25">
      <c r="A188" s="131"/>
      <c r="B188" s="57" t="s">
        <v>196</v>
      </c>
      <c r="C188" s="23" t="s">
        <v>290</v>
      </c>
      <c r="D188" s="1">
        <v>10.9</v>
      </c>
      <c r="E188" s="1" t="s">
        <v>12</v>
      </c>
      <c r="F188" s="1">
        <v>2</v>
      </c>
      <c r="G188" s="1">
        <v>0</v>
      </c>
      <c r="H188" s="24">
        <v>10</v>
      </c>
      <c r="I188" s="23">
        <v>16</v>
      </c>
      <c r="J188" s="2">
        <v>100</v>
      </c>
      <c r="K188" s="1">
        <v>61</v>
      </c>
      <c r="L188" s="1">
        <v>57</v>
      </c>
      <c r="M188" s="1">
        <v>43</v>
      </c>
      <c r="N188" s="1">
        <f t="shared" si="55"/>
        <v>4</v>
      </c>
      <c r="O188" s="4">
        <v>10</v>
      </c>
      <c r="P188" s="1">
        <v>13</v>
      </c>
      <c r="Q188" s="4">
        <v>0</v>
      </c>
      <c r="R188" s="2">
        <v>157</v>
      </c>
      <c r="S188" s="30">
        <f t="shared" si="46"/>
        <v>200.96</v>
      </c>
      <c r="T188" s="40">
        <v>218.3</v>
      </c>
      <c r="U188" s="2">
        <v>176.8</v>
      </c>
      <c r="V188" s="5">
        <v>205.5</v>
      </c>
      <c r="W188" s="5">
        <v>171.5</v>
      </c>
      <c r="X188" s="3">
        <v>1</v>
      </c>
      <c r="Y188" s="48">
        <v>1.7</v>
      </c>
      <c r="Z188" s="48">
        <v>3.1</v>
      </c>
      <c r="AA188" s="3">
        <f t="shared" si="47"/>
        <v>0.7</v>
      </c>
      <c r="AB188" s="3">
        <f t="shared" si="48"/>
        <v>2.1</v>
      </c>
      <c r="AC188" s="2">
        <v>1130</v>
      </c>
      <c r="AD188" s="2">
        <v>1310</v>
      </c>
      <c r="AE188" s="5">
        <v>1092</v>
      </c>
      <c r="AF188" s="41">
        <f t="shared" si="49"/>
        <v>0.16545012165450124</v>
      </c>
      <c r="AG188" s="53" t="s">
        <v>299</v>
      </c>
      <c r="AH188" s="3"/>
      <c r="AK188" s="4"/>
      <c r="AP188" s="3"/>
      <c r="AQ188" s="2"/>
      <c r="AR188" s="2"/>
    </row>
    <row r="189" spans="1:44" x14ac:dyDescent="0.25">
      <c r="A189" s="131"/>
      <c r="B189" s="57" t="s">
        <v>197</v>
      </c>
      <c r="C189" s="23" t="s">
        <v>290</v>
      </c>
      <c r="D189" s="1">
        <v>10.9</v>
      </c>
      <c r="E189" s="1" t="s">
        <v>12</v>
      </c>
      <c r="F189" s="1">
        <v>2</v>
      </c>
      <c r="G189" s="1">
        <v>0</v>
      </c>
      <c r="H189" s="24">
        <v>10</v>
      </c>
      <c r="I189" s="23">
        <v>16</v>
      </c>
      <c r="J189" s="2">
        <v>100</v>
      </c>
      <c r="K189" s="1">
        <v>61</v>
      </c>
      <c r="L189" s="1">
        <v>57</v>
      </c>
      <c r="M189" s="1">
        <v>43</v>
      </c>
      <c r="N189" s="1">
        <f t="shared" si="55"/>
        <v>4</v>
      </c>
      <c r="O189" s="4">
        <v>10</v>
      </c>
      <c r="P189" s="1">
        <v>13</v>
      </c>
      <c r="Q189" s="4">
        <v>0</v>
      </c>
      <c r="R189" s="2">
        <v>157</v>
      </c>
      <c r="S189" s="30">
        <f t="shared" si="46"/>
        <v>200.96</v>
      </c>
      <c r="T189" s="40">
        <v>222.2</v>
      </c>
      <c r="U189" s="2">
        <v>180.5</v>
      </c>
      <c r="V189" s="5">
        <v>198.6</v>
      </c>
      <c r="W189" s="5">
        <v>160.30000000000001</v>
      </c>
      <c r="X189" s="3">
        <v>1</v>
      </c>
      <c r="Y189" s="48">
        <v>1.6</v>
      </c>
      <c r="Z189" s="48">
        <v>3.3</v>
      </c>
      <c r="AA189" s="3">
        <f t="shared" si="47"/>
        <v>0.60000000000000009</v>
      </c>
      <c r="AB189" s="3">
        <f t="shared" si="48"/>
        <v>2.2999999999999998</v>
      </c>
      <c r="AC189" s="2">
        <v>1150</v>
      </c>
      <c r="AD189" s="2">
        <v>1270</v>
      </c>
      <c r="AE189" s="5">
        <v>1020</v>
      </c>
      <c r="AF189" s="41">
        <f t="shared" si="49"/>
        <v>0.19284994964753266</v>
      </c>
      <c r="AG189" s="53" t="s">
        <v>299</v>
      </c>
      <c r="AH189" s="3"/>
      <c r="AK189" s="4"/>
      <c r="AP189" s="3"/>
      <c r="AQ189" s="2"/>
      <c r="AR189" s="2"/>
    </row>
    <row r="190" spans="1:44" x14ac:dyDescent="0.25">
      <c r="A190" s="131"/>
      <c r="B190" s="57" t="s">
        <v>198</v>
      </c>
      <c r="C190" s="23" t="s">
        <v>290</v>
      </c>
      <c r="D190" s="1">
        <v>10.9</v>
      </c>
      <c r="E190" s="1" t="s">
        <v>12</v>
      </c>
      <c r="F190" s="1">
        <v>2</v>
      </c>
      <c r="G190" s="1">
        <v>0</v>
      </c>
      <c r="H190" s="24">
        <v>10</v>
      </c>
      <c r="I190" s="23">
        <v>16</v>
      </c>
      <c r="J190" s="2">
        <v>100</v>
      </c>
      <c r="K190" s="1">
        <v>61</v>
      </c>
      <c r="L190" s="1">
        <v>57</v>
      </c>
      <c r="M190" s="1">
        <v>43</v>
      </c>
      <c r="N190" s="1">
        <f t="shared" si="55"/>
        <v>4</v>
      </c>
      <c r="O190" s="4">
        <v>10</v>
      </c>
      <c r="P190" s="1">
        <v>13</v>
      </c>
      <c r="Q190" s="4">
        <v>0</v>
      </c>
      <c r="R190" s="2">
        <v>157</v>
      </c>
      <c r="S190" s="30">
        <f t="shared" si="46"/>
        <v>200.96</v>
      </c>
      <c r="T190" s="40">
        <v>208.1</v>
      </c>
      <c r="U190" s="2">
        <v>172.3</v>
      </c>
      <c r="V190" s="5">
        <v>192.7</v>
      </c>
      <c r="W190" s="5">
        <v>153.1</v>
      </c>
      <c r="X190" s="3">
        <v>1</v>
      </c>
      <c r="Y190" s="48">
        <v>1.7</v>
      </c>
      <c r="Z190" s="48">
        <v>3.5</v>
      </c>
      <c r="AA190" s="3">
        <f t="shared" si="47"/>
        <v>0.7</v>
      </c>
      <c r="AB190" s="3">
        <f t="shared" si="48"/>
        <v>2.5</v>
      </c>
      <c r="AC190" s="2">
        <v>1100</v>
      </c>
      <c r="AD190" s="2">
        <v>1230</v>
      </c>
      <c r="AE190" s="5">
        <v>975</v>
      </c>
      <c r="AF190" s="41">
        <f t="shared" si="49"/>
        <v>0.2055007784120394</v>
      </c>
      <c r="AG190" s="53" t="s">
        <v>299</v>
      </c>
      <c r="AH190" s="3"/>
      <c r="AK190" s="4"/>
      <c r="AP190" s="3"/>
      <c r="AQ190" s="2"/>
      <c r="AR190" s="2"/>
    </row>
    <row r="191" spans="1:44" x14ac:dyDescent="0.25">
      <c r="A191" s="131"/>
      <c r="B191" s="57" t="s">
        <v>152</v>
      </c>
      <c r="C191" s="23" t="s">
        <v>290</v>
      </c>
      <c r="D191" s="1">
        <v>10.9</v>
      </c>
      <c r="E191" s="1" t="s">
        <v>12</v>
      </c>
      <c r="F191" s="1">
        <v>2</v>
      </c>
      <c r="G191" s="1">
        <v>0</v>
      </c>
      <c r="H191" s="24">
        <v>10</v>
      </c>
      <c r="I191" s="23">
        <v>20</v>
      </c>
      <c r="J191" s="2">
        <v>90</v>
      </c>
      <c r="K191" s="1">
        <v>61</v>
      </c>
      <c r="L191" s="1">
        <v>38</v>
      </c>
      <c r="M191" s="1">
        <v>52</v>
      </c>
      <c r="N191" s="1">
        <f t="shared" si="55"/>
        <v>23</v>
      </c>
      <c r="O191" s="4">
        <v>12.5</v>
      </c>
      <c r="P191" s="1">
        <v>16</v>
      </c>
      <c r="Q191" s="4">
        <v>0</v>
      </c>
      <c r="R191" s="2">
        <v>245</v>
      </c>
      <c r="S191" s="30">
        <f t="shared" si="46"/>
        <v>314</v>
      </c>
      <c r="T191" s="40">
        <v>286.2</v>
      </c>
      <c r="U191" s="2">
        <v>259.5</v>
      </c>
      <c r="V191" s="5">
        <v>287.5</v>
      </c>
      <c r="W191" s="5">
        <v>205.5</v>
      </c>
      <c r="X191" s="3">
        <v>1.1000000000000001</v>
      </c>
      <c r="Y191" s="48">
        <v>2.2000000000000002</v>
      </c>
      <c r="Z191" s="48">
        <v>6.9</v>
      </c>
      <c r="AA191" s="3">
        <f t="shared" si="47"/>
        <v>1.1000000000000001</v>
      </c>
      <c r="AB191" s="3">
        <f t="shared" si="48"/>
        <v>5.8000000000000007</v>
      </c>
      <c r="AC191" s="2">
        <v>1060</v>
      </c>
      <c r="AD191" s="2">
        <v>1170</v>
      </c>
      <c r="AE191" s="5">
        <v>839</v>
      </c>
      <c r="AF191" s="41">
        <f t="shared" si="49"/>
        <v>0.28521739130434787</v>
      </c>
      <c r="AG191" s="53" t="s">
        <v>17</v>
      </c>
      <c r="AH191" s="3"/>
      <c r="AK191" s="4"/>
      <c r="AP191" s="3"/>
      <c r="AQ191" s="2"/>
      <c r="AR191" s="2"/>
    </row>
    <row r="192" spans="1:44" x14ac:dyDescent="0.25">
      <c r="A192" s="131"/>
      <c r="B192" s="57" t="s">
        <v>199</v>
      </c>
      <c r="C192" s="23" t="s">
        <v>290</v>
      </c>
      <c r="D192" s="1">
        <v>10.9</v>
      </c>
      <c r="E192" s="1" t="s">
        <v>12</v>
      </c>
      <c r="F192" s="1">
        <v>2</v>
      </c>
      <c r="G192" s="1">
        <v>0</v>
      </c>
      <c r="H192" s="24">
        <v>10</v>
      </c>
      <c r="I192" s="23">
        <v>20</v>
      </c>
      <c r="J192" s="2">
        <v>90</v>
      </c>
      <c r="K192" s="1">
        <v>61</v>
      </c>
      <c r="L192" s="1">
        <v>38</v>
      </c>
      <c r="M192" s="1">
        <v>52</v>
      </c>
      <c r="N192" s="1">
        <f t="shared" si="55"/>
        <v>23</v>
      </c>
      <c r="O192" s="4">
        <v>12.5</v>
      </c>
      <c r="P192" s="1">
        <v>16</v>
      </c>
      <c r="Q192" s="4">
        <v>0</v>
      </c>
      <c r="R192" s="2">
        <v>245</v>
      </c>
      <c r="S192" s="30">
        <f t="shared" si="46"/>
        <v>314</v>
      </c>
      <c r="T192" s="40">
        <v>240</v>
      </c>
      <c r="U192" s="2">
        <v>241.9</v>
      </c>
      <c r="V192" s="5">
        <v>275.39999999999998</v>
      </c>
      <c r="W192" s="5">
        <v>198.5</v>
      </c>
      <c r="X192" s="3">
        <v>1.4</v>
      </c>
      <c r="Y192" s="48">
        <v>2.9</v>
      </c>
      <c r="Z192" s="48">
        <v>7.6</v>
      </c>
      <c r="AA192" s="3">
        <f t="shared" si="47"/>
        <v>1.5</v>
      </c>
      <c r="AB192" s="3">
        <f t="shared" si="48"/>
        <v>6.1999999999999993</v>
      </c>
      <c r="AC192" s="2">
        <v>990</v>
      </c>
      <c r="AD192" s="2">
        <v>1120</v>
      </c>
      <c r="AE192" s="5">
        <v>810</v>
      </c>
      <c r="AF192" s="41">
        <f t="shared" si="49"/>
        <v>0.27923021060275954</v>
      </c>
      <c r="AG192" s="53" t="s">
        <v>17</v>
      </c>
      <c r="AH192" s="3"/>
      <c r="AK192" s="4"/>
      <c r="AP192" s="3"/>
      <c r="AQ192" s="2"/>
      <c r="AR192" s="2"/>
    </row>
    <row r="193" spans="1:44" x14ac:dyDescent="0.25">
      <c r="A193" s="131"/>
      <c r="B193" s="57" t="s">
        <v>200</v>
      </c>
      <c r="C193" s="23" t="s">
        <v>290</v>
      </c>
      <c r="D193" s="1">
        <v>10.9</v>
      </c>
      <c r="E193" s="1" t="s">
        <v>12</v>
      </c>
      <c r="F193" s="1">
        <v>2</v>
      </c>
      <c r="G193" s="1">
        <v>0</v>
      </c>
      <c r="H193" s="24">
        <v>10</v>
      </c>
      <c r="I193" s="23">
        <v>20</v>
      </c>
      <c r="J193" s="2">
        <v>90</v>
      </c>
      <c r="K193" s="1">
        <v>61</v>
      </c>
      <c r="L193" s="1">
        <v>38</v>
      </c>
      <c r="M193" s="1">
        <v>52</v>
      </c>
      <c r="N193" s="1">
        <f t="shared" si="55"/>
        <v>23</v>
      </c>
      <c r="O193" s="4">
        <v>12.5</v>
      </c>
      <c r="P193" s="1">
        <v>16</v>
      </c>
      <c r="Q193" s="4">
        <v>0</v>
      </c>
      <c r="R193" s="2">
        <v>245</v>
      </c>
      <c r="S193" s="30">
        <f t="shared" si="46"/>
        <v>314</v>
      </c>
      <c r="T193" s="40">
        <v>254.6</v>
      </c>
      <c r="U193" s="2">
        <v>264.10000000000002</v>
      </c>
      <c r="V193" s="5">
        <v>287.5</v>
      </c>
      <c r="W193" s="5">
        <v>207.4</v>
      </c>
      <c r="X193" s="3">
        <v>1.5</v>
      </c>
      <c r="Y193" s="48">
        <v>3.4</v>
      </c>
      <c r="Z193" s="48">
        <v>8</v>
      </c>
      <c r="AA193" s="3">
        <f t="shared" si="47"/>
        <v>1.9</v>
      </c>
      <c r="AB193" s="3">
        <f t="shared" si="48"/>
        <v>6.5</v>
      </c>
      <c r="AC193" s="2">
        <v>1080</v>
      </c>
      <c r="AD193" s="2">
        <v>1170</v>
      </c>
      <c r="AE193" s="5">
        <v>846</v>
      </c>
      <c r="AF193" s="41">
        <f t="shared" si="49"/>
        <v>0.27860869565217394</v>
      </c>
      <c r="AG193" s="53" t="s">
        <v>17</v>
      </c>
      <c r="AH193" s="3"/>
      <c r="AK193" s="4"/>
      <c r="AP193" s="3"/>
      <c r="AQ193" s="2"/>
      <c r="AR193" s="2"/>
    </row>
    <row r="194" spans="1:44" x14ac:dyDescent="0.25">
      <c r="A194" s="131"/>
      <c r="B194" s="57" t="s">
        <v>201</v>
      </c>
      <c r="C194" s="23" t="s">
        <v>290</v>
      </c>
      <c r="D194" s="1">
        <v>10.9</v>
      </c>
      <c r="E194" s="1" t="s">
        <v>12</v>
      </c>
      <c r="F194" s="1">
        <v>2</v>
      </c>
      <c r="G194" s="1">
        <v>0</v>
      </c>
      <c r="H194" s="24">
        <v>10</v>
      </c>
      <c r="I194" s="23">
        <v>20</v>
      </c>
      <c r="J194" s="2">
        <v>100</v>
      </c>
      <c r="K194" s="1">
        <v>61</v>
      </c>
      <c r="L194" s="1">
        <v>48</v>
      </c>
      <c r="M194" s="1">
        <f>J194-L194</f>
        <v>52</v>
      </c>
      <c r="N194" s="1">
        <f t="shared" si="55"/>
        <v>13</v>
      </c>
      <c r="O194" s="4">
        <v>12.5</v>
      </c>
      <c r="P194" s="1">
        <v>16</v>
      </c>
      <c r="Q194" s="4">
        <v>0</v>
      </c>
      <c r="R194" s="2">
        <v>245</v>
      </c>
      <c r="S194" s="30">
        <f t="shared" si="46"/>
        <v>314</v>
      </c>
      <c r="T194" s="40">
        <v>254.2</v>
      </c>
      <c r="U194" s="2">
        <v>268.89999999999998</v>
      </c>
      <c r="V194" s="5">
        <v>288.60000000000002</v>
      </c>
      <c r="W194" s="5">
        <v>208.5</v>
      </c>
      <c r="X194" s="3">
        <v>1.36</v>
      </c>
      <c r="Y194" s="48">
        <v>2.2000000000000002</v>
      </c>
      <c r="Z194" s="48">
        <v>6.4</v>
      </c>
      <c r="AA194" s="3">
        <f t="shared" si="47"/>
        <v>0.84000000000000008</v>
      </c>
      <c r="AB194" s="3">
        <f t="shared" si="48"/>
        <v>5.04</v>
      </c>
      <c r="AC194" s="2">
        <v>1100</v>
      </c>
      <c r="AD194" s="2">
        <v>1180</v>
      </c>
      <c r="AE194" s="5">
        <v>851</v>
      </c>
      <c r="AF194" s="41">
        <f t="shared" si="49"/>
        <v>0.27754677754677759</v>
      </c>
      <c r="AG194" s="53" t="s">
        <v>17</v>
      </c>
      <c r="AH194" s="3"/>
      <c r="AK194" s="4"/>
      <c r="AP194" s="3"/>
      <c r="AQ194" s="2"/>
      <c r="AR194" s="2"/>
    </row>
    <row r="195" spans="1:44" x14ac:dyDescent="0.25">
      <c r="A195" s="131"/>
      <c r="B195" s="57" t="s">
        <v>202</v>
      </c>
      <c r="C195" s="23" t="s">
        <v>290</v>
      </c>
      <c r="D195" s="1">
        <v>10.9</v>
      </c>
      <c r="E195" s="1" t="s">
        <v>12</v>
      </c>
      <c r="F195" s="1">
        <v>2</v>
      </c>
      <c r="G195" s="1">
        <v>0</v>
      </c>
      <c r="H195" s="24">
        <v>10</v>
      </c>
      <c r="I195" s="23">
        <v>20</v>
      </c>
      <c r="J195" s="2">
        <v>100</v>
      </c>
      <c r="K195" s="1">
        <v>61</v>
      </c>
      <c r="L195" s="1">
        <v>48</v>
      </c>
      <c r="M195" s="1">
        <f>J195-L195</f>
        <v>52</v>
      </c>
      <c r="N195" s="1">
        <f t="shared" si="55"/>
        <v>13</v>
      </c>
      <c r="O195" s="4">
        <v>12.5</v>
      </c>
      <c r="P195" s="1">
        <v>16</v>
      </c>
      <c r="Q195" s="4">
        <v>0</v>
      </c>
      <c r="R195" s="2">
        <v>245</v>
      </c>
      <c r="S195" s="30">
        <f t="shared" si="46"/>
        <v>314</v>
      </c>
      <c r="T195" s="40">
        <v>266.3</v>
      </c>
      <c r="U195" s="2">
        <v>267.7</v>
      </c>
      <c r="V195" s="5">
        <v>292.7</v>
      </c>
      <c r="W195" s="5">
        <v>208.7</v>
      </c>
      <c r="X195" s="3">
        <v>1.56</v>
      </c>
      <c r="Y195" s="48">
        <v>2.4</v>
      </c>
      <c r="Z195" s="48">
        <v>6.8</v>
      </c>
      <c r="AA195" s="3">
        <f t="shared" si="47"/>
        <v>0.83999999999999986</v>
      </c>
      <c r="AB195" s="3">
        <f t="shared" si="48"/>
        <v>5.24</v>
      </c>
      <c r="AC195" s="2">
        <v>1090</v>
      </c>
      <c r="AD195" s="2">
        <v>1190</v>
      </c>
      <c r="AE195" s="5">
        <v>851</v>
      </c>
      <c r="AF195" s="41">
        <f t="shared" si="49"/>
        <v>0.28698325930987356</v>
      </c>
      <c r="AG195" s="53" t="s">
        <v>17</v>
      </c>
      <c r="AH195" s="3"/>
      <c r="AK195" s="4"/>
      <c r="AP195" s="3"/>
      <c r="AQ195" s="2"/>
      <c r="AR195" s="2"/>
    </row>
    <row r="196" spans="1:44" x14ac:dyDescent="0.25">
      <c r="A196" s="131"/>
      <c r="B196" s="57" t="s">
        <v>203</v>
      </c>
      <c r="C196" s="23" t="s">
        <v>290</v>
      </c>
      <c r="D196" s="1">
        <v>10.9</v>
      </c>
      <c r="E196" s="1" t="s">
        <v>12</v>
      </c>
      <c r="F196" s="1">
        <v>2</v>
      </c>
      <c r="G196" s="1">
        <v>0</v>
      </c>
      <c r="H196" s="24">
        <v>10</v>
      </c>
      <c r="I196" s="23">
        <v>20</v>
      </c>
      <c r="J196" s="2">
        <v>100</v>
      </c>
      <c r="K196" s="1">
        <v>61</v>
      </c>
      <c r="L196" s="1">
        <v>48</v>
      </c>
      <c r="M196" s="1">
        <f>J196-L196</f>
        <v>52</v>
      </c>
      <c r="N196" s="1">
        <f t="shared" si="55"/>
        <v>13</v>
      </c>
      <c r="O196" s="4">
        <v>12.5</v>
      </c>
      <c r="P196" s="1">
        <v>16</v>
      </c>
      <c r="Q196" s="4">
        <v>0</v>
      </c>
      <c r="R196" s="2">
        <v>245</v>
      </c>
      <c r="S196" s="30">
        <f t="shared" ref="S196:S259" si="56">3.14*I196^2/4</f>
        <v>314</v>
      </c>
      <c r="T196" s="40">
        <v>255.4</v>
      </c>
      <c r="U196" s="2">
        <v>255.6</v>
      </c>
      <c r="V196" s="5">
        <v>281.5</v>
      </c>
      <c r="W196" s="5">
        <v>204.2</v>
      </c>
      <c r="X196" s="3">
        <v>1.3</v>
      </c>
      <c r="Y196" s="48">
        <v>2.2999999999999998</v>
      </c>
      <c r="Z196" s="48">
        <v>6.4</v>
      </c>
      <c r="AA196" s="3">
        <f t="shared" si="47"/>
        <v>0.99999999999999978</v>
      </c>
      <c r="AB196" s="3">
        <f t="shared" si="48"/>
        <v>5.1000000000000005</v>
      </c>
      <c r="AC196" s="2">
        <v>1040</v>
      </c>
      <c r="AD196" s="2">
        <v>1150</v>
      </c>
      <c r="AE196" s="5">
        <v>833</v>
      </c>
      <c r="AF196" s="41">
        <f t="shared" si="49"/>
        <v>0.27460035523978688</v>
      </c>
      <c r="AG196" s="53" t="s">
        <v>17</v>
      </c>
      <c r="AH196" s="3"/>
      <c r="AK196" s="4"/>
      <c r="AP196" s="3"/>
      <c r="AQ196" s="2"/>
      <c r="AR196" s="2"/>
    </row>
    <row r="197" spans="1:44" x14ac:dyDescent="0.25">
      <c r="A197" s="131"/>
      <c r="B197" s="57" t="s">
        <v>204</v>
      </c>
      <c r="C197" s="23" t="s">
        <v>290</v>
      </c>
      <c r="D197" s="1">
        <v>8.8000000000000007</v>
      </c>
      <c r="E197" s="1" t="s">
        <v>12</v>
      </c>
      <c r="F197" s="1">
        <v>1</v>
      </c>
      <c r="G197" s="1">
        <v>0</v>
      </c>
      <c r="H197" s="24">
        <v>10</v>
      </c>
      <c r="I197" s="23">
        <v>24</v>
      </c>
      <c r="J197" s="2">
        <v>85</v>
      </c>
      <c r="K197" s="1">
        <v>61</v>
      </c>
      <c r="L197" s="1">
        <v>22</v>
      </c>
      <c r="M197" s="1">
        <f t="shared" ref="M197:M202" si="57">J197-L197</f>
        <v>63</v>
      </c>
      <c r="N197" s="1">
        <f t="shared" si="55"/>
        <v>39</v>
      </c>
      <c r="O197" s="4">
        <v>15</v>
      </c>
      <c r="P197" s="1">
        <v>19</v>
      </c>
      <c r="Q197" s="4">
        <v>0</v>
      </c>
      <c r="R197" s="2">
        <v>353</v>
      </c>
      <c r="S197" s="30">
        <f t="shared" si="56"/>
        <v>452.16</v>
      </c>
      <c r="T197" s="40">
        <v>327</v>
      </c>
      <c r="U197" s="2">
        <v>308.10000000000002</v>
      </c>
      <c r="V197" s="5">
        <v>333</v>
      </c>
      <c r="W197" s="5">
        <v>211</v>
      </c>
      <c r="X197" s="3">
        <v>1.1499999999999999</v>
      </c>
      <c r="Y197" s="48">
        <v>3.2</v>
      </c>
      <c r="Z197" s="48">
        <v>10.5</v>
      </c>
      <c r="AA197" s="3">
        <f t="shared" ref="AA197:AA260" si="58">Y197-X197</f>
        <v>2.0500000000000003</v>
      </c>
      <c r="AB197" s="3">
        <f t="shared" ref="AB197:AB260" si="59">Z197-X197</f>
        <v>9.35</v>
      </c>
      <c r="AC197" s="2">
        <v>870</v>
      </c>
      <c r="AD197" s="2">
        <v>940</v>
      </c>
      <c r="AE197" s="5">
        <v>597</v>
      </c>
      <c r="AF197" s="41">
        <f t="shared" ref="AF197:AF225" si="60">1-(W197/V197)</f>
        <v>0.36636636636636633</v>
      </c>
      <c r="AG197" s="53" t="s">
        <v>17</v>
      </c>
      <c r="AH197" s="3"/>
      <c r="AK197" s="4"/>
      <c r="AP197" s="3"/>
      <c r="AQ197" s="2"/>
      <c r="AR197" s="2"/>
    </row>
    <row r="198" spans="1:44" x14ac:dyDescent="0.25">
      <c r="A198" s="131"/>
      <c r="B198" s="57" t="s">
        <v>205</v>
      </c>
      <c r="C198" s="23" t="s">
        <v>290</v>
      </c>
      <c r="D198" s="1">
        <v>8.8000000000000007</v>
      </c>
      <c r="E198" s="1" t="s">
        <v>12</v>
      </c>
      <c r="F198" s="1">
        <v>1</v>
      </c>
      <c r="G198" s="1">
        <v>0</v>
      </c>
      <c r="H198" s="24">
        <v>10</v>
      </c>
      <c r="I198" s="23">
        <v>24</v>
      </c>
      <c r="J198" s="2">
        <v>85</v>
      </c>
      <c r="K198" s="1">
        <v>61</v>
      </c>
      <c r="L198" s="1">
        <v>22</v>
      </c>
      <c r="M198" s="1">
        <f t="shared" si="57"/>
        <v>63</v>
      </c>
      <c r="N198" s="1">
        <f t="shared" si="55"/>
        <v>39</v>
      </c>
      <c r="O198" s="4">
        <v>15</v>
      </c>
      <c r="P198" s="1">
        <v>19</v>
      </c>
      <c r="Q198" s="4">
        <v>0</v>
      </c>
      <c r="R198" s="2">
        <v>353</v>
      </c>
      <c r="S198" s="30">
        <f t="shared" si="56"/>
        <v>452.16</v>
      </c>
      <c r="T198" s="40">
        <v>322.89999999999998</v>
      </c>
      <c r="U198" s="2">
        <v>296.8</v>
      </c>
      <c r="V198" s="5">
        <v>325.60000000000002</v>
      </c>
      <c r="W198" s="5">
        <v>208.7</v>
      </c>
      <c r="X198" s="3">
        <v>1.23</v>
      </c>
      <c r="Y198" s="48">
        <v>3.4</v>
      </c>
      <c r="Z198" s="48">
        <v>10.6</v>
      </c>
      <c r="AA198" s="3">
        <f t="shared" si="58"/>
        <v>2.17</v>
      </c>
      <c r="AB198" s="3">
        <f t="shared" si="59"/>
        <v>9.3699999999999992</v>
      </c>
      <c r="AC198" s="2">
        <v>840</v>
      </c>
      <c r="AD198" s="2">
        <v>920</v>
      </c>
      <c r="AE198" s="5">
        <v>591</v>
      </c>
      <c r="AF198" s="41">
        <f t="shared" si="60"/>
        <v>0.35902948402948409</v>
      </c>
      <c r="AG198" s="53" t="s">
        <v>17</v>
      </c>
      <c r="AH198" s="3"/>
      <c r="AK198" s="4"/>
      <c r="AP198" s="3"/>
      <c r="AQ198" s="2"/>
      <c r="AR198" s="2"/>
    </row>
    <row r="199" spans="1:44" x14ac:dyDescent="0.25">
      <c r="A199" s="131"/>
      <c r="B199" s="57" t="s">
        <v>206</v>
      </c>
      <c r="C199" s="23" t="s">
        <v>290</v>
      </c>
      <c r="D199" s="1">
        <v>8.8000000000000007</v>
      </c>
      <c r="E199" s="1" t="s">
        <v>12</v>
      </c>
      <c r="F199" s="1">
        <v>1</v>
      </c>
      <c r="G199" s="1">
        <v>0</v>
      </c>
      <c r="H199" s="24">
        <v>10</v>
      </c>
      <c r="I199" s="23">
        <v>24</v>
      </c>
      <c r="J199" s="2">
        <v>85</v>
      </c>
      <c r="K199" s="1">
        <v>61</v>
      </c>
      <c r="L199" s="1">
        <v>22</v>
      </c>
      <c r="M199" s="1">
        <f t="shared" si="57"/>
        <v>63</v>
      </c>
      <c r="N199" s="1">
        <f t="shared" si="55"/>
        <v>39</v>
      </c>
      <c r="O199" s="4">
        <v>15</v>
      </c>
      <c r="P199" s="1">
        <v>19</v>
      </c>
      <c r="Q199" s="4">
        <v>0</v>
      </c>
      <c r="R199" s="2">
        <v>353</v>
      </c>
      <c r="S199" s="30">
        <f t="shared" si="56"/>
        <v>452.16</v>
      </c>
      <c r="T199" s="40">
        <v>325.2</v>
      </c>
      <c r="U199" s="2">
        <v>304</v>
      </c>
      <c r="V199" s="5">
        <v>326.8</v>
      </c>
      <c r="W199" s="5">
        <v>205.7</v>
      </c>
      <c r="X199" s="3">
        <v>1.24</v>
      </c>
      <c r="Y199" s="48">
        <v>3.4</v>
      </c>
      <c r="Z199" s="48">
        <v>10.7</v>
      </c>
      <c r="AA199" s="3">
        <f t="shared" si="58"/>
        <v>2.16</v>
      </c>
      <c r="AB199" s="3">
        <f t="shared" si="59"/>
        <v>9.4599999999999991</v>
      </c>
      <c r="AC199" s="2">
        <v>860</v>
      </c>
      <c r="AD199" s="2">
        <v>930</v>
      </c>
      <c r="AE199" s="5">
        <v>583</v>
      </c>
      <c r="AF199" s="41">
        <f t="shared" si="60"/>
        <v>0.37056303549571612</v>
      </c>
      <c r="AG199" s="53" t="s">
        <v>17</v>
      </c>
      <c r="AH199" s="3"/>
      <c r="AK199" s="4"/>
      <c r="AP199" s="3"/>
      <c r="AQ199" s="2"/>
      <c r="AR199" s="2"/>
    </row>
    <row r="200" spans="1:44" x14ac:dyDescent="0.25">
      <c r="A200" s="131"/>
      <c r="B200" s="57" t="s">
        <v>207</v>
      </c>
      <c r="C200" s="23" t="s">
        <v>290</v>
      </c>
      <c r="D200" s="1">
        <v>10.9</v>
      </c>
      <c r="E200" s="1" t="s">
        <v>12</v>
      </c>
      <c r="F200" s="1">
        <v>2</v>
      </c>
      <c r="G200" s="1">
        <v>0</v>
      </c>
      <c r="H200" s="24">
        <v>10</v>
      </c>
      <c r="I200" s="23">
        <v>24</v>
      </c>
      <c r="J200" s="2">
        <v>90</v>
      </c>
      <c r="K200" s="1">
        <v>61</v>
      </c>
      <c r="L200" s="1">
        <v>32</v>
      </c>
      <c r="M200" s="1">
        <f t="shared" si="57"/>
        <v>58</v>
      </c>
      <c r="N200" s="1">
        <f t="shared" si="55"/>
        <v>29</v>
      </c>
      <c r="O200" s="4">
        <v>15</v>
      </c>
      <c r="P200" s="1">
        <v>19</v>
      </c>
      <c r="Q200" s="4">
        <v>0</v>
      </c>
      <c r="R200" s="2">
        <v>353</v>
      </c>
      <c r="S200" s="30">
        <f t="shared" si="56"/>
        <v>452.16</v>
      </c>
      <c r="T200" s="40">
        <v>353.9</v>
      </c>
      <c r="U200" s="2">
        <v>366.1</v>
      </c>
      <c r="V200" s="5">
        <v>409</v>
      </c>
      <c r="W200" s="5">
        <v>328.3</v>
      </c>
      <c r="X200" s="3">
        <v>1.24</v>
      </c>
      <c r="Y200" s="48">
        <v>2.8</v>
      </c>
      <c r="Z200" s="48">
        <v>6.6</v>
      </c>
      <c r="AA200" s="3">
        <f t="shared" si="58"/>
        <v>1.5599999999999998</v>
      </c>
      <c r="AB200" s="3">
        <f t="shared" si="59"/>
        <v>5.3599999999999994</v>
      </c>
      <c r="AC200" s="2">
        <v>1040</v>
      </c>
      <c r="AD200" s="2">
        <v>1160</v>
      </c>
      <c r="AE200" s="5">
        <v>930</v>
      </c>
      <c r="AF200" s="41">
        <f t="shared" si="60"/>
        <v>0.19731051344743278</v>
      </c>
      <c r="AG200" s="53" t="s">
        <v>17</v>
      </c>
      <c r="AH200" s="3"/>
      <c r="AK200" s="4"/>
      <c r="AP200" s="3"/>
      <c r="AQ200" s="2"/>
      <c r="AR200" s="2"/>
    </row>
    <row r="201" spans="1:44" x14ac:dyDescent="0.25">
      <c r="A201" s="131"/>
      <c r="B201" s="57" t="s">
        <v>208</v>
      </c>
      <c r="C201" s="23" t="s">
        <v>290</v>
      </c>
      <c r="D201" s="1">
        <v>10.9</v>
      </c>
      <c r="E201" s="1" t="s">
        <v>12</v>
      </c>
      <c r="F201" s="1">
        <v>2</v>
      </c>
      <c r="G201" s="1">
        <v>0</v>
      </c>
      <c r="H201" s="24">
        <v>10</v>
      </c>
      <c r="I201" s="23">
        <v>24</v>
      </c>
      <c r="J201" s="2">
        <v>90</v>
      </c>
      <c r="K201" s="1">
        <v>61</v>
      </c>
      <c r="L201" s="1">
        <v>32</v>
      </c>
      <c r="M201" s="1">
        <f t="shared" si="57"/>
        <v>58</v>
      </c>
      <c r="N201" s="1">
        <f t="shared" si="55"/>
        <v>29</v>
      </c>
      <c r="O201" s="4">
        <v>15</v>
      </c>
      <c r="P201" s="1">
        <v>19</v>
      </c>
      <c r="Q201" s="4">
        <v>0</v>
      </c>
      <c r="R201" s="2">
        <v>353</v>
      </c>
      <c r="S201" s="30">
        <f t="shared" si="56"/>
        <v>452.16</v>
      </c>
      <c r="T201" s="40">
        <v>334.5</v>
      </c>
      <c r="U201" s="2">
        <v>347.4</v>
      </c>
      <c r="V201" s="5">
        <v>401</v>
      </c>
      <c r="W201" s="5">
        <v>317.2</v>
      </c>
      <c r="X201" s="3">
        <v>1.34</v>
      </c>
      <c r="Y201" s="48">
        <v>3</v>
      </c>
      <c r="Z201" s="48">
        <v>6.9</v>
      </c>
      <c r="AA201" s="3">
        <f t="shared" si="58"/>
        <v>1.66</v>
      </c>
      <c r="AB201" s="3">
        <f t="shared" si="59"/>
        <v>5.5600000000000005</v>
      </c>
      <c r="AC201" s="2">
        <v>980</v>
      </c>
      <c r="AD201" s="2">
        <v>1140</v>
      </c>
      <c r="AE201" s="5">
        <v>898</v>
      </c>
      <c r="AF201" s="41">
        <f t="shared" si="60"/>
        <v>0.20897755610972568</v>
      </c>
      <c r="AG201" s="53" t="s">
        <v>17</v>
      </c>
      <c r="AH201" s="3"/>
      <c r="AJ201" s="2"/>
      <c r="AK201" s="4"/>
      <c r="AP201" s="3"/>
      <c r="AQ201" s="2"/>
      <c r="AR201" s="2"/>
    </row>
    <row r="202" spans="1:44" x14ac:dyDescent="0.25">
      <c r="A202" s="133"/>
      <c r="B202" s="66" t="s">
        <v>209</v>
      </c>
      <c r="C202" s="67" t="s">
        <v>290</v>
      </c>
      <c r="D202" s="68">
        <v>10.9</v>
      </c>
      <c r="E202" s="68" t="s">
        <v>12</v>
      </c>
      <c r="F202" s="68">
        <v>2</v>
      </c>
      <c r="G202" s="68">
        <v>0</v>
      </c>
      <c r="H202" s="91">
        <v>10</v>
      </c>
      <c r="I202" s="67">
        <v>24</v>
      </c>
      <c r="J202" s="71">
        <v>90</v>
      </c>
      <c r="K202" s="68">
        <v>61</v>
      </c>
      <c r="L202" s="68">
        <v>32</v>
      </c>
      <c r="M202" s="68">
        <f t="shared" si="57"/>
        <v>58</v>
      </c>
      <c r="N202" s="68">
        <f t="shared" si="55"/>
        <v>29</v>
      </c>
      <c r="O202" s="72">
        <v>15</v>
      </c>
      <c r="P202" s="68">
        <v>19</v>
      </c>
      <c r="Q202" s="72">
        <v>0</v>
      </c>
      <c r="R202" s="71">
        <v>353</v>
      </c>
      <c r="S202" s="70">
        <f t="shared" si="56"/>
        <v>452.16</v>
      </c>
      <c r="T202" s="75">
        <v>392</v>
      </c>
      <c r="U202" s="71">
        <v>380.7</v>
      </c>
      <c r="V202" s="81">
        <v>405</v>
      </c>
      <c r="W202" s="81">
        <v>322.2</v>
      </c>
      <c r="X202" s="121">
        <v>1.28</v>
      </c>
      <c r="Y202" s="83">
        <v>2.9</v>
      </c>
      <c r="Z202" s="83">
        <v>6.8</v>
      </c>
      <c r="AA202" s="121">
        <f t="shared" si="58"/>
        <v>1.6199999999999999</v>
      </c>
      <c r="AB202" s="121">
        <f t="shared" si="59"/>
        <v>5.52</v>
      </c>
      <c r="AC202" s="71">
        <v>1080</v>
      </c>
      <c r="AD202" s="71">
        <v>1150</v>
      </c>
      <c r="AE202" s="81">
        <v>913</v>
      </c>
      <c r="AF202" s="73">
        <f t="shared" si="60"/>
        <v>0.20444444444444443</v>
      </c>
      <c r="AG202" s="95" t="s">
        <v>17</v>
      </c>
      <c r="AH202" s="3"/>
      <c r="AJ202" s="2"/>
      <c r="AK202" s="4"/>
      <c r="AP202" s="3"/>
      <c r="AQ202" s="2"/>
      <c r="AR202" s="2"/>
    </row>
    <row r="203" spans="1:44" x14ac:dyDescent="0.25">
      <c r="A203" s="131" t="s">
        <v>409</v>
      </c>
      <c r="B203" s="57" t="s">
        <v>210</v>
      </c>
      <c r="C203" s="23" t="s">
        <v>290</v>
      </c>
      <c r="D203" s="1">
        <v>8.8000000000000007</v>
      </c>
      <c r="E203" s="1" t="s">
        <v>12</v>
      </c>
      <c r="F203" s="1">
        <v>1</v>
      </c>
      <c r="G203" s="1">
        <v>1</v>
      </c>
      <c r="H203" s="25">
        <v>0.05</v>
      </c>
      <c r="I203" s="23">
        <v>20</v>
      </c>
      <c r="J203" s="2">
        <v>100</v>
      </c>
      <c r="K203" s="1">
        <f>J203-N203</f>
        <v>77.5</v>
      </c>
      <c r="L203" s="1">
        <v>54</v>
      </c>
      <c r="M203" s="1">
        <f t="shared" si="11"/>
        <v>46</v>
      </c>
      <c r="N203" s="1">
        <v>22.5</v>
      </c>
      <c r="O203" s="4">
        <v>13</v>
      </c>
      <c r="P203" s="1">
        <v>16</v>
      </c>
      <c r="Q203" s="4">
        <v>4</v>
      </c>
      <c r="R203" s="2">
        <v>245</v>
      </c>
      <c r="S203" s="30">
        <f t="shared" si="56"/>
        <v>314</v>
      </c>
      <c r="T203" s="40">
        <v>387.5</v>
      </c>
      <c r="U203" s="2">
        <v>158</v>
      </c>
      <c r="V203" s="5">
        <v>198</v>
      </c>
      <c r="W203" s="5">
        <v>154</v>
      </c>
      <c r="X203" s="3">
        <v>0.6</v>
      </c>
      <c r="Y203" s="48">
        <v>3.2</v>
      </c>
      <c r="Z203" s="48">
        <v>7.2</v>
      </c>
      <c r="AA203" s="3">
        <f t="shared" si="58"/>
        <v>2.6</v>
      </c>
      <c r="AB203" s="3">
        <f t="shared" si="59"/>
        <v>6.6000000000000005</v>
      </c>
      <c r="AC203" s="2">
        <f t="shared" ref="AC203:AC225" si="61">U203*10^3/R203</f>
        <v>644.89795918367349</v>
      </c>
      <c r="AD203" s="2">
        <f t="shared" ref="AD203:AD234" si="62">V203*10^3/R203</f>
        <v>808.16326530612241</v>
      </c>
      <c r="AE203" s="5">
        <f t="shared" ref="AE203:AE225" si="63">W203*10^3/R203</f>
        <v>628.57142857142856</v>
      </c>
      <c r="AF203" s="41">
        <f t="shared" si="60"/>
        <v>0.22222222222222221</v>
      </c>
      <c r="AG203" s="53" t="s">
        <v>17</v>
      </c>
      <c r="AH203" s="3"/>
      <c r="AJ203" s="2"/>
      <c r="AK203" s="4"/>
    </row>
    <row r="204" spans="1:44" x14ac:dyDescent="0.25">
      <c r="A204" s="131"/>
      <c r="B204" s="57" t="s">
        <v>211</v>
      </c>
      <c r="C204" s="23" t="s">
        <v>290</v>
      </c>
      <c r="D204" s="1">
        <v>8.8000000000000007</v>
      </c>
      <c r="E204" s="1" t="s">
        <v>376</v>
      </c>
      <c r="F204" s="1">
        <v>1</v>
      </c>
      <c r="G204" s="1">
        <v>1</v>
      </c>
      <c r="H204" s="25">
        <v>0.05</v>
      </c>
      <c r="I204" s="23">
        <v>20</v>
      </c>
      <c r="J204" s="2">
        <v>100</v>
      </c>
      <c r="K204" s="1">
        <f>J204-N204</f>
        <v>77.5</v>
      </c>
      <c r="L204" s="1">
        <v>54</v>
      </c>
      <c r="M204" s="1">
        <f t="shared" si="11"/>
        <v>46</v>
      </c>
      <c r="N204" s="1">
        <v>22.5</v>
      </c>
      <c r="O204" s="4">
        <v>13</v>
      </c>
      <c r="P204" s="1">
        <v>16</v>
      </c>
      <c r="Q204" s="4">
        <v>4</v>
      </c>
      <c r="R204" s="2">
        <v>245</v>
      </c>
      <c r="S204" s="30">
        <f t="shared" si="56"/>
        <v>314</v>
      </c>
      <c r="T204" s="40">
        <v>302</v>
      </c>
      <c r="U204" s="2">
        <v>158</v>
      </c>
      <c r="V204" s="5">
        <v>202</v>
      </c>
      <c r="W204" s="5">
        <v>152</v>
      </c>
      <c r="X204" s="3">
        <v>0.37</v>
      </c>
      <c r="Y204" s="48">
        <v>2.56</v>
      </c>
      <c r="Z204" s="48">
        <v>6</v>
      </c>
      <c r="AA204" s="3">
        <f t="shared" si="58"/>
        <v>2.19</v>
      </c>
      <c r="AB204" s="3">
        <f t="shared" si="59"/>
        <v>5.63</v>
      </c>
      <c r="AC204" s="2">
        <f t="shared" si="61"/>
        <v>644.89795918367349</v>
      </c>
      <c r="AD204" s="2">
        <f t="shared" si="62"/>
        <v>824.48979591836735</v>
      </c>
      <c r="AE204" s="5">
        <f t="shared" si="63"/>
        <v>620.40816326530614</v>
      </c>
      <c r="AF204" s="41">
        <f t="shared" si="60"/>
        <v>0.24752475247524752</v>
      </c>
      <c r="AG204" s="53" t="s">
        <v>17</v>
      </c>
      <c r="AH204" s="3"/>
      <c r="AJ204" s="2"/>
      <c r="AK204" s="4"/>
    </row>
    <row r="205" spans="1:44" x14ac:dyDescent="0.25">
      <c r="A205" s="131"/>
      <c r="B205" s="102" t="s">
        <v>212</v>
      </c>
      <c r="C205" s="23" t="s">
        <v>290</v>
      </c>
      <c r="D205" s="1">
        <v>8.8000000000000007</v>
      </c>
      <c r="E205" s="1" t="s">
        <v>12</v>
      </c>
      <c r="F205" s="1">
        <v>1</v>
      </c>
      <c r="G205" s="1">
        <v>1</v>
      </c>
      <c r="H205" s="25">
        <v>0.05</v>
      </c>
      <c r="I205" s="23">
        <v>20</v>
      </c>
      <c r="J205" s="2">
        <v>100</v>
      </c>
      <c r="K205" s="1">
        <f>J205-N205</f>
        <v>77.5</v>
      </c>
      <c r="L205" s="1">
        <v>54</v>
      </c>
      <c r="M205" s="1">
        <f t="shared" si="11"/>
        <v>46</v>
      </c>
      <c r="N205" s="1">
        <v>22.5</v>
      </c>
      <c r="O205" s="4">
        <v>13</v>
      </c>
      <c r="P205" s="1">
        <v>16</v>
      </c>
      <c r="Q205" s="4">
        <v>4</v>
      </c>
      <c r="R205" s="2">
        <v>245</v>
      </c>
      <c r="S205" s="30">
        <f t="shared" si="56"/>
        <v>314</v>
      </c>
      <c r="T205" s="40">
        <v>383.3</v>
      </c>
      <c r="U205" s="2">
        <v>150</v>
      </c>
      <c r="V205" s="5">
        <v>200</v>
      </c>
      <c r="W205" s="42">
        <v>93</v>
      </c>
      <c r="X205" s="3">
        <v>0.4</v>
      </c>
      <c r="Y205" s="48">
        <v>0.7</v>
      </c>
      <c r="Z205" s="48">
        <v>2.8</v>
      </c>
      <c r="AA205" s="3">
        <f t="shared" si="58"/>
        <v>0.29999999999999993</v>
      </c>
      <c r="AB205" s="3">
        <f t="shared" si="59"/>
        <v>2.4</v>
      </c>
      <c r="AC205" s="2">
        <f t="shared" si="61"/>
        <v>612.24489795918362</v>
      </c>
      <c r="AD205" s="2">
        <f t="shared" si="62"/>
        <v>816.32653061224494</v>
      </c>
      <c r="AE205" s="5">
        <f t="shared" si="63"/>
        <v>379.59183673469386</v>
      </c>
      <c r="AF205" s="41">
        <f t="shared" si="60"/>
        <v>0.53499999999999992</v>
      </c>
      <c r="AG205" s="53" t="s">
        <v>213</v>
      </c>
      <c r="AH205" s="3"/>
      <c r="AK205" s="4"/>
    </row>
    <row r="206" spans="1:44" x14ac:dyDescent="0.25">
      <c r="A206" s="131"/>
      <c r="B206" s="102" t="s">
        <v>214</v>
      </c>
      <c r="C206" s="23" t="s">
        <v>290</v>
      </c>
      <c r="D206" s="1">
        <v>8.8000000000000007</v>
      </c>
      <c r="E206" s="1" t="s">
        <v>12</v>
      </c>
      <c r="F206" s="1">
        <v>1</v>
      </c>
      <c r="G206" s="1">
        <v>1</v>
      </c>
      <c r="H206" s="25">
        <v>0.05</v>
      </c>
      <c r="I206" s="23">
        <v>20</v>
      </c>
      <c r="J206" s="2">
        <v>100</v>
      </c>
      <c r="K206" s="1">
        <f>J206-N206</f>
        <v>77.5</v>
      </c>
      <c r="L206" s="1">
        <v>54</v>
      </c>
      <c r="M206" s="1">
        <f t="shared" si="11"/>
        <v>46</v>
      </c>
      <c r="N206" s="1">
        <v>22.5</v>
      </c>
      <c r="O206" s="4">
        <v>13</v>
      </c>
      <c r="P206" s="1">
        <v>16</v>
      </c>
      <c r="Q206" s="4">
        <v>4</v>
      </c>
      <c r="R206" s="2">
        <v>245</v>
      </c>
      <c r="S206" s="30">
        <f t="shared" si="56"/>
        <v>314</v>
      </c>
      <c r="T206" s="40">
        <v>383.3</v>
      </c>
      <c r="U206" s="2">
        <v>143</v>
      </c>
      <c r="V206" s="5">
        <v>181</v>
      </c>
      <c r="W206" s="42">
        <v>60</v>
      </c>
      <c r="X206" s="3">
        <v>0.6</v>
      </c>
      <c r="Y206" s="48">
        <v>2.5</v>
      </c>
      <c r="Z206" s="48">
        <v>6.4</v>
      </c>
      <c r="AA206" s="3">
        <f t="shared" si="58"/>
        <v>1.9</v>
      </c>
      <c r="AB206" s="3">
        <f t="shared" si="59"/>
        <v>5.8000000000000007</v>
      </c>
      <c r="AC206" s="2">
        <f t="shared" si="61"/>
        <v>583.67346938775506</v>
      </c>
      <c r="AD206" s="2">
        <f t="shared" si="62"/>
        <v>738.77551020408168</v>
      </c>
      <c r="AE206" s="5">
        <f t="shared" si="63"/>
        <v>244.89795918367346</v>
      </c>
      <c r="AF206" s="41">
        <f t="shared" si="60"/>
        <v>0.66850828729281764</v>
      </c>
      <c r="AG206" s="53" t="s">
        <v>213</v>
      </c>
      <c r="AH206" s="3"/>
      <c r="AK206" s="4"/>
    </row>
    <row r="207" spans="1:44" x14ac:dyDescent="0.25">
      <c r="A207" s="134" t="s">
        <v>410</v>
      </c>
      <c r="B207" s="58" t="s">
        <v>215</v>
      </c>
      <c r="C207" s="59" t="s">
        <v>290</v>
      </c>
      <c r="D207" s="60">
        <v>10.9</v>
      </c>
      <c r="E207" s="76" t="s">
        <v>216</v>
      </c>
      <c r="F207" s="60">
        <v>1</v>
      </c>
      <c r="G207" s="60">
        <v>0</v>
      </c>
      <c r="H207" s="61">
        <v>0.05</v>
      </c>
      <c r="I207" s="59">
        <v>16</v>
      </c>
      <c r="J207" s="63">
        <v>99.2</v>
      </c>
      <c r="K207" s="60">
        <v>80</v>
      </c>
      <c r="L207" s="60">
        <v>56.3</v>
      </c>
      <c r="M207" s="60">
        <v>42.9</v>
      </c>
      <c r="N207" s="60">
        <v>23.7</v>
      </c>
      <c r="O207" s="64">
        <v>10</v>
      </c>
      <c r="P207" s="60">
        <v>14.4</v>
      </c>
      <c r="Q207" s="64">
        <v>0</v>
      </c>
      <c r="R207" s="63">
        <v>157</v>
      </c>
      <c r="S207" s="62">
        <f t="shared" si="56"/>
        <v>200.96</v>
      </c>
      <c r="T207" s="74">
        <v>187</v>
      </c>
      <c r="U207" s="63">
        <v>160</v>
      </c>
      <c r="V207" s="77">
        <v>172</v>
      </c>
      <c r="W207" s="78">
        <v>117</v>
      </c>
      <c r="X207" s="122">
        <v>0.7</v>
      </c>
      <c r="Y207" s="79">
        <v>1.78</v>
      </c>
      <c r="Z207" s="79">
        <v>5.76</v>
      </c>
      <c r="AA207" s="122">
        <f t="shared" si="58"/>
        <v>1.08</v>
      </c>
      <c r="AB207" s="122">
        <f t="shared" si="59"/>
        <v>5.0599999999999996</v>
      </c>
      <c r="AC207" s="63">
        <f t="shared" si="61"/>
        <v>1019.108280254777</v>
      </c>
      <c r="AD207" s="63">
        <f t="shared" si="62"/>
        <v>1095.5414012738854</v>
      </c>
      <c r="AE207" s="77">
        <f t="shared" si="63"/>
        <v>745.22292993630572</v>
      </c>
      <c r="AF207" s="65">
        <f t="shared" si="60"/>
        <v>0.31976744186046513</v>
      </c>
      <c r="AG207" s="96" t="s">
        <v>17</v>
      </c>
      <c r="AH207" s="3"/>
      <c r="AK207" s="4"/>
    </row>
    <row r="208" spans="1:44" x14ac:dyDescent="0.25">
      <c r="A208" s="131"/>
      <c r="B208" s="57" t="s">
        <v>217</v>
      </c>
      <c r="C208" s="23" t="s">
        <v>290</v>
      </c>
      <c r="D208" s="1">
        <v>10.9</v>
      </c>
      <c r="E208" s="26" t="s">
        <v>216</v>
      </c>
      <c r="F208" s="1">
        <v>1</v>
      </c>
      <c r="G208" s="1">
        <v>0</v>
      </c>
      <c r="H208" s="25">
        <v>0.05</v>
      </c>
      <c r="I208" s="23">
        <v>20</v>
      </c>
      <c r="J208" s="2">
        <v>108.7</v>
      </c>
      <c r="K208" s="1">
        <v>80</v>
      </c>
      <c r="L208" s="1">
        <v>61</v>
      </c>
      <c r="M208" s="1">
        <v>47.4</v>
      </c>
      <c r="N208" s="1">
        <v>19</v>
      </c>
      <c r="O208" s="4">
        <v>12.5</v>
      </c>
      <c r="P208" s="1">
        <v>17.5</v>
      </c>
      <c r="Q208" s="4">
        <v>0</v>
      </c>
      <c r="R208" s="2">
        <v>245</v>
      </c>
      <c r="S208" s="30">
        <f t="shared" si="56"/>
        <v>314</v>
      </c>
      <c r="T208" s="40">
        <v>250</v>
      </c>
      <c r="U208" s="2">
        <v>250</v>
      </c>
      <c r="V208" s="2">
        <v>270</v>
      </c>
      <c r="W208" s="1">
        <v>160</v>
      </c>
      <c r="X208" s="3">
        <v>1</v>
      </c>
      <c r="Y208" s="3">
        <v>2.1</v>
      </c>
      <c r="Z208" s="3">
        <v>6.8</v>
      </c>
      <c r="AA208" s="3">
        <f t="shared" si="58"/>
        <v>1.1000000000000001</v>
      </c>
      <c r="AB208" s="3">
        <f t="shared" si="59"/>
        <v>5.8</v>
      </c>
      <c r="AC208" s="2">
        <f t="shared" si="61"/>
        <v>1020.4081632653061</v>
      </c>
      <c r="AD208" s="2">
        <f t="shared" si="62"/>
        <v>1102.0408163265306</v>
      </c>
      <c r="AE208" s="5">
        <f t="shared" si="63"/>
        <v>653.0612244897959</v>
      </c>
      <c r="AF208" s="41">
        <f t="shared" si="60"/>
        <v>0.40740740740740744</v>
      </c>
      <c r="AG208" s="53" t="s">
        <v>17</v>
      </c>
      <c r="AH208" s="3"/>
      <c r="AK208" s="4"/>
    </row>
    <row r="209" spans="1:37" x14ac:dyDescent="0.25">
      <c r="A209" s="131"/>
      <c r="B209" s="57" t="s">
        <v>218</v>
      </c>
      <c r="C209" s="23" t="s">
        <v>290</v>
      </c>
      <c r="D209" s="1">
        <v>10.9</v>
      </c>
      <c r="E209" s="26" t="s">
        <v>216</v>
      </c>
      <c r="F209" s="1">
        <v>1</v>
      </c>
      <c r="G209" s="1">
        <v>0</v>
      </c>
      <c r="H209" s="25">
        <v>0.05</v>
      </c>
      <c r="I209" s="23">
        <v>24</v>
      </c>
      <c r="J209" s="2">
        <v>119.9</v>
      </c>
      <c r="K209" s="1">
        <v>80</v>
      </c>
      <c r="L209" s="1">
        <v>57.3</v>
      </c>
      <c r="M209" s="1">
        <v>62.6</v>
      </c>
      <c r="N209" s="1">
        <v>22.7</v>
      </c>
      <c r="O209" s="4">
        <v>15</v>
      </c>
      <c r="P209" s="1">
        <v>21</v>
      </c>
      <c r="Q209" s="4">
        <v>0</v>
      </c>
      <c r="R209" s="2">
        <v>353</v>
      </c>
      <c r="S209" s="30">
        <f t="shared" si="56"/>
        <v>452.16</v>
      </c>
      <c r="T209" s="40">
        <v>387</v>
      </c>
      <c r="U209" s="2">
        <v>350</v>
      </c>
      <c r="V209" s="2">
        <v>400</v>
      </c>
      <c r="W209" s="1">
        <v>330</v>
      </c>
      <c r="X209" s="3">
        <v>1</v>
      </c>
      <c r="Y209" s="3">
        <v>2.1</v>
      </c>
      <c r="Z209" s="3">
        <v>5.2</v>
      </c>
      <c r="AA209" s="3">
        <f t="shared" si="58"/>
        <v>1.1000000000000001</v>
      </c>
      <c r="AB209" s="3">
        <f t="shared" si="59"/>
        <v>4.2</v>
      </c>
      <c r="AC209" s="2">
        <f t="shared" si="61"/>
        <v>991.50141643059487</v>
      </c>
      <c r="AD209" s="2">
        <f t="shared" si="62"/>
        <v>1133.14447592068</v>
      </c>
      <c r="AE209" s="5">
        <f t="shared" si="63"/>
        <v>934.84419263456095</v>
      </c>
      <c r="AF209" s="41">
        <f t="shared" si="60"/>
        <v>0.17500000000000004</v>
      </c>
      <c r="AG209" s="53" t="s">
        <v>17</v>
      </c>
      <c r="AH209" s="3"/>
      <c r="AK209" s="4"/>
    </row>
    <row r="210" spans="1:37" x14ac:dyDescent="0.25">
      <c r="A210" s="131"/>
      <c r="B210" s="102" t="s">
        <v>219</v>
      </c>
      <c r="C210" s="23" t="s">
        <v>290</v>
      </c>
      <c r="D210" s="1">
        <v>10.9</v>
      </c>
      <c r="E210" s="26" t="s">
        <v>216</v>
      </c>
      <c r="F210" s="1">
        <v>1</v>
      </c>
      <c r="G210" s="1">
        <v>0</v>
      </c>
      <c r="H210" s="25">
        <v>0.05</v>
      </c>
      <c r="I210" s="23">
        <v>16</v>
      </c>
      <c r="J210" s="2">
        <v>99.9</v>
      </c>
      <c r="K210" s="1">
        <v>80</v>
      </c>
      <c r="L210" s="1">
        <v>69.900000000000006</v>
      </c>
      <c r="M210" s="1">
        <v>30</v>
      </c>
      <c r="N210" s="1">
        <v>10.1</v>
      </c>
      <c r="O210" s="4">
        <v>10</v>
      </c>
      <c r="P210" s="1">
        <v>13</v>
      </c>
      <c r="Q210" s="4">
        <v>0</v>
      </c>
      <c r="R210" s="2">
        <v>157</v>
      </c>
      <c r="S210" s="30">
        <f t="shared" si="56"/>
        <v>200.96</v>
      </c>
      <c r="T210" s="40">
        <v>255.41</v>
      </c>
      <c r="U210" s="2">
        <v>141</v>
      </c>
      <c r="V210" s="2">
        <v>159</v>
      </c>
      <c r="W210" s="1">
        <v>48</v>
      </c>
      <c r="X210" s="3">
        <v>0.5</v>
      </c>
      <c r="Y210" s="3">
        <v>0.85</v>
      </c>
      <c r="Z210" s="3">
        <v>1.6</v>
      </c>
      <c r="AA210" s="3">
        <f t="shared" si="58"/>
        <v>0.35</v>
      </c>
      <c r="AB210" s="3">
        <f t="shared" si="59"/>
        <v>1.1000000000000001</v>
      </c>
      <c r="AC210" s="2">
        <f t="shared" si="61"/>
        <v>898.08917197452229</v>
      </c>
      <c r="AD210" s="2">
        <f t="shared" si="62"/>
        <v>1012.7388535031847</v>
      </c>
      <c r="AE210" s="5">
        <f t="shared" si="63"/>
        <v>305.73248407643314</v>
      </c>
      <c r="AF210" s="41">
        <f t="shared" si="60"/>
        <v>0.69811320754716988</v>
      </c>
      <c r="AG210" s="53" t="s">
        <v>213</v>
      </c>
      <c r="AH210" s="3"/>
      <c r="AK210" s="4"/>
    </row>
    <row r="211" spans="1:37" x14ac:dyDescent="0.25">
      <c r="A211" s="131"/>
      <c r="B211" s="102" t="s">
        <v>220</v>
      </c>
      <c r="C211" s="23" t="s">
        <v>290</v>
      </c>
      <c r="D211" s="1">
        <v>10.9</v>
      </c>
      <c r="E211" s="26" t="s">
        <v>216</v>
      </c>
      <c r="F211" s="1">
        <v>1</v>
      </c>
      <c r="G211" s="1">
        <v>0</v>
      </c>
      <c r="H211" s="25">
        <v>0.05</v>
      </c>
      <c r="I211" s="23">
        <v>20</v>
      </c>
      <c r="J211" s="2">
        <v>109.3</v>
      </c>
      <c r="K211" s="1">
        <v>80</v>
      </c>
      <c r="L211" s="1">
        <v>70.7</v>
      </c>
      <c r="M211" s="1">
        <v>38.6</v>
      </c>
      <c r="N211" s="1">
        <v>9.3000000000000007</v>
      </c>
      <c r="O211" s="4">
        <v>12.5</v>
      </c>
      <c r="P211" s="1">
        <v>16.2</v>
      </c>
      <c r="Q211" s="4">
        <v>0</v>
      </c>
      <c r="R211" s="2">
        <v>245</v>
      </c>
      <c r="S211" s="30">
        <f t="shared" si="56"/>
        <v>314</v>
      </c>
      <c r="T211" s="40">
        <v>260.57</v>
      </c>
      <c r="U211" s="2">
        <v>237</v>
      </c>
      <c r="V211" s="2">
        <v>276</v>
      </c>
      <c r="W211" s="1">
        <v>34</v>
      </c>
      <c r="X211" s="3">
        <v>1.08</v>
      </c>
      <c r="Y211" s="3">
        <v>2.54</v>
      </c>
      <c r="Z211" s="3">
        <v>4.9000000000000004</v>
      </c>
      <c r="AA211" s="3">
        <f t="shared" si="58"/>
        <v>1.46</v>
      </c>
      <c r="AB211" s="3">
        <f t="shared" si="59"/>
        <v>3.8200000000000003</v>
      </c>
      <c r="AC211" s="2">
        <f t="shared" si="61"/>
        <v>967.34693877551024</v>
      </c>
      <c r="AD211" s="2">
        <f t="shared" si="62"/>
        <v>1126.5306122448981</v>
      </c>
      <c r="AE211" s="5">
        <f t="shared" si="63"/>
        <v>138.77551020408163</v>
      </c>
      <c r="AF211" s="41">
        <f t="shared" si="60"/>
        <v>0.87681159420289856</v>
      </c>
      <c r="AG211" s="53" t="s">
        <v>213</v>
      </c>
      <c r="AH211" s="3"/>
      <c r="AK211" s="4"/>
    </row>
    <row r="212" spans="1:37" x14ac:dyDescent="0.25">
      <c r="A212" s="131"/>
      <c r="B212" s="102" t="s">
        <v>221</v>
      </c>
      <c r="C212" s="23" t="s">
        <v>290</v>
      </c>
      <c r="D212" s="1">
        <v>10.9</v>
      </c>
      <c r="E212" s="26" t="s">
        <v>216</v>
      </c>
      <c r="F212" s="1">
        <v>1</v>
      </c>
      <c r="G212" s="1">
        <v>0</v>
      </c>
      <c r="H212" s="25">
        <v>0.05</v>
      </c>
      <c r="I212" s="23">
        <v>24</v>
      </c>
      <c r="J212" s="2">
        <v>119.6</v>
      </c>
      <c r="K212" s="1">
        <v>80</v>
      </c>
      <c r="L212" s="1">
        <v>73</v>
      </c>
      <c r="M212" s="1">
        <v>46.6</v>
      </c>
      <c r="N212" s="1">
        <v>7.1</v>
      </c>
      <c r="O212" s="4">
        <v>15</v>
      </c>
      <c r="P212" s="1">
        <v>19.899999999999999</v>
      </c>
      <c r="Q212" s="4">
        <v>0</v>
      </c>
      <c r="R212" s="2">
        <v>353</v>
      </c>
      <c r="S212" s="30">
        <f t="shared" si="56"/>
        <v>452.16</v>
      </c>
      <c r="T212" s="40">
        <v>367.77</v>
      </c>
      <c r="U212" s="2">
        <v>363</v>
      </c>
      <c r="V212" s="2">
        <v>394</v>
      </c>
      <c r="W212" s="1">
        <v>40</v>
      </c>
      <c r="X212" s="3">
        <v>1.02</v>
      </c>
      <c r="Y212" s="3">
        <v>1.62</v>
      </c>
      <c r="Z212" s="3">
        <v>6.2</v>
      </c>
      <c r="AA212" s="3">
        <f t="shared" si="58"/>
        <v>0.60000000000000009</v>
      </c>
      <c r="AB212" s="3">
        <f t="shared" si="59"/>
        <v>5.18</v>
      </c>
      <c r="AC212" s="2">
        <f t="shared" si="61"/>
        <v>1028.328611898017</v>
      </c>
      <c r="AD212" s="2">
        <f t="shared" si="62"/>
        <v>1116.1473087818697</v>
      </c>
      <c r="AE212" s="5">
        <f t="shared" si="63"/>
        <v>113.31444759206799</v>
      </c>
      <c r="AF212" s="41">
        <f t="shared" si="60"/>
        <v>0.89847715736040612</v>
      </c>
      <c r="AG212" s="53" t="s">
        <v>213</v>
      </c>
      <c r="AH212" s="3"/>
      <c r="AK212" s="4"/>
    </row>
    <row r="213" spans="1:37" x14ac:dyDescent="0.25">
      <c r="A213" s="131"/>
      <c r="B213" s="57" t="s">
        <v>222</v>
      </c>
      <c r="C213" s="23" t="s">
        <v>290</v>
      </c>
      <c r="D213" s="1">
        <v>10.9</v>
      </c>
      <c r="E213" s="26" t="s">
        <v>216</v>
      </c>
      <c r="F213" s="1">
        <v>2</v>
      </c>
      <c r="G213" s="1">
        <v>0</v>
      </c>
      <c r="H213" s="25">
        <v>0.05</v>
      </c>
      <c r="I213" s="23">
        <v>16</v>
      </c>
      <c r="J213" s="2">
        <v>99.9</v>
      </c>
      <c r="K213" s="1">
        <v>80</v>
      </c>
      <c r="L213" s="1">
        <v>69.900000000000006</v>
      </c>
      <c r="M213" s="1">
        <v>30</v>
      </c>
      <c r="N213" s="1">
        <v>10.1</v>
      </c>
      <c r="O213" s="4">
        <v>10</v>
      </c>
      <c r="P213" s="1">
        <v>13</v>
      </c>
      <c r="Q213" s="4">
        <v>0</v>
      </c>
      <c r="R213" s="2">
        <v>157</v>
      </c>
      <c r="S213" s="30">
        <f t="shared" si="56"/>
        <v>200.96</v>
      </c>
      <c r="T213" s="40">
        <v>190</v>
      </c>
      <c r="U213" s="2">
        <v>150</v>
      </c>
      <c r="V213" s="2">
        <v>170</v>
      </c>
      <c r="W213" s="1">
        <v>115</v>
      </c>
      <c r="X213" s="3">
        <v>0.7</v>
      </c>
      <c r="Y213" s="3">
        <v>1.5</v>
      </c>
      <c r="Z213" s="3">
        <v>4.3</v>
      </c>
      <c r="AA213" s="3">
        <f t="shared" si="58"/>
        <v>0.8</v>
      </c>
      <c r="AB213" s="3">
        <f t="shared" si="59"/>
        <v>3.5999999999999996</v>
      </c>
      <c r="AC213" s="2">
        <f t="shared" si="61"/>
        <v>955.41401273885356</v>
      </c>
      <c r="AD213" s="2">
        <f t="shared" si="62"/>
        <v>1082.8025477707006</v>
      </c>
      <c r="AE213" s="5">
        <f t="shared" si="63"/>
        <v>732.484076433121</v>
      </c>
      <c r="AF213" s="41">
        <f t="shared" si="60"/>
        <v>0.32352941176470584</v>
      </c>
      <c r="AG213" s="53" t="s">
        <v>17</v>
      </c>
      <c r="AH213" s="3"/>
      <c r="AK213" s="4"/>
    </row>
    <row r="214" spans="1:37" x14ac:dyDescent="0.25">
      <c r="A214" s="131"/>
      <c r="B214" s="57" t="s">
        <v>223</v>
      </c>
      <c r="C214" s="23" t="s">
        <v>290</v>
      </c>
      <c r="D214" s="1">
        <v>10.9</v>
      </c>
      <c r="E214" s="26" t="s">
        <v>216</v>
      </c>
      <c r="F214" s="1">
        <v>2</v>
      </c>
      <c r="G214" s="1">
        <v>0</v>
      </c>
      <c r="H214" s="25">
        <v>0.05</v>
      </c>
      <c r="I214" s="23">
        <v>20</v>
      </c>
      <c r="J214" s="2">
        <v>109.3</v>
      </c>
      <c r="K214" s="1">
        <v>80</v>
      </c>
      <c r="L214" s="1">
        <v>70.7</v>
      </c>
      <c r="M214" s="1">
        <v>38.6</v>
      </c>
      <c r="N214" s="1">
        <v>9.3000000000000007</v>
      </c>
      <c r="O214" s="4">
        <v>12.5</v>
      </c>
      <c r="P214" s="1">
        <v>16.2</v>
      </c>
      <c r="Q214" s="4">
        <v>0</v>
      </c>
      <c r="R214" s="2">
        <v>245</v>
      </c>
      <c r="S214" s="30">
        <f t="shared" si="56"/>
        <v>314</v>
      </c>
      <c r="T214" s="40">
        <v>259</v>
      </c>
      <c r="U214" s="2">
        <v>250</v>
      </c>
      <c r="V214" s="2">
        <v>270</v>
      </c>
      <c r="W214" s="1">
        <v>225</v>
      </c>
      <c r="X214" s="3">
        <v>0.8</v>
      </c>
      <c r="Y214" s="3">
        <v>1.9</v>
      </c>
      <c r="Z214" s="3">
        <v>4.3</v>
      </c>
      <c r="AA214" s="3">
        <f t="shared" si="58"/>
        <v>1.0999999999999999</v>
      </c>
      <c r="AB214" s="3">
        <f t="shared" si="59"/>
        <v>3.5</v>
      </c>
      <c r="AC214" s="2">
        <f t="shared" si="61"/>
        <v>1020.4081632653061</v>
      </c>
      <c r="AD214" s="2">
        <f t="shared" si="62"/>
        <v>1102.0408163265306</v>
      </c>
      <c r="AE214" s="5">
        <f t="shared" si="63"/>
        <v>918.36734693877554</v>
      </c>
      <c r="AF214" s="41">
        <f t="shared" si="60"/>
        <v>0.16666666666666663</v>
      </c>
      <c r="AG214" s="53" t="s">
        <v>17</v>
      </c>
      <c r="AH214" s="3"/>
      <c r="AK214" s="4"/>
    </row>
    <row r="215" spans="1:37" x14ac:dyDescent="0.25">
      <c r="A215" s="131"/>
      <c r="B215" s="57" t="s">
        <v>224</v>
      </c>
      <c r="C215" s="23" t="s">
        <v>290</v>
      </c>
      <c r="D215" s="1">
        <v>10.9</v>
      </c>
      <c r="E215" s="26" t="s">
        <v>216</v>
      </c>
      <c r="F215" s="1">
        <v>2</v>
      </c>
      <c r="G215" s="1">
        <v>0</v>
      </c>
      <c r="H215" s="25">
        <v>0.05</v>
      </c>
      <c r="I215" s="23">
        <v>20</v>
      </c>
      <c r="J215" s="2">
        <v>109.3</v>
      </c>
      <c r="K215" s="1">
        <v>80</v>
      </c>
      <c r="L215" s="1">
        <v>70.7</v>
      </c>
      <c r="M215" s="1">
        <v>38.6</v>
      </c>
      <c r="N215" s="1">
        <v>9.3000000000000007</v>
      </c>
      <c r="O215" s="4">
        <v>12.5</v>
      </c>
      <c r="P215" s="1">
        <v>16.2</v>
      </c>
      <c r="Q215" s="4">
        <v>0</v>
      </c>
      <c r="R215" s="2">
        <v>245</v>
      </c>
      <c r="S215" s="30">
        <f t="shared" si="56"/>
        <v>314</v>
      </c>
      <c r="T215" s="40">
        <v>228.54</v>
      </c>
      <c r="U215" s="2">
        <v>250</v>
      </c>
      <c r="V215" s="2">
        <v>270</v>
      </c>
      <c r="W215" s="1">
        <v>225</v>
      </c>
      <c r="X215" s="3">
        <v>0.8</v>
      </c>
      <c r="Y215" s="3">
        <v>1.9</v>
      </c>
      <c r="Z215" s="3">
        <v>4.3</v>
      </c>
      <c r="AA215" s="3">
        <f t="shared" si="58"/>
        <v>1.0999999999999999</v>
      </c>
      <c r="AB215" s="3">
        <f t="shared" si="59"/>
        <v>3.5</v>
      </c>
      <c r="AC215" s="2">
        <f t="shared" si="61"/>
        <v>1020.4081632653061</v>
      </c>
      <c r="AD215" s="2">
        <f t="shared" si="62"/>
        <v>1102.0408163265306</v>
      </c>
      <c r="AE215" s="5">
        <f t="shared" si="63"/>
        <v>918.36734693877554</v>
      </c>
      <c r="AF215" s="41">
        <f t="shared" si="60"/>
        <v>0.16666666666666663</v>
      </c>
      <c r="AG215" s="53" t="s">
        <v>17</v>
      </c>
      <c r="AH215" s="3"/>
      <c r="AK215" s="4"/>
    </row>
    <row r="216" spans="1:37" x14ac:dyDescent="0.25">
      <c r="A216" s="131"/>
      <c r="B216" s="57" t="s">
        <v>225</v>
      </c>
      <c r="C216" s="23" t="s">
        <v>290</v>
      </c>
      <c r="D216" s="1">
        <v>10.9</v>
      </c>
      <c r="E216" s="26" t="s">
        <v>216</v>
      </c>
      <c r="F216" s="1">
        <v>2</v>
      </c>
      <c r="G216" s="1">
        <v>0</v>
      </c>
      <c r="H216" s="25">
        <v>0.05</v>
      </c>
      <c r="I216" s="23">
        <v>24</v>
      </c>
      <c r="J216" s="2">
        <v>119.6</v>
      </c>
      <c r="K216" s="1">
        <v>80</v>
      </c>
      <c r="L216" s="1">
        <v>73</v>
      </c>
      <c r="M216" s="1">
        <v>46.6</v>
      </c>
      <c r="N216" s="1">
        <v>7.1</v>
      </c>
      <c r="O216" s="4">
        <v>15</v>
      </c>
      <c r="P216" s="1">
        <v>19.899999999999999</v>
      </c>
      <c r="Q216" s="4">
        <v>0</v>
      </c>
      <c r="R216" s="2">
        <v>353</v>
      </c>
      <c r="S216" s="30">
        <f t="shared" si="56"/>
        <v>452.16</v>
      </c>
      <c r="T216" s="40">
        <v>358.55</v>
      </c>
      <c r="U216" s="2">
        <v>370</v>
      </c>
      <c r="V216" s="2">
        <v>400</v>
      </c>
      <c r="W216" s="1">
        <v>320</v>
      </c>
      <c r="X216" s="3">
        <v>1.2</v>
      </c>
      <c r="Y216" s="3">
        <v>2.2999999999999998</v>
      </c>
      <c r="Z216" s="3">
        <v>4.8</v>
      </c>
      <c r="AA216" s="3">
        <f t="shared" si="58"/>
        <v>1.0999999999999999</v>
      </c>
      <c r="AB216" s="3">
        <f t="shared" si="59"/>
        <v>3.5999999999999996</v>
      </c>
      <c r="AC216" s="2">
        <f t="shared" si="61"/>
        <v>1048.1586402266289</v>
      </c>
      <c r="AD216" s="2">
        <f t="shared" si="62"/>
        <v>1133.14447592068</v>
      </c>
      <c r="AE216" s="5">
        <f t="shared" si="63"/>
        <v>906.51558073654394</v>
      </c>
      <c r="AF216" s="41">
        <f t="shared" si="60"/>
        <v>0.19999999999999996</v>
      </c>
      <c r="AG216" s="53" t="s">
        <v>17</v>
      </c>
      <c r="AH216" s="3"/>
      <c r="AK216" s="4"/>
    </row>
    <row r="217" spans="1:37" x14ac:dyDescent="0.25">
      <c r="A217" s="133"/>
      <c r="B217" s="66" t="s">
        <v>226</v>
      </c>
      <c r="C217" s="67" t="s">
        <v>290</v>
      </c>
      <c r="D217" s="68">
        <v>10.9</v>
      </c>
      <c r="E217" s="80" t="s">
        <v>216</v>
      </c>
      <c r="F217" s="68">
        <v>2</v>
      </c>
      <c r="G217" s="68">
        <v>0</v>
      </c>
      <c r="H217" s="69">
        <v>0.05</v>
      </c>
      <c r="I217" s="67">
        <v>24</v>
      </c>
      <c r="J217" s="71">
        <v>119.6</v>
      </c>
      <c r="K217" s="68">
        <v>80</v>
      </c>
      <c r="L217" s="68">
        <v>73</v>
      </c>
      <c r="M217" s="68">
        <v>46.6</v>
      </c>
      <c r="N217" s="68">
        <v>7.1</v>
      </c>
      <c r="O217" s="72">
        <v>15</v>
      </c>
      <c r="P217" s="68">
        <v>19.899999999999999</v>
      </c>
      <c r="Q217" s="72">
        <v>0</v>
      </c>
      <c r="R217" s="71">
        <v>353</v>
      </c>
      <c r="S217" s="70">
        <f t="shared" si="56"/>
        <v>452.16</v>
      </c>
      <c r="T217" s="75">
        <v>298.18</v>
      </c>
      <c r="U217" s="71">
        <v>370</v>
      </c>
      <c r="V217" s="71">
        <v>400</v>
      </c>
      <c r="W217" s="68">
        <v>300</v>
      </c>
      <c r="X217" s="121">
        <v>1.2</v>
      </c>
      <c r="Y217" s="121">
        <v>2.2999999999999998</v>
      </c>
      <c r="Z217" s="121">
        <v>5.7</v>
      </c>
      <c r="AA217" s="121">
        <f t="shared" si="58"/>
        <v>1.0999999999999999</v>
      </c>
      <c r="AB217" s="121">
        <f t="shared" si="59"/>
        <v>4.5</v>
      </c>
      <c r="AC217" s="71">
        <f t="shared" si="61"/>
        <v>1048.1586402266289</v>
      </c>
      <c r="AD217" s="71">
        <f t="shared" si="62"/>
        <v>1133.14447592068</v>
      </c>
      <c r="AE217" s="81">
        <f t="shared" si="63"/>
        <v>849.85835694050991</v>
      </c>
      <c r="AF217" s="73">
        <f t="shared" si="60"/>
        <v>0.25</v>
      </c>
      <c r="AG217" s="95" t="s">
        <v>17</v>
      </c>
      <c r="AH217" s="3"/>
      <c r="AK217" s="4"/>
    </row>
    <row r="218" spans="1:37" x14ac:dyDescent="0.25">
      <c r="A218" s="131" t="s">
        <v>411</v>
      </c>
      <c r="B218" s="57" t="s">
        <v>227</v>
      </c>
      <c r="C218" s="23" t="s">
        <v>290</v>
      </c>
      <c r="D218" s="1">
        <v>10.9</v>
      </c>
      <c r="E218" s="26" t="s">
        <v>216</v>
      </c>
      <c r="F218" s="1">
        <v>1</v>
      </c>
      <c r="G218" s="1">
        <v>0</v>
      </c>
      <c r="H218" s="25">
        <v>0.05</v>
      </c>
      <c r="I218" s="23">
        <v>20</v>
      </c>
      <c r="J218" s="2">
        <v>140</v>
      </c>
      <c r="K218" s="1">
        <v>100</v>
      </c>
      <c r="L218" s="1">
        <f t="shared" ref="L218:L221" si="64">K218-N218</f>
        <v>86</v>
      </c>
      <c r="M218" s="1">
        <v>54</v>
      </c>
      <c r="N218" s="1">
        <f t="shared" ref="N218:N221" si="65">K218-(J218-M218)</f>
        <v>14</v>
      </c>
      <c r="O218" s="4">
        <v>12.5</v>
      </c>
      <c r="P218" s="1">
        <v>16</v>
      </c>
      <c r="Q218" s="4">
        <v>0</v>
      </c>
      <c r="R218" s="2">
        <v>245</v>
      </c>
      <c r="S218" s="30">
        <f t="shared" si="56"/>
        <v>314</v>
      </c>
      <c r="T218" s="40">
        <v>255.6</v>
      </c>
      <c r="U218" s="2">
        <v>236</v>
      </c>
      <c r="V218" s="2">
        <v>263</v>
      </c>
      <c r="W218" s="1">
        <v>193</v>
      </c>
      <c r="X218" s="3">
        <v>1.1399999999999999</v>
      </c>
      <c r="Y218" s="3">
        <v>2.4700000000000002</v>
      </c>
      <c r="Z218" s="3">
        <v>5.3</v>
      </c>
      <c r="AA218" s="3">
        <f t="shared" si="58"/>
        <v>1.3300000000000003</v>
      </c>
      <c r="AB218" s="3">
        <f t="shared" si="59"/>
        <v>4.16</v>
      </c>
      <c r="AC218" s="2">
        <f t="shared" si="61"/>
        <v>963.26530612244903</v>
      </c>
      <c r="AD218" s="2">
        <f t="shared" si="62"/>
        <v>1073.4693877551019</v>
      </c>
      <c r="AE218" s="5">
        <f t="shared" si="63"/>
        <v>787.75510204081638</v>
      </c>
      <c r="AF218" s="41">
        <f t="shared" si="60"/>
        <v>0.26615969581749055</v>
      </c>
      <c r="AG218" s="53" t="s">
        <v>17</v>
      </c>
      <c r="AH218" s="3"/>
      <c r="AK218" s="4"/>
    </row>
    <row r="219" spans="1:37" x14ac:dyDescent="0.25">
      <c r="A219" s="131"/>
      <c r="B219" s="57" t="s">
        <v>228</v>
      </c>
      <c r="C219" s="23" t="s">
        <v>289</v>
      </c>
      <c r="D219" s="1">
        <v>10.9</v>
      </c>
      <c r="E219" s="26" t="s">
        <v>216</v>
      </c>
      <c r="F219" s="1">
        <v>1</v>
      </c>
      <c r="G219" s="1">
        <v>0</v>
      </c>
      <c r="H219" s="25">
        <v>0.05</v>
      </c>
      <c r="I219" s="23">
        <v>20</v>
      </c>
      <c r="J219" s="2">
        <v>140</v>
      </c>
      <c r="K219" s="1">
        <v>100</v>
      </c>
      <c r="L219" s="1">
        <f t="shared" si="64"/>
        <v>0</v>
      </c>
      <c r="M219" s="1">
        <v>140</v>
      </c>
      <c r="N219" s="1">
        <f t="shared" si="65"/>
        <v>100</v>
      </c>
      <c r="O219" s="4">
        <v>12.5</v>
      </c>
      <c r="P219" s="1">
        <v>16</v>
      </c>
      <c r="Q219" s="4">
        <v>0</v>
      </c>
      <c r="R219" s="2">
        <v>245</v>
      </c>
      <c r="S219" s="30">
        <f t="shared" si="56"/>
        <v>314</v>
      </c>
      <c r="T219" s="40">
        <v>232</v>
      </c>
      <c r="U219" s="2">
        <v>239</v>
      </c>
      <c r="V219" s="2">
        <v>268</v>
      </c>
      <c r="W219" s="1">
        <v>206</v>
      </c>
      <c r="X219" s="3">
        <v>1.36</v>
      </c>
      <c r="Y219" s="3">
        <v>5.8</v>
      </c>
      <c r="Z219" s="3">
        <v>12.5</v>
      </c>
      <c r="AA219" s="3">
        <f t="shared" si="58"/>
        <v>4.4399999999999995</v>
      </c>
      <c r="AB219" s="3">
        <f t="shared" si="59"/>
        <v>11.14</v>
      </c>
      <c r="AC219" s="2">
        <f t="shared" si="61"/>
        <v>975.51020408163265</v>
      </c>
      <c r="AD219" s="2">
        <f t="shared" si="62"/>
        <v>1093.8775510204082</v>
      </c>
      <c r="AE219" s="5">
        <f t="shared" si="63"/>
        <v>840.81632653061229</v>
      </c>
      <c r="AF219" s="41">
        <f t="shared" si="60"/>
        <v>0.23134328358208955</v>
      </c>
      <c r="AG219" s="53" t="s">
        <v>17</v>
      </c>
      <c r="AH219" s="3"/>
      <c r="AK219" s="4"/>
    </row>
    <row r="220" spans="1:37" x14ac:dyDescent="0.25">
      <c r="A220" s="131"/>
      <c r="B220" s="57" t="s">
        <v>229</v>
      </c>
      <c r="C220" s="23" t="s">
        <v>290</v>
      </c>
      <c r="D220" s="1">
        <v>10.9</v>
      </c>
      <c r="E220" s="26" t="s">
        <v>216</v>
      </c>
      <c r="F220" s="1">
        <v>1</v>
      </c>
      <c r="G220" s="1">
        <v>0</v>
      </c>
      <c r="H220" s="25">
        <v>0.05</v>
      </c>
      <c r="I220" s="23">
        <v>24</v>
      </c>
      <c r="J220" s="2">
        <v>140</v>
      </c>
      <c r="K220" s="1">
        <v>100</v>
      </c>
      <c r="L220" s="1">
        <f t="shared" si="64"/>
        <v>76</v>
      </c>
      <c r="M220" s="1">
        <v>64</v>
      </c>
      <c r="N220" s="1">
        <f t="shared" si="65"/>
        <v>24</v>
      </c>
      <c r="O220" s="4">
        <v>15</v>
      </c>
      <c r="P220" s="1">
        <v>19</v>
      </c>
      <c r="Q220" s="4">
        <v>0</v>
      </c>
      <c r="R220" s="2">
        <v>353</v>
      </c>
      <c r="S220" s="30">
        <f t="shared" si="56"/>
        <v>452.16</v>
      </c>
      <c r="T220" s="40">
        <v>297.83999999999997</v>
      </c>
      <c r="U220" s="2">
        <v>340</v>
      </c>
      <c r="V220" s="2">
        <v>386</v>
      </c>
      <c r="W220" s="1">
        <v>313</v>
      </c>
      <c r="X220" s="3">
        <v>1.27</v>
      </c>
      <c r="Y220" s="3">
        <v>3</v>
      </c>
      <c r="Z220" s="3">
        <v>7.24</v>
      </c>
      <c r="AA220" s="3">
        <f t="shared" si="58"/>
        <v>1.73</v>
      </c>
      <c r="AB220" s="3">
        <f t="shared" si="59"/>
        <v>5.9700000000000006</v>
      </c>
      <c r="AC220" s="2">
        <f t="shared" si="61"/>
        <v>963.17280453257786</v>
      </c>
      <c r="AD220" s="2">
        <f t="shared" si="62"/>
        <v>1093.4844192634562</v>
      </c>
      <c r="AE220" s="5">
        <f t="shared" si="63"/>
        <v>886.68555240793205</v>
      </c>
      <c r="AF220" s="41">
        <f t="shared" si="60"/>
        <v>0.18911917098445596</v>
      </c>
      <c r="AG220" s="53" t="s">
        <v>17</v>
      </c>
      <c r="AH220" s="3"/>
      <c r="AK220" s="4"/>
    </row>
    <row r="221" spans="1:37" x14ac:dyDescent="0.25">
      <c r="A221" s="131"/>
      <c r="B221" s="57" t="s">
        <v>230</v>
      </c>
      <c r="C221" s="23" t="s">
        <v>290</v>
      </c>
      <c r="D221" s="1">
        <v>10.9</v>
      </c>
      <c r="E221" s="26" t="s">
        <v>216</v>
      </c>
      <c r="F221" s="1">
        <v>1</v>
      </c>
      <c r="G221" s="1">
        <v>0</v>
      </c>
      <c r="H221" s="25">
        <v>0.05</v>
      </c>
      <c r="I221" s="23">
        <v>16</v>
      </c>
      <c r="J221" s="2">
        <v>140</v>
      </c>
      <c r="K221" s="1">
        <v>100</v>
      </c>
      <c r="L221" s="1">
        <f t="shared" si="64"/>
        <v>95</v>
      </c>
      <c r="M221" s="1">
        <v>45</v>
      </c>
      <c r="N221" s="1">
        <f t="shared" si="65"/>
        <v>5</v>
      </c>
      <c r="O221" s="4">
        <v>10</v>
      </c>
      <c r="P221" s="1">
        <v>14</v>
      </c>
      <c r="Q221" s="4">
        <v>0</v>
      </c>
      <c r="R221" s="2">
        <v>157</v>
      </c>
      <c r="S221" s="30">
        <f t="shared" si="56"/>
        <v>200.96</v>
      </c>
      <c r="T221" s="40">
        <v>150</v>
      </c>
      <c r="U221" s="2">
        <v>154</v>
      </c>
      <c r="V221" s="2">
        <v>169</v>
      </c>
      <c r="W221" s="1">
        <v>141</v>
      </c>
      <c r="X221" s="3">
        <v>0.95</v>
      </c>
      <c r="Y221" s="3">
        <v>1.94</v>
      </c>
      <c r="Z221" s="3">
        <v>3.9</v>
      </c>
      <c r="AA221" s="3">
        <f t="shared" si="58"/>
        <v>0.99</v>
      </c>
      <c r="AB221" s="3">
        <f t="shared" si="59"/>
        <v>2.95</v>
      </c>
      <c r="AC221" s="2">
        <f t="shared" si="61"/>
        <v>980.89171974522299</v>
      </c>
      <c r="AD221" s="2">
        <f t="shared" si="62"/>
        <v>1076.4331210191083</v>
      </c>
      <c r="AE221" s="5">
        <f t="shared" si="63"/>
        <v>898.08917197452229</v>
      </c>
      <c r="AF221" s="41">
        <f t="shared" si="60"/>
        <v>0.16568047337278102</v>
      </c>
      <c r="AG221" s="53" t="s">
        <v>17</v>
      </c>
      <c r="AH221" s="3"/>
      <c r="AK221" s="4"/>
    </row>
    <row r="222" spans="1:37" x14ac:dyDescent="0.25">
      <c r="A222" s="134" t="s">
        <v>411</v>
      </c>
      <c r="B222" s="58" t="s">
        <v>231</v>
      </c>
      <c r="C222" s="59" t="s">
        <v>290</v>
      </c>
      <c r="D222" s="60">
        <v>12.9</v>
      </c>
      <c r="E222" s="76" t="s">
        <v>216</v>
      </c>
      <c r="F222" s="60">
        <v>1</v>
      </c>
      <c r="G222" s="60">
        <v>0</v>
      </c>
      <c r="H222" s="61">
        <v>0.05</v>
      </c>
      <c r="I222" s="59">
        <v>16</v>
      </c>
      <c r="J222" s="63">
        <v>114</v>
      </c>
      <c r="K222" s="60">
        <v>100</v>
      </c>
      <c r="L222" s="60">
        <v>94</v>
      </c>
      <c r="M222" s="60">
        <f>J222-L222</f>
        <v>20</v>
      </c>
      <c r="N222" s="60">
        <f>K222-L222</f>
        <v>6</v>
      </c>
      <c r="O222" s="64">
        <v>9</v>
      </c>
      <c r="P222" s="60">
        <v>14</v>
      </c>
      <c r="Q222" s="64">
        <v>0</v>
      </c>
      <c r="R222" s="63">
        <v>157</v>
      </c>
      <c r="S222" s="62">
        <f t="shared" si="56"/>
        <v>200.96</v>
      </c>
      <c r="T222" s="74">
        <v>156.69999999999999</v>
      </c>
      <c r="U222" s="63">
        <v>180</v>
      </c>
      <c r="V222" s="63">
        <v>207</v>
      </c>
      <c r="W222" s="60">
        <v>187</v>
      </c>
      <c r="X222" s="122">
        <v>1.2</v>
      </c>
      <c r="Y222" s="122">
        <v>2.1</v>
      </c>
      <c r="Z222" s="122">
        <v>3.9</v>
      </c>
      <c r="AA222" s="122">
        <f t="shared" si="58"/>
        <v>0.90000000000000013</v>
      </c>
      <c r="AB222" s="122">
        <f t="shared" si="59"/>
        <v>2.7</v>
      </c>
      <c r="AC222" s="63">
        <f t="shared" si="61"/>
        <v>1146.4968152866243</v>
      </c>
      <c r="AD222" s="63">
        <f t="shared" si="62"/>
        <v>1318.4713375796177</v>
      </c>
      <c r="AE222" s="77">
        <f t="shared" si="63"/>
        <v>1191.0828025477706</v>
      </c>
      <c r="AF222" s="65">
        <f t="shared" si="60"/>
        <v>9.661835748792269E-2</v>
      </c>
      <c r="AG222" s="96" t="s">
        <v>17</v>
      </c>
      <c r="AH222" s="3"/>
      <c r="AK222" s="4"/>
    </row>
    <row r="223" spans="1:37" x14ac:dyDescent="0.25">
      <c r="A223" s="131"/>
      <c r="B223" s="57" t="s">
        <v>232</v>
      </c>
      <c r="C223" s="23" t="s">
        <v>290</v>
      </c>
      <c r="D223" s="1">
        <v>12.9</v>
      </c>
      <c r="E223" s="26" t="s">
        <v>216</v>
      </c>
      <c r="F223" s="1">
        <v>1</v>
      </c>
      <c r="G223" s="1">
        <v>0</v>
      </c>
      <c r="H223" s="25">
        <v>0.05</v>
      </c>
      <c r="I223" s="23">
        <v>20</v>
      </c>
      <c r="J223" s="2">
        <v>116</v>
      </c>
      <c r="K223" s="1">
        <v>100</v>
      </c>
      <c r="L223" s="1">
        <v>86</v>
      </c>
      <c r="M223" s="1">
        <f t="shared" ref="M223:M225" si="66">J223-L223</f>
        <v>30</v>
      </c>
      <c r="N223" s="1">
        <f t="shared" ref="N223:N225" si="67">K223-L223</f>
        <v>14</v>
      </c>
      <c r="O223" s="4">
        <v>12</v>
      </c>
      <c r="P223" s="1">
        <v>16</v>
      </c>
      <c r="Q223" s="4">
        <v>0</v>
      </c>
      <c r="R223" s="2">
        <v>245</v>
      </c>
      <c r="S223" s="30">
        <f t="shared" si="56"/>
        <v>314</v>
      </c>
      <c r="T223" s="40">
        <v>220.8</v>
      </c>
      <c r="U223" s="2">
        <v>280</v>
      </c>
      <c r="V223" s="2">
        <v>309</v>
      </c>
      <c r="W223" s="1">
        <v>230</v>
      </c>
      <c r="X223" s="3">
        <v>1.3</v>
      </c>
      <c r="Y223" s="3">
        <v>2.54</v>
      </c>
      <c r="Z223" s="3">
        <v>6.44</v>
      </c>
      <c r="AA223" s="3">
        <f t="shared" si="58"/>
        <v>1.24</v>
      </c>
      <c r="AB223" s="3">
        <f t="shared" si="59"/>
        <v>5.1400000000000006</v>
      </c>
      <c r="AC223" s="2">
        <f t="shared" si="61"/>
        <v>1142.8571428571429</v>
      </c>
      <c r="AD223" s="2">
        <f t="shared" si="62"/>
        <v>1261.2244897959183</v>
      </c>
      <c r="AE223" s="5">
        <f t="shared" si="63"/>
        <v>938.77551020408168</v>
      </c>
      <c r="AF223" s="41">
        <f t="shared" si="60"/>
        <v>0.25566343042071193</v>
      </c>
      <c r="AG223" s="53" t="s">
        <v>17</v>
      </c>
      <c r="AH223" s="3"/>
      <c r="AK223" s="4"/>
    </row>
    <row r="224" spans="1:37" x14ac:dyDescent="0.25">
      <c r="A224" s="131"/>
      <c r="B224" s="57" t="s">
        <v>233</v>
      </c>
      <c r="C224" s="23" t="s">
        <v>290</v>
      </c>
      <c r="D224" s="1">
        <v>12.9</v>
      </c>
      <c r="E224" s="26" t="s">
        <v>216</v>
      </c>
      <c r="F224" s="1">
        <v>1</v>
      </c>
      <c r="G224" s="1">
        <v>0</v>
      </c>
      <c r="H224" s="25">
        <v>0.05</v>
      </c>
      <c r="I224" s="23">
        <v>24</v>
      </c>
      <c r="J224" s="2">
        <v>118</v>
      </c>
      <c r="K224" s="1">
        <v>100</v>
      </c>
      <c r="L224" s="1">
        <v>78</v>
      </c>
      <c r="M224" s="1">
        <f t="shared" si="66"/>
        <v>40</v>
      </c>
      <c r="N224" s="1">
        <f t="shared" si="67"/>
        <v>22</v>
      </c>
      <c r="O224" s="4">
        <v>14</v>
      </c>
      <c r="P224" s="1">
        <v>18</v>
      </c>
      <c r="Q224" s="4">
        <v>0</v>
      </c>
      <c r="R224" s="2">
        <v>353</v>
      </c>
      <c r="S224" s="30">
        <f t="shared" si="56"/>
        <v>452.16</v>
      </c>
      <c r="T224" s="40">
        <v>434.5</v>
      </c>
      <c r="U224" s="2">
        <v>405</v>
      </c>
      <c r="V224" s="2">
        <v>467</v>
      </c>
      <c r="W224" s="1">
        <v>337</v>
      </c>
      <c r="X224" s="3">
        <v>1.36</v>
      </c>
      <c r="Y224" s="3">
        <v>3.06</v>
      </c>
      <c r="Z224" s="3">
        <v>7.2</v>
      </c>
      <c r="AA224" s="3">
        <f t="shared" si="58"/>
        <v>1.7</v>
      </c>
      <c r="AB224" s="3">
        <f t="shared" si="59"/>
        <v>5.84</v>
      </c>
      <c r="AC224" s="2">
        <f t="shared" si="61"/>
        <v>1147.3087818696883</v>
      </c>
      <c r="AD224" s="2">
        <f t="shared" si="62"/>
        <v>1322.9461756373937</v>
      </c>
      <c r="AE224" s="5">
        <f t="shared" si="63"/>
        <v>954.67422096317284</v>
      </c>
      <c r="AF224" s="41">
        <f t="shared" si="60"/>
        <v>0.27837259100642398</v>
      </c>
      <c r="AG224" s="53" t="s">
        <v>17</v>
      </c>
      <c r="AH224" s="3"/>
      <c r="AK224" s="4"/>
    </row>
    <row r="225" spans="1:37" x14ac:dyDescent="0.25">
      <c r="A225" s="133"/>
      <c r="B225" s="66" t="s">
        <v>234</v>
      </c>
      <c r="C225" s="67" t="s">
        <v>289</v>
      </c>
      <c r="D225" s="68">
        <v>12.9</v>
      </c>
      <c r="E225" s="80" t="s">
        <v>216</v>
      </c>
      <c r="F225" s="68">
        <v>1</v>
      </c>
      <c r="G225" s="68">
        <v>0</v>
      </c>
      <c r="H225" s="69">
        <v>0.05</v>
      </c>
      <c r="I225" s="67">
        <v>20</v>
      </c>
      <c r="J225" s="71">
        <v>100</v>
      </c>
      <c r="K225" s="68">
        <v>100</v>
      </c>
      <c r="L225" s="68">
        <v>0</v>
      </c>
      <c r="M225" s="68">
        <f t="shared" si="66"/>
        <v>100</v>
      </c>
      <c r="N225" s="68">
        <f t="shared" si="67"/>
        <v>100</v>
      </c>
      <c r="O225" s="72">
        <v>12</v>
      </c>
      <c r="P225" s="68">
        <v>16</v>
      </c>
      <c r="Q225" s="72">
        <v>0</v>
      </c>
      <c r="R225" s="71">
        <v>245</v>
      </c>
      <c r="S225" s="70">
        <f t="shared" si="56"/>
        <v>314</v>
      </c>
      <c r="T225" s="75">
        <v>237</v>
      </c>
      <c r="U225" s="71">
        <v>259</v>
      </c>
      <c r="V225" s="71">
        <v>301</v>
      </c>
      <c r="W225" s="68">
        <v>256</v>
      </c>
      <c r="X225" s="121">
        <v>1.7</v>
      </c>
      <c r="Y225" s="121">
        <v>5.7</v>
      </c>
      <c r="Z225" s="121">
        <v>11</v>
      </c>
      <c r="AA225" s="121">
        <f t="shared" si="58"/>
        <v>4</v>
      </c>
      <c r="AB225" s="121">
        <f t="shared" si="59"/>
        <v>9.3000000000000007</v>
      </c>
      <c r="AC225" s="71">
        <f t="shared" si="61"/>
        <v>1057.1428571428571</v>
      </c>
      <c r="AD225" s="71">
        <f t="shared" si="62"/>
        <v>1228.5714285714287</v>
      </c>
      <c r="AE225" s="81">
        <f t="shared" si="63"/>
        <v>1044.8979591836735</v>
      </c>
      <c r="AF225" s="73">
        <f t="shared" si="60"/>
        <v>0.14950166112956809</v>
      </c>
      <c r="AG225" s="97" t="s">
        <v>17</v>
      </c>
      <c r="AH225" s="3"/>
      <c r="AK225" s="4"/>
    </row>
    <row r="226" spans="1:37" x14ac:dyDescent="0.25">
      <c r="A226" s="131" t="s">
        <v>412</v>
      </c>
      <c r="B226" s="102" t="s">
        <v>235</v>
      </c>
      <c r="C226" s="23" t="s">
        <v>290</v>
      </c>
      <c r="D226" s="1">
        <v>8.8000000000000007</v>
      </c>
      <c r="E226" s="26" t="s">
        <v>216</v>
      </c>
      <c r="F226" s="1">
        <v>1</v>
      </c>
      <c r="G226" s="1">
        <v>0</v>
      </c>
      <c r="H226" s="25">
        <v>0.05</v>
      </c>
      <c r="I226" s="23">
        <v>20</v>
      </c>
      <c r="J226" s="2">
        <f t="shared" ref="J226:J238" si="68">L226+N226+P226*F226</f>
        <v>138.69999999999999</v>
      </c>
      <c r="K226" s="2">
        <f t="shared" ref="K226:K238" si="69">L226+N226</f>
        <v>123.7</v>
      </c>
      <c r="L226" s="2">
        <v>81.5</v>
      </c>
      <c r="M226" s="2">
        <f>J226-L226</f>
        <v>57.199999999999989</v>
      </c>
      <c r="N226" s="2">
        <v>42.2</v>
      </c>
      <c r="O226" s="4">
        <v>12.5</v>
      </c>
      <c r="P226" s="1">
        <v>15</v>
      </c>
      <c r="Q226" s="4">
        <v>0</v>
      </c>
      <c r="R226" s="2">
        <v>245</v>
      </c>
      <c r="S226" s="30">
        <f t="shared" si="56"/>
        <v>314</v>
      </c>
      <c r="T226" s="40">
        <v>325</v>
      </c>
      <c r="U226" s="44">
        <f t="shared" ref="U226:U238" si="70">AD226*R226*10^-3</f>
        <v>208.6</v>
      </c>
      <c r="V226" s="2">
        <v>208.6</v>
      </c>
      <c r="W226" s="45" t="s">
        <v>216</v>
      </c>
      <c r="X226" s="46">
        <f t="shared" ref="X226:X238" si="71">T226/S226</f>
        <v>1.0350318471337581</v>
      </c>
      <c r="Y226" s="3">
        <v>2.3199999999999998</v>
      </c>
      <c r="Z226" s="3">
        <v>3.71</v>
      </c>
      <c r="AA226" s="3">
        <f t="shared" si="58"/>
        <v>1.2849681528662418</v>
      </c>
      <c r="AB226" s="3">
        <f t="shared" si="59"/>
        <v>2.6749681528662421</v>
      </c>
      <c r="AC226" s="44">
        <v>730</v>
      </c>
      <c r="AD226" s="2">
        <f t="shared" si="62"/>
        <v>851.42857142857144</v>
      </c>
      <c r="AE226" s="42" t="s">
        <v>216</v>
      </c>
      <c r="AF226" s="47" t="s">
        <v>216</v>
      </c>
      <c r="AG226" s="54" t="s">
        <v>13</v>
      </c>
      <c r="AH226" s="3"/>
      <c r="AK226" s="4"/>
    </row>
    <row r="227" spans="1:37" x14ac:dyDescent="0.25">
      <c r="A227" s="131"/>
      <c r="B227" s="57" t="s">
        <v>236</v>
      </c>
      <c r="C227" s="23" t="s">
        <v>290</v>
      </c>
      <c r="D227" s="1">
        <v>10.9</v>
      </c>
      <c r="E227" s="26" t="s">
        <v>216</v>
      </c>
      <c r="F227" s="1">
        <v>1</v>
      </c>
      <c r="G227" s="1">
        <v>2</v>
      </c>
      <c r="H227" s="25">
        <v>0.05</v>
      </c>
      <c r="I227" s="23">
        <v>16</v>
      </c>
      <c r="J227" s="2">
        <f t="shared" si="68"/>
        <v>161.4</v>
      </c>
      <c r="K227" s="2">
        <f t="shared" si="69"/>
        <v>144.4</v>
      </c>
      <c r="L227" s="2">
        <v>109</v>
      </c>
      <c r="M227" s="2">
        <f t="shared" ref="M227:M238" si="72">J227-L227</f>
        <v>52.400000000000006</v>
      </c>
      <c r="N227" s="2">
        <v>35.4</v>
      </c>
      <c r="O227" s="4">
        <v>10</v>
      </c>
      <c r="P227" s="1">
        <v>17</v>
      </c>
      <c r="Q227" s="4">
        <v>4</v>
      </c>
      <c r="R227" s="2">
        <v>157</v>
      </c>
      <c r="S227" s="30">
        <f t="shared" si="56"/>
        <v>200.96</v>
      </c>
      <c r="T227" s="40">
        <v>134</v>
      </c>
      <c r="U227" s="44">
        <f t="shared" si="70"/>
        <v>175.59999999999997</v>
      </c>
      <c r="V227" s="2">
        <v>175.6</v>
      </c>
      <c r="W227" s="45" t="s">
        <v>216</v>
      </c>
      <c r="X227" s="46">
        <f t="shared" si="71"/>
        <v>0.66679936305732479</v>
      </c>
      <c r="Y227" s="3">
        <v>3.02</v>
      </c>
      <c r="Z227" s="3">
        <v>4.62</v>
      </c>
      <c r="AA227" s="3">
        <f t="shared" si="58"/>
        <v>2.3532006369426752</v>
      </c>
      <c r="AB227" s="3">
        <f t="shared" si="59"/>
        <v>3.9532006369426753</v>
      </c>
      <c r="AC227" s="44">
        <v>990</v>
      </c>
      <c r="AD227" s="2">
        <f t="shared" si="62"/>
        <v>1118.4713375796177</v>
      </c>
      <c r="AE227" s="42" t="s">
        <v>216</v>
      </c>
      <c r="AF227" s="47" t="s">
        <v>216</v>
      </c>
      <c r="AG227" s="54" t="s">
        <v>301</v>
      </c>
      <c r="AH227" s="3"/>
      <c r="AK227" s="4"/>
    </row>
    <row r="228" spans="1:37" x14ac:dyDescent="0.25">
      <c r="A228" s="131"/>
      <c r="B228" s="57" t="s">
        <v>237</v>
      </c>
      <c r="C228" s="23" t="s">
        <v>290</v>
      </c>
      <c r="D228" s="1">
        <v>10.9</v>
      </c>
      <c r="E228" s="26" t="s">
        <v>216</v>
      </c>
      <c r="F228" s="1">
        <v>1</v>
      </c>
      <c r="G228" s="1">
        <v>2</v>
      </c>
      <c r="H228" s="25">
        <v>0.05</v>
      </c>
      <c r="I228" s="23">
        <v>16</v>
      </c>
      <c r="J228" s="2">
        <f t="shared" si="68"/>
        <v>129.19999999999999</v>
      </c>
      <c r="K228" s="2">
        <f t="shared" si="69"/>
        <v>112.2</v>
      </c>
      <c r="L228" s="2">
        <v>108.2</v>
      </c>
      <c r="M228" s="2">
        <f t="shared" si="72"/>
        <v>20.999999999999986</v>
      </c>
      <c r="N228" s="2">
        <v>4</v>
      </c>
      <c r="O228" s="4">
        <v>10</v>
      </c>
      <c r="P228" s="1">
        <v>17</v>
      </c>
      <c r="Q228" s="4">
        <v>4.0999999999999996</v>
      </c>
      <c r="R228" s="2">
        <v>157</v>
      </c>
      <c r="S228" s="30">
        <f t="shared" si="56"/>
        <v>200.96</v>
      </c>
      <c r="T228" s="40">
        <v>159</v>
      </c>
      <c r="U228" s="44">
        <f t="shared" si="70"/>
        <v>180.20000000000002</v>
      </c>
      <c r="V228" s="2">
        <v>180.2</v>
      </c>
      <c r="W228" s="45" t="s">
        <v>216</v>
      </c>
      <c r="X228" s="46">
        <f t="shared" si="71"/>
        <v>0.79120222929936301</v>
      </c>
      <c r="Y228" s="3">
        <v>2.35</v>
      </c>
      <c r="Z228" s="3">
        <v>3.2</v>
      </c>
      <c r="AA228" s="3">
        <f t="shared" si="58"/>
        <v>1.5587977707006371</v>
      </c>
      <c r="AB228" s="3">
        <f t="shared" si="59"/>
        <v>2.4087977707006374</v>
      </c>
      <c r="AC228" s="44">
        <v>990</v>
      </c>
      <c r="AD228" s="2">
        <f t="shared" si="62"/>
        <v>1147.7707006369426</v>
      </c>
      <c r="AE228" s="42" t="s">
        <v>216</v>
      </c>
      <c r="AF228" s="47" t="s">
        <v>216</v>
      </c>
      <c r="AG228" s="54" t="s">
        <v>301</v>
      </c>
      <c r="AH228" s="3"/>
      <c r="AK228" s="4"/>
    </row>
    <row r="229" spans="1:37" x14ac:dyDescent="0.25">
      <c r="A229" s="131"/>
      <c r="B229" s="102" t="s">
        <v>238</v>
      </c>
      <c r="C229" s="23" t="s">
        <v>290</v>
      </c>
      <c r="D229" s="1">
        <v>10.9</v>
      </c>
      <c r="E229" s="26" t="s">
        <v>216</v>
      </c>
      <c r="F229" s="1">
        <v>1</v>
      </c>
      <c r="G229" s="1">
        <v>2</v>
      </c>
      <c r="H229" s="25">
        <v>0.05</v>
      </c>
      <c r="I229" s="23">
        <v>16</v>
      </c>
      <c r="J229" s="2">
        <f t="shared" si="68"/>
        <v>131.4</v>
      </c>
      <c r="K229" s="2">
        <f t="shared" si="69"/>
        <v>118.7</v>
      </c>
      <c r="L229" s="2">
        <v>108.2</v>
      </c>
      <c r="M229" s="2">
        <f t="shared" si="72"/>
        <v>23.200000000000003</v>
      </c>
      <c r="N229" s="2">
        <v>10.5</v>
      </c>
      <c r="O229" s="4">
        <v>10</v>
      </c>
      <c r="P229" s="1">
        <v>12.7</v>
      </c>
      <c r="Q229" s="4">
        <v>4.0999999999999996</v>
      </c>
      <c r="R229" s="2">
        <v>157</v>
      </c>
      <c r="S229" s="30">
        <f t="shared" si="56"/>
        <v>200.96</v>
      </c>
      <c r="T229" s="40">
        <v>168</v>
      </c>
      <c r="U229" s="44">
        <f t="shared" si="70"/>
        <v>175.20000000000002</v>
      </c>
      <c r="V229" s="2">
        <v>175.2</v>
      </c>
      <c r="W229" s="45" t="s">
        <v>216</v>
      </c>
      <c r="X229" s="46">
        <f t="shared" si="71"/>
        <v>0.8359872611464968</v>
      </c>
      <c r="Y229" s="3">
        <v>1.54</v>
      </c>
      <c r="Z229" s="3">
        <v>1.61</v>
      </c>
      <c r="AA229" s="3">
        <f t="shared" si="58"/>
        <v>0.70401273885350324</v>
      </c>
      <c r="AB229" s="3">
        <f t="shared" si="59"/>
        <v>0.7740127388535033</v>
      </c>
      <c r="AC229" s="44">
        <v>990</v>
      </c>
      <c r="AD229" s="2">
        <f t="shared" si="62"/>
        <v>1115.9235668789809</v>
      </c>
      <c r="AE229" s="42" t="s">
        <v>216</v>
      </c>
      <c r="AF229" s="47" t="s">
        <v>216</v>
      </c>
      <c r="AG229" s="54" t="s">
        <v>13</v>
      </c>
      <c r="AH229" s="3"/>
      <c r="AK229" s="4"/>
    </row>
    <row r="230" spans="1:37" x14ac:dyDescent="0.25">
      <c r="A230" s="131"/>
      <c r="B230" s="102" t="s">
        <v>239</v>
      </c>
      <c r="C230" s="23" t="s">
        <v>290</v>
      </c>
      <c r="D230" s="1">
        <v>8.8000000000000007</v>
      </c>
      <c r="E230" s="26" t="s">
        <v>216</v>
      </c>
      <c r="F230" s="1">
        <v>1</v>
      </c>
      <c r="G230" s="1">
        <v>0</v>
      </c>
      <c r="H230" s="25">
        <v>0.05</v>
      </c>
      <c r="I230" s="23">
        <v>20</v>
      </c>
      <c r="J230" s="2">
        <f t="shared" si="68"/>
        <v>105.69999999999999</v>
      </c>
      <c r="K230" s="2">
        <f t="shared" si="69"/>
        <v>90.6</v>
      </c>
      <c r="L230" s="2">
        <v>57.7</v>
      </c>
      <c r="M230" s="2">
        <f t="shared" si="72"/>
        <v>47.999999999999986</v>
      </c>
      <c r="N230" s="2">
        <v>32.9</v>
      </c>
      <c r="O230" s="4">
        <v>12.5</v>
      </c>
      <c r="P230" s="1">
        <v>15.1</v>
      </c>
      <c r="Q230" s="4">
        <v>0</v>
      </c>
      <c r="R230" s="2">
        <v>254</v>
      </c>
      <c r="S230" s="30">
        <f t="shared" si="56"/>
        <v>314</v>
      </c>
      <c r="T230" s="40">
        <v>308</v>
      </c>
      <c r="U230" s="44">
        <f t="shared" si="70"/>
        <v>200.70000000000002</v>
      </c>
      <c r="V230" s="2">
        <v>200.7</v>
      </c>
      <c r="W230" s="45" t="s">
        <v>216</v>
      </c>
      <c r="X230" s="46">
        <f t="shared" si="71"/>
        <v>0.98089171974522293</v>
      </c>
      <c r="Y230" s="3">
        <v>2.62</v>
      </c>
      <c r="Z230" s="3">
        <v>4.84</v>
      </c>
      <c r="AA230" s="3">
        <f t="shared" si="58"/>
        <v>1.6391082802547772</v>
      </c>
      <c r="AB230" s="3">
        <f t="shared" si="59"/>
        <v>3.8591082802547767</v>
      </c>
      <c r="AC230" s="44">
        <v>730</v>
      </c>
      <c r="AD230" s="2">
        <f t="shared" si="62"/>
        <v>790.15748031496059</v>
      </c>
      <c r="AE230" s="42" t="s">
        <v>216</v>
      </c>
      <c r="AF230" s="47" t="s">
        <v>216</v>
      </c>
      <c r="AG230" s="54" t="s">
        <v>13</v>
      </c>
      <c r="AH230" s="3"/>
      <c r="AK230" s="4"/>
    </row>
    <row r="231" spans="1:37" x14ac:dyDescent="0.25">
      <c r="A231" s="131"/>
      <c r="B231" s="102" t="s">
        <v>240</v>
      </c>
      <c r="C231" s="23" t="s">
        <v>289</v>
      </c>
      <c r="D231" s="1">
        <v>8.8000000000000007</v>
      </c>
      <c r="E231" s="26" t="s">
        <v>216</v>
      </c>
      <c r="F231" s="1">
        <v>1</v>
      </c>
      <c r="G231" s="1">
        <v>2</v>
      </c>
      <c r="H231" s="25">
        <v>0.05</v>
      </c>
      <c r="I231" s="23">
        <v>20</v>
      </c>
      <c r="J231" s="2">
        <f t="shared" si="68"/>
        <v>114.89999999999999</v>
      </c>
      <c r="K231" s="2">
        <f t="shared" si="69"/>
        <v>99.3</v>
      </c>
      <c r="L231" s="2">
        <v>0</v>
      </c>
      <c r="M231" s="2">
        <f t="shared" si="72"/>
        <v>114.89999999999999</v>
      </c>
      <c r="N231" s="2">
        <v>99.3</v>
      </c>
      <c r="O231" s="4">
        <v>12.5</v>
      </c>
      <c r="P231" s="1">
        <v>15.6</v>
      </c>
      <c r="Q231" s="4">
        <v>3.1</v>
      </c>
      <c r="R231" s="2">
        <v>254</v>
      </c>
      <c r="S231" s="30">
        <f t="shared" si="56"/>
        <v>314</v>
      </c>
      <c r="T231" s="40">
        <v>279</v>
      </c>
      <c r="U231" s="44">
        <f t="shared" si="70"/>
        <v>188.9</v>
      </c>
      <c r="V231" s="2">
        <v>188.9</v>
      </c>
      <c r="W231" s="45" t="s">
        <v>216</v>
      </c>
      <c r="X231" s="46">
        <f t="shared" si="71"/>
        <v>0.88853503184713378</v>
      </c>
      <c r="Y231" s="3">
        <v>1.97</v>
      </c>
      <c r="Z231" s="3">
        <v>3.59</v>
      </c>
      <c r="AA231" s="3">
        <f t="shared" si="58"/>
        <v>1.0814649681528663</v>
      </c>
      <c r="AB231" s="3">
        <f t="shared" si="59"/>
        <v>2.701464968152866</v>
      </c>
      <c r="AC231" s="44">
        <v>730</v>
      </c>
      <c r="AD231" s="2">
        <f t="shared" si="62"/>
        <v>743.70078740157476</v>
      </c>
      <c r="AE231" s="42" t="s">
        <v>216</v>
      </c>
      <c r="AF231" s="47" t="s">
        <v>216</v>
      </c>
      <c r="AG231" s="54" t="s">
        <v>13</v>
      </c>
      <c r="AH231" s="3"/>
      <c r="AK231" s="4"/>
    </row>
    <row r="232" spans="1:37" x14ac:dyDescent="0.25">
      <c r="A232" s="131"/>
      <c r="B232" s="102" t="s">
        <v>241</v>
      </c>
      <c r="C232" s="23" t="s">
        <v>290</v>
      </c>
      <c r="D232" s="1">
        <v>8.8000000000000007</v>
      </c>
      <c r="E232" s="26" t="s">
        <v>216</v>
      </c>
      <c r="F232" s="1">
        <v>1</v>
      </c>
      <c r="G232" s="1">
        <v>0</v>
      </c>
      <c r="H232" s="25">
        <v>0.05</v>
      </c>
      <c r="I232" s="23">
        <v>20</v>
      </c>
      <c r="J232" s="2">
        <f t="shared" si="68"/>
        <v>107.19999999999999</v>
      </c>
      <c r="K232" s="2">
        <f t="shared" si="69"/>
        <v>91.699999999999989</v>
      </c>
      <c r="L232" s="2">
        <v>57.3</v>
      </c>
      <c r="M232" s="2">
        <f t="shared" si="72"/>
        <v>49.899999999999991</v>
      </c>
      <c r="N232" s="2">
        <v>34.4</v>
      </c>
      <c r="O232" s="4">
        <v>12.5</v>
      </c>
      <c r="P232" s="1">
        <v>15.5</v>
      </c>
      <c r="Q232" s="4">
        <v>0</v>
      </c>
      <c r="R232" s="2">
        <v>254</v>
      </c>
      <c r="S232" s="30">
        <f t="shared" si="56"/>
        <v>314</v>
      </c>
      <c r="T232" s="40">
        <v>254</v>
      </c>
      <c r="U232" s="44">
        <f t="shared" si="70"/>
        <v>207.6</v>
      </c>
      <c r="V232" s="2">
        <v>207.6</v>
      </c>
      <c r="W232" s="45" t="s">
        <v>216</v>
      </c>
      <c r="X232" s="46">
        <f t="shared" si="71"/>
        <v>0.80891719745222934</v>
      </c>
      <c r="Y232" s="3">
        <v>2.2999999999999998</v>
      </c>
      <c r="Z232" s="3">
        <v>3.71</v>
      </c>
      <c r="AA232" s="3">
        <f t="shared" si="58"/>
        <v>1.4910828025477705</v>
      </c>
      <c r="AB232" s="3">
        <f t="shared" si="59"/>
        <v>2.9010828025477706</v>
      </c>
      <c r="AC232" s="44">
        <v>730</v>
      </c>
      <c r="AD232" s="2">
        <f t="shared" si="62"/>
        <v>817.32283464566933</v>
      </c>
      <c r="AE232" s="42" t="s">
        <v>216</v>
      </c>
      <c r="AF232" s="47" t="s">
        <v>216</v>
      </c>
      <c r="AG232" s="54" t="s">
        <v>13</v>
      </c>
      <c r="AH232" s="3"/>
      <c r="AK232" s="4"/>
    </row>
    <row r="233" spans="1:37" x14ac:dyDescent="0.25">
      <c r="A233" s="131"/>
      <c r="B233" s="102" t="s">
        <v>242</v>
      </c>
      <c r="C233" s="23" t="s">
        <v>290</v>
      </c>
      <c r="D233" s="1">
        <v>8.8000000000000007</v>
      </c>
      <c r="E233" s="26" t="s">
        <v>216</v>
      </c>
      <c r="F233" s="1">
        <v>1</v>
      </c>
      <c r="G233" s="1">
        <v>2</v>
      </c>
      <c r="H233" s="25">
        <v>0.05</v>
      </c>
      <c r="I233" s="23">
        <v>20</v>
      </c>
      <c r="J233" s="2">
        <f t="shared" si="68"/>
        <v>105.00000000000001</v>
      </c>
      <c r="K233" s="2">
        <f t="shared" si="69"/>
        <v>89.800000000000011</v>
      </c>
      <c r="L233" s="2">
        <v>57.7</v>
      </c>
      <c r="M233" s="2">
        <f t="shared" si="72"/>
        <v>47.300000000000011</v>
      </c>
      <c r="N233" s="2">
        <v>32.1</v>
      </c>
      <c r="O233" s="4">
        <v>12.5</v>
      </c>
      <c r="P233" s="1">
        <v>15.2</v>
      </c>
      <c r="Q233" s="4">
        <v>3</v>
      </c>
      <c r="R233" s="2">
        <v>254</v>
      </c>
      <c r="S233" s="30">
        <f t="shared" si="56"/>
        <v>314</v>
      </c>
      <c r="T233" s="40">
        <v>395</v>
      </c>
      <c r="U233" s="44">
        <f t="shared" si="70"/>
        <v>200</v>
      </c>
      <c r="V233" s="2">
        <v>200</v>
      </c>
      <c r="W233" s="45" t="s">
        <v>216</v>
      </c>
      <c r="X233" s="46">
        <f t="shared" si="71"/>
        <v>1.2579617834394905</v>
      </c>
      <c r="Y233" s="3">
        <v>2.12</v>
      </c>
      <c r="Z233" s="3">
        <v>4.25</v>
      </c>
      <c r="AA233" s="3">
        <f t="shared" si="58"/>
        <v>0.86203821656050961</v>
      </c>
      <c r="AB233" s="3">
        <f t="shared" si="59"/>
        <v>2.9920382165605095</v>
      </c>
      <c r="AC233" s="44">
        <v>730</v>
      </c>
      <c r="AD233" s="2">
        <f t="shared" si="62"/>
        <v>787.40157480314963</v>
      </c>
      <c r="AE233" s="42" t="s">
        <v>216</v>
      </c>
      <c r="AF233" s="47" t="s">
        <v>216</v>
      </c>
      <c r="AG233" s="54" t="s">
        <v>13</v>
      </c>
      <c r="AH233" s="3"/>
      <c r="AK233" s="4"/>
    </row>
    <row r="234" spans="1:37" x14ac:dyDescent="0.25">
      <c r="A234" s="131"/>
      <c r="B234" s="102" t="s">
        <v>243</v>
      </c>
      <c r="C234" s="23" t="s">
        <v>290</v>
      </c>
      <c r="D234" s="1">
        <v>8.8000000000000007</v>
      </c>
      <c r="E234" s="26" t="s">
        <v>216</v>
      </c>
      <c r="F234" s="1">
        <v>1</v>
      </c>
      <c r="G234" s="1">
        <v>0</v>
      </c>
      <c r="H234" s="25">
        <v>0.05</v>
      </c>
      <c r="I234" s="23">
        <v>20</v>
      </c>
      <c r="J234" s="2">
        <f t="shared" si="68"/>
        <v>104.7</v>
      </c>
      <c r="K234" s="2">
        <f t="shared" si="69"/>
        <v>89.4</v>
      </c>
      <c r="L234" s="2">
        <v>57.7</v>
      </c>
      <c r="M234" s="2">
        <f t="shared" si="72"/>
        <v>47</v>
      </c>
      <c r="N234" s="2">
        <v>31.7</v>
      </c>
      <c r="O234" s="4">
        <v>12.5</v>
      </c>
      <c r="P234" s="1">
        <v>15.3</v>
      </c>
      <c r="Q234" s="4">
        <v>0</v>
      </c>
      <c r="R234" s="2">
        <v>254</v>
      </c>
      <c r="S234" s="30">
        <f t="shared" si="56"/>
        <v>314</v>
      </c>
      <c r="T234" s="40">
        <v>364</v>
      </c>
      <c r="U234" s="44">
        <f t="shared" si="70"/>
        <v>202</v>
      </c>
      <c r="V234" s="2">
        <v>202</v>
      </c>
      <c r="W234" s="45" t="s">
        <v>216</v>
      </c>
      <c r="X234" s="46">
        <f t="shared" si="71"/>
        <v>1.1592356687898089</v>
      </c>
      <c r="Y234" s="3">
        <v>1.85</v>
      </c>
      <c r="Z234" s="3">
        <v>3.94</v>
      </c>
      <c r="AA234" s="3">
        <f t="shared" si="58"/>
        <v>0.69076433121019121</v>
      </c>
      <c r="AB234" s="3">
        <f t="shared" si="59"/>
        <v>2.7807643312101913</v>
      </c>
      <c r="AC234" s="44">
        <v>730</v>
      </c>
      <c r="AD234" s="2">
        <f t="shared" si="62"/>
        <v>795.27559055118115</v>
      </c>
      <c r="AE234" s="42" t="s">
        <v>216</v>
      </c>
      <c r="AF234" s="47" t="s">
        <v>216</v>
      </c>
      <c r="AG234" s="54" t="s">
        <v>13</v>
      </c>
      <c r="AH234" s="3"/>
      <c r="AK234" s="4"/>
    </row>
    <row r="235" spans="1:37" x14ac:dyDescent="0.25">
      <c r="A235" s="131"/>
      <c r="B235" s="102" t="s">
        <v>244</v>
      </c>
      <c r="C235" s="23" t="s">
        <v>290</v>
      </c>
      <c r="D235" s="1">
        <v>8.8000000000000007</v>
      </c>
      <c r="E235" s="26" t="s">
        <v>216</v>
      </c>
      <c r="F235" s="1">
        <v>1</v>
      </c>
      <c r="G235" s="1">
        <v>2</v>
      </c>
      <c r="H235" s="25">
        <v>0.05</v>
      </c>
      <c r="I235" s="23">
        <v>20</v>
      </c>
      <c r="J235" s="2">
        <f t="shared" si="68"/>
        <v>118.00000000000001</v>
      </c>
      <c r="K235" s="2">
        <f t="shared" si="69"/>
        <v>102.80000000000001</v>
      </c>
      <c r="L235" s="2">
        <v>83.4</v>
      </c>
      <c r="M235" s="2">
        <f t="shared" si="72"/>
        <v>34.600000000000009</v>
      </c>
      <c r="N235" s="2">
        <v>19.399999999999999</v>
      </c>
      <c r="O235" s="4">
        <v>12.5</v>
      </c>
      <c r="P235" s="1">
        <v>15.2</v>
      </c>
      <c r="Q235" s="4">
        <v>2.9</v>
      </c>
      <c r="R235" s="2">
        <v>254</v>
      </c>
      <c r="S235" s="30">
        <f t="shared" si="56"/>
        <v>314</v>
      </c>
      <c r="T235" s="40">
        <v>345</v>
      </c>
      <c r="U235" s="44">
        <f t="shared" si="70"/>
        <v>230.1</v>
      </c>
      <c r="V235" s="2">
        <v>230.1</v>
      </c>
      <c r="W235" s="45" t="s">
        <v>216</v>
      </c>
      <c r="X235" s="46">
        <f t="shared" si="71"/>
        <v>1.0987261146496816</v>
      </c>
      <c r="Y235" s="3">
        <v>5.21</v>
      </c>
      <c r="Z235" s="3">
        <v>8.76</v>
      </c>
      <c r="AA235" s="3">
        <f t="shared" si="58"/>
        <v>4.1112738853503181</v>
      </c>
      <c r="AB235" s="3">
        <f t="shared" si="59"/>
        <v>7.6612738853503179</v>
      </c>
      <c r="AC235" s="44">
        <v>730</v>
      </c>
      <c r="AD235" s="2">
        <f t="shared" ref="AD235:AD266" si="73">V235*10^3/R235</f>
        <v>905.90551181102364</v>
      </c>
      <c r="AE235" s="42" t="s">
        <v>216</v>
      </c>
      <c r="AF235" s="47" t="s">
        <v>216</v>
      </c>
      <c r="AG235" s="54" t="s">
        <v>301</v>
      </c>
      <c r="AH235" s="3"/>
      <c r="AK235" s="4"/>
    </row>
    <row r="236" spans="1:37" x14ac:dyDescent="0.25">
      <c r="A236" s="131"/>
      <c r="B236" s="57" t="s">
        <v>245</v>
      </c>
      <c r="C236" s="23" t="s">
        <v>289</v>
      </c>
      <c r="D236" s="1">
        <v>8.8000000000000007</v>
      </c>
      <c r="E236" s="26" t="s">
        <v>216</v>
      </c>
      <c r="F236" s="1">
        <v>2</v>
      </c>
      <c r="G236" s="1">
        <v>0</v>
      </c>
      <c r="H236" s="25">
        <v>0.05</v>
      </c>
      <c r="I236" s="23">
        <v>20</v>
      </c>
      <c r="J236" s="2">
        <f t="shared" si="68"/>
        <v>114.5</v>
      </c>
      <c r="K236" s="2">
        <f t="shared" si="69"/>
        <v>83.5</v>
      </c>
      <c r="L236" s="2">
        <v>0</v>
      </c>
      <c r="M236" s="2">
        <f t="shared" si="72"/>
        <v>114.5</v>
      </c>
      <c r="N236" s="2">
        <v>83.5</v>
      </c>
      <c r="O236" s="4">
        <v>12.5</v>
      </c>
      <c r="P236" s="1">
        <v>15.5</v>
      </c>
      <c r="Q236" s="4">
        <v>0</v>
      </c>
      <c r="R236" s="2">
        <v>254</v>
      </c>
      <c r="S236" s="30">
        <f t="shared" si="56"/>
        <v>314</v>
      </c>
      <c r="T236" s="40">
        <v>274</v>
      </c>
      <c r="U236" s="44">
        <f t="shared" si="70"/>
        <v>230.9</v>
      </c>
      <c r="V236" s="2">
        <v>230.9</v>
      </c>
      <c r="W236" s="45" t="s">
        <v>216</v>
      </c>
      <c r="X236" s="46">
        <f t="shared" si="71"/>
        <v>0.87261146496815289</v>
      </c>
      <c r="Y236" s="3">
        <v>4.4400000000000004</v>
      </c>
      <c r="Z236" s="3">
        <v>8.1999999999999993</v>
      </c>
      <c r="AA236" s="3">
        <f t="shared" si="58"/>
        <v>3.5673885350318475</v>
      </c>
      <c r="AB236" s="3">
        <f t="shared" si="59"/>
        <v>7.3273885350318464</v>
      </c>
      <c r="AC236" s="44">
        <v>730</v>
      </c>
      <c r="AD236" s="2">
        <f t="shared" si="73"/>
        <v>909.05511811023621</v>
      </c>
      <c r="AE236" s="42" t="s">
        <v>216</v>
      </c>
      <c r="AF236" s="47" t="s">
        <v>216</v>
      </c>
      <c r="AG236" s="54" t="s">
        <v>300</v>
      </c>
      <c r="AH236" s="3"/>
      <c r="AK236" s="4"/>
    </row>
    <row r="237" spans="1:37" x14ac:dyDescent="0.25">
      <c r="A237" s="131"/>
      <c r="B237" s="57" t="s">
        <v>246</v>
      </c>
      <c r="C237" s="23" t="s">
        <v>290</v>
      </c>
      <c r="D237" s="1">
        <v>8.8000000000000007</v>
      </c>
      <c r="E237" s="26" t="s">
        <v>216</v>
      </c>
      <c r="F237" s="1">
        <v>2</v>
      </c>
      <c r="G237" s="1">
        <v>0</v>
      </c>
      <c r="H237" s="25">
        <v>0.05</v>
      </c>
      <c r="I237" s="23">
        <v>16</v>
      </c>
      <c r="J237" s="2">
        <f t="shared" si="68"/>
        <v>160.5</v>
      </c>
      <c r="K237" s="2">
        <f t="shared" si="69"/>
        <v>126.30000000000001</v>
      </c>
      <c r="L237" s="2">
        <v>107.7</v>
      </c>
      <c r="M237" s="2">
        <f t="shared" si="72"/>
        <v>52.8</v>
      </c>
      <c r="N237" s="2">
        <v>18.600000000000001</v>
      </c>
      <c r="O237" s="4">
        <v>12.5</v>
      </c>
      <c r="P237" s="1">
        <v>17.100000000000001</v>
      </c>
      <c r="Q237" s="4">
        <v>0</v>
      </c>
      <c r="R237" s="2">
        <v>254</v>
      </c>
      <c r="S237" s="30">
        <f t="shared" si="56"/>
        <v>200.96</v>
      </c>
      <c r="T237" s="40">
        <v>171</v>
      </c>
      <c r="U237" s="44">
        <f t="shared" si="70"/>
        <v>178.6</v>
      </c>
      <c r="V237" s="2">
        <v>178.6</v>
      </c>
      <c r="W237" s="45" t="s">
        <v>216</v>
      </c>
      <c r="X237" s="46">
        <f t="shared" si="71"/>
        <v>0.85091560509554132</v>
      </c>
      <c r="Y237" s="3">
        <v>2.59</v>
      </c>
      <c r="Z237" s="3">
        <v>3.88</v>
      </c>
      <c r="AA237" s="3">
        <f t="shared" si="58"/>
        <v>1.7390843949044585</v>
      </c>
      <c r="AB237" s="3">
        <f t="shared" si="59"/>
        <v>3.0290843949044586</v>
      </c>
      <c r="AC237" s="44">
        <v>640</v>
      </c>
      <c r="AD237" s="2">
        <f t="shared" si="73"/>
        <v>703.14960629921256</v>
      </c>
      <c r="AE237" s="42" t="s">
        <v>216</v>
      </c>
      <c r="AF237" s="47" t="s">
        <v>216</v>
      </c>
      <c r="AG237" s="54" t="s">
        <v>301</v>
      </c>
      <c r="AH237" s="3"/>
      <c r="AK237" s="4"/>
    </row>
    <row r="238" spans="1:37" x14ac:dyDescent="0.25">
      <c r="A238" s="131"/>
      <c r="B238" s="102" t="s">
        <v>247</v>
      </c>
      <c r="C238" s="23" t="s">
        <v>290</v>
      </c>
      <c r="D238" s="1">
        <v>8.8000000000000007</v>
      </c>
      <c r="E238" s="26" t="s">
        <v>216</v>
      </c>
      <c r="F238" s="1">
        <v>1</v>
      </c>
      <c r="G238" s="1">
        <v>2</v>
      </c>
      <c r="H238" s="25">
        <v>0.05</v>
      </c>
      <c r="I238" s="23">
        <v>16</v>
      </c>
      <c r="J238" s="2">
        <f t="shared" si="68"/>
        <v>146.19999999999999</v>
      </c>
      <c r="K238" s="2">
        <f t="shared" si="69"/>
        <v>133.5</v>
      </c>
      <c r="L238" s="2">
        <v>108.1</v>
      </c>
      <c r="M238" s="2">
        <f t="shared" si="72"/>
        <v>38.099999999999994</v>
      </c>
      <c r="N238" s="2">
        <v>25.4</v>
      </c>
      <c r="O238" s="4">
        <v>12.5</v>
      </c>
      <c r="P238" s="1">
        <v>12.7</v>
      </c>
      <c r="Q238" s="4">
        <v>4.0999999999999996</v>
      </c>
      <c r="R238" s="2">
        <v>254</v>
      </c>
      <c r="S238" s="30">
        <f t="shared" si="56"/>
        <v>200.96</v>
      </c>
      <c r="T238" s="40">
        <v>151</v>
      </c>
      <c r="U238" s="44">
        <f t="shared" si="70"/>
        <v>169.70000000000002</v>
      </c>
      <c r="V238" s="2">
        <v>169.7</v>
      </c>
      <c r="W238" s="45" t="s">
        <v>216</v>
      </c>
      <c r="X238" s="46">
        <f t="shared" si="71"/>
        <v>0.75139331210191085</v>
      </c>
      <c r="Y238" s="3">
        <v>2.4500000000000002</v>
      </c>
      <c r="Z238" s="3">
        <v>3.41</v>
      </c>
      <c r="AA238" s="3">
        <f t="shared" si="58"/>
        <v>1.6986066878980894</v>
      </c>
      <c r="AB238" s="3">
        <f t="shared" si="59"/>
        <v>2.6586066878980894</v>
      </c>
      <c r="AC238" s="44">
        <v>640</v>
      </c>
      <c r="AD238" s="2">
        <f t="shared" si="73"/>
        <v>668.11023622047242</v>
      </c>
      <c r="AE238" s="42" t="s">
        <v>216</v>
      </c>
      <c r="AF238" s="47" t="s">
        <v>216</v>
      </c>
      <c r="AG238" s="54" t="s">
        <v>13</v>
      </c>
      <c r="AH238" s="3"/>
      <c r="AK238" s="4"/>
    </row>
    <row r="239" spans="1:37" x14ac:dyDescent="0.25">
      <c r="A239" s="134" t="s">
        <v>413</v>
      </c>
      <c r="B239" s="58" t="s">
        <v>248</v>
      </c>
      <c r="C239" s="59" t="s">
        <v>290</v>
      </c>
      <c r="D239" s="60">
        <v>8.8000000000000007</v>
      </c>
      <c r="E239" s="76" t="s">
        <v>216</v>
      </c>
      <c r="F239" s="60">
        <v>1</v>
      </c>
      <c r="G239" s="60">
        <v>0</v>
      </c>
      <c r="H239" s="61">
        <v>0.05</v>
      </c>
      <c r="I239" s="59">
        <v>16</v>
      </c>
      <c r="J239" s="63">
        <v>153</v>
      </c>
      <c r="K239" s="63">
        <v>124</v>
      </c>
      <c r="L239" s="63">
        <f>K239-N239</f>
        <v>113</v>
      </c>
      <c r="M239" s="63">
        <f>J239-L239</f>
        <v>40</v>
      </c>
      <c r="N239" s="63">
        <v>11</v>
      </c>
      <c r="O239" s="64">
        <v>10</v>
      </c>
      <c r="P239" s="60">
        <v>13</v>
      </c>
      <c r="Q239" s="64">
        <v>0</v>
      </c>
      <c r="R239" s="63">
        <v>157</v>
      </c>
      <c r="S239" s="62">
        <f t="shared" si="56"/>
        <v>200.96</v>
      </c>
      <c r="T239" s="74">
        <v>190</v>
      </c>
      <c r="U239" s="77">
        <v>140</v>
      </c>
      <c r="V239" s="63">
        <v>152</v>
      </c>
      <c r="W239" s="78">
        <v>111</v>
      </c>
      <c r="X239" s="79">
        <v>1</v>
      </c>
      <c r="Y239" s="122">
        <v>2.7</v>
      </c>
      <c r="Z239" s="122">
        <v>5.7</v>
      </c>
      <c r="AA239" s="122">
        <f t="shared" si="58"/>
        <v>1.7000000000000002</v>
      </c>
      <c r="AB239" s="122">
        <f t="shared" si="59"/>
        <v>4.7</v>
      </c>
      <c r="AC239" s="63">
        <f t="shared" ref="AC239:AC278" si="74">U239*10^3/R239</f>
        <v>891.71974522292999</v>
      </c>
      <c r="AD239" s="63">
        <f t="shared" si="73"/>
        <v>968.15286624203827</v>
      </c>
      <c r="AE239" s="77">
        <f t="shared" ref="AE239:AE278" si="75">W239*10^3/R239</f>
        <v>707.00636942675158</v>
      </c>
      <c r="AF239" s="65">
        <f t="shared" ref="AF239:AF278" si="76">1-(W239/V239)</f>
        <v>0.26973684210526316</v>
      </c>
      <c r="AG239" s="98" t="s">
        <v>17</v>
      </c>
      <c r="AH239" s="3"/>
      <c r="AK239" s="4"/>
    </row>
    <row r="240" spans="1:37" x14ac:dyDescent="0.25">
      <c r="A240" s="131"/>
      <c r="B240" s="57" t="s">
        <v>249</v>
      </c>
      <c r="C240" s="23" t="s">
        <v>290</v>
      </c>
      <c r="D240" s="1">
        <v>8.8000000000000007</v>
      </c>
      <c r="E240" s="26" t="s">
        <v>216</v>
      </c>
      <c r="F240" s="1">
        <v>1</v>
      </c>
      <c r="G240" s="1">
        <v>0</v>
      </c>
      <c r="H240" s="25">
        <v>0.05</v>
      </c>
      <c r="I240" s="23">
        <v>16</v>
      </c>
      <c r="J240" s="2">
        <v>153</v>
      </c>
      <c r="K240" s="2">
        <v>128</v>
      </c>
      <c r="L240" s="2">
        <f>K240-N240</f>
        <v>113</v>
      </c>
      <c r="M240" s="2">
        <f>J240-L240</f>
        <v>40</v>
      </c>
      <c r="N240" s="2">
        <v>15</v>
      </c>
      <c r="O240" s="4">
        <v>10</v>
      </c>
      <c r="P240" s="1">
        <v>13</v>
      </c>
      <c r="Q240" s="4">
        <v>0</v>
      </c>
      <c r="R240" s="2">
        <v>157</v>
      </c>
      <c r="S240" s="30">
        <f t="shared" si="56"/>
        <v>200.96</v>
      </c>
      <c r="T240" s="40">
        <v>250</v>
      </c>
      <c r="U240" s="5">
        <v>142</v>
      </c>
      <c r="V240" s="2">
        <v>152</v>
      </c>
      <c r="W240" s="42">
        <v>98</v>
      </c>
      <c r="X240" s="48">
        <v>1.3</v>
      </c>
      <c r="Y240" s="3">
        <v>3</v>
      </c>
      <c r="Z240" s="3">
        <v>6.4</v>
      </c>
      <c r="AA240" s="3">
        <f t="shared" si="58"/>
        <v>1.7</v>
      </c>
      <c r="AB240" s="3">
        <f t="shared" si="59"/>
        <v>5.1000000000000005</v>
      </c>
      <c r="AC240" s="2">
        <f t="shared" si="74"/>
        <v>904.4585987261147</v>
      </c>
      <c r="AD240" s="2">
        <f t="shared" si="73"/>
        <v>968.15286624203827</v>
      </c>
      <c r="AE240" s="5">
        <f t="shared" si="75"/>
        <v>624.20382165605099</v>
      </c>
      <c r="AF240" s="41">
        <f t="shared" si="76"/>
        <v>0.35526315789473684</v>
      </c>
      <c r="AG240" s="54" t="s">
        <v>17</v>
      </c>
      <c r="AH240" s="3"/>
    </row>
    <row r="241" spans="1:34" x14ac:dyDescent="0.25">
      <c r="A241" s="131"/>
      <c r="B241" s="57" t="s">
        <v>250</v>
      </c>
      <c r="C241" s="23" t="s">
        <v>290</v>
      </c>
      <c r="D241" s="1">
        <v>8.8000000000000007</v>
      </c>
      <c r="E241" s="26" t="s">
        <v>216</v>
      </c>
      <c r="F241" s="1">
        <v>1</v>
      </c>
      <c r="G241" s="1">
        <v>0</v>
      </c>
      <c r="H241" s="25">
        <v>0.05</v>
      </c>
      <c r="I241" s="23">
        <v>16</v>
      </c>
      <c r="J241" s="2">
        <v>153</v>
      </c>
      <c r="K241" s="2">
        <v>130</v>
      </c>
      <c r="L241" s="2">
        <f>K241-N241</f>
        <v>113</v>
      </c>
      <c r="M241" s="2">
        <f>J241-L241</f>
        <v>40</v>
      </c>
      <c r="N241" s="2">
        <v>17</v>
      </c>
      <c r="O241" s="4">
        <v>10</v>
      </c>
      <c r="P241" s="1">
        <v>13</v>
      </c>
      <c r="Q241" s="4">
        <v>0</v>
      </c>
      <c r="R241" s="2">
        <v>157</v>
      </c>
      <c r="S241" s="30">
        <f t="shared" si="56"/>
        <v>200.96</v>
      </c>
      <c r="T241" s="40">
        <v>286</v>
      </c>
      <c r="U241" s="5">
        <v>144</v>
      </c>
      <c r="V241" s="2">
        <v>150</v>
      </c>
      <c r="W241" s="42">
        <v>101</v>
      </c>
      <c r="X241" s="48">
        <v>1.5</v>
      </c>
      <c r="Y241" s="3">
        <v>3.2</v>
      </c>
      <c r="Z241" s="3">
        <v>6.7</v>
      </c>
      <c r="AA241" s="3">
        <f t="shared" si="58"/>
        <v>1.7000000000000002</v>
      </c>
      <c r="AB241" s="3">
        <f t="shared" si="59"/>
        <v>5.2</v>
      </c>
      <c r="AC241" s="2">
        <f t="shared" si="74"/>
        <v>917.19745222929942</v>
      </c>
      <c r="AD241" s="2">
        <f t="shared" si="73"/>
        <v>955.41401273885356</v>
      </c>
      <c r="AE241" s="5">
        <f t="shared" si="75"/>
        <v>643.31210191082801</v>
      </c>
      <c r="AF241" s="41">
        <f t="shared" si="76"/>
        <v>0.32666666666666666</v>
      </c>
      <c r="AG241" s="54" t="s">
        <v>17</v>
      </c>
      <c r="AH241" s="3"/>
    </row>
    <row r="242" spans="1:34" x14ac:dyDescent="0.25">
      <c r="A242" s="133"/>
      <c r="B242" s="66" t="s">
        <v>251</v>
      </c>
      <c r="C242" s="67" t="s">
        <v>289</v>
      </c>
      <c r="D242" s="68">
        <v>8.8000000000000007</v>
      </c>
      <c r="E242" s="80" t="s">
        <v>216</v>
      </c>
      <c r="F242" s="68">
        <v>1</v>
      </c>
      <c r="G242" s="68">
        <v>0</v>
      </c>
      <c r="H242" s="69">
        <v>0.05</v>
      </c>
      <c r="I242" s="67">
        <v>16</v>
      </c>
      <c r="J242" s="71">
        <v>153</v>
      </c>
      <c r="K242" s="71">
        <v>118</v>
      </c>
      <c r="L242" s="71">
        <f>K242-N242</f>
        <v>0</v>
      </c>
      <c r="M242" s="71">
        <f>J242-L242</f>
        <v>153</v>
      </c>
      <c r="N242" s="71">
        <v>118</v>
      </c>
      <c r="O242" s="72">
        <v>10</v>
      </c>
      <c r="P242" s="68">
        <v>13</v>
      </c>
      <c r="Q242" s="72">
        <v>0</v>
      </c>
      <c r="R242" s="71">
        <v>157</v>
      </c>
      <c r="S242" s="70">
        <f t="shared" si="56"/>
        <v>200.96</v>
      </c>
      <c r="T242" s="75">
        <v>278</v>
      </c>
      <c r="U242" s="81">
        <v>130</v>
      </c>
      <c r="V242" s="71">
        <v>141</v>
      </c>
      <c r="W242" s="82">
        <v>100</v>
      </c>
      <c r="X242" s="83">
        <v>2.1</v>
      </c>
      <c r="Y242" s="121">
        <v>7.3</v>
      </c>
      <c r="Z242" s="121">
        <v>14.8</v>
      </c>
      <c r="AA242" s="121">
        <f t="shared" si="58"/>
        <v>5.1999999999999993</v>
      </c>
      <c r="AB242" s="121">
        <f t="shared" si="59"/>
        <v>12.700000000000001</v>
      </c>
      <c r="AC242" s="71">
        <f t="shared" si="74"/>
        <v>828.02547770700642</v>
      </c>
      <c r="AD242" s="71">
        <f t="shared" si="73"/>
        <v>898.08917197452229</v>
      </c>
      <c r="AE242" s="81">
        <f t="shared" si="75"/>
        <v>636.9426751592357</v>
      </c>
      <c r="AF242" s="73">
        <f t="shared" si="76"/>
        <v>0.29078014184397161</v>
      </c>
      <c r="AG242" s="97" t="s">
        <v>17</v>
      </c>
      <c r="AH242" s="3"/>
    </row>
    <row r="243" spans="1:34" x14ac:dyDescent="0.25">
      <c r="A243" s="131" t="s">
        <v>414</v>
      </c>
      <c r="B243" s="57" t="s">
        <v>252</v>
      </c>
      <c r="C243" s="23" t="s">
        <v>290</v>
      </c>
      <c r="D243" s="1">
        <v>10.9</v>
      </c>
      <c r="E243" s="1" t="s">
        <v>216</v>
      </c>
      <c r="F243" s="1">
        <v>1</v>
      </c>
      <c r="G243" s="1">
        <v>0</v>
      </c>
      <c r="H243" s="25">
        <v>0.05</v>
      </c>
      <c r="I243" s="23">
        <v>10</v>
      </c>
      <c r="J243" s="2" t="s">
        <v>216</v>
      </c>
      <c r="K243" s="1">
        <v>60</v>
      </c>
      <c r="L243" s="1">
        <v>55</v>
      </c>
      <c r="M243" s="1" t="s">
        <v>216</v>
      </c>
      <c r="N243" s="1">
        <v>5</v>
      </c>
      <c r="O243" s="4">
        <v>6.4</v>
      </c>
      <c r="P243" s="1">
        <v>8</v>
      </c>
      <c r="Q243" s="4">
        <v>0</v>
      </c>
      <c r="R243" s="2">
        <v>290</v>
      </c>
      <c r="S243" s="30">
        <f t="shared" si="56"/>
        <v>78.5</v>
      </c>
      <c r="T243" s="23">
        <v>230</v>
      </c>
      <c r="U243" s="2">
        <v>62</v>
      </c>
      <c r="V243" s="2">
        <v>67</v>
      </c>
      <c r="W243" s="1">
        <v>48</v>
      </c>
      <c r="X243" s="3">
        <v>0.22</v>
      </c>
      <c r="Y243" s="3">
        <v>0.45</v>
      </c>
      <c r="Z243" s="3">
        <v>2.1</v>
      </c>
      <c r="AA243" s="3">
        <f t="shared" si="58"/>
        <v>0.23</v>
      </c>
      <c r="AB243" s="3">
        <f t="shared" si="59"/>
        <v>1.8800000000000001</v>
      </c>
      <c r="AC243" s="2">
        <v>1068.9655172413793</v>
      </c>
      <c r="AD243" s="2">
        <v>1155.1724137931035</v>
      </c>
      <c r="AE243" s="2">
        <v>827.58620689655174</v>
      </c>
      <c r="AF243" s="41">
        <f t="shared" si="76"/>
        <v>0.28358208955223885</v>
      </c>
      <c r="AG243" s="54" t="s">
        <v>17</v>
      </c>
      <c r="AH243" s="3"/>
    </row>
    <row r="244" spans="1:34" x14ac:dyDescent="0.25">
      <c r="A244" s="131"/>
      <c r="B244" s="57" t="s">
        <v>253</v>
      </c>
      <c r="C244" s="23" t="s">
        <v>290</v>
      </c>
      <c r="D244" s="1">
        <v>10.9</v>
      </c>
      <c r="E244" s="1" t="s">
        <v>216</v>
      </c>
      <c r="F244" s="1">
        <v>1</v>
      </c>
      <c r="G244" s="1">
        <v>0</v>
      </c>
      <c r="H244" s="25">
        <v>0.05</v>
      </c>
      <c r="I244" s="23">
        <v>10</v>
      </c>
      <c r="J244" s="2" t="s">
        <v>216</v>
      </c>
      <c r="K244" s="1">
        <v>60</v>
      </c>
      <c r="L244" s="1">
        <v>45</v>
      </c>
      <c r="M244" s="1" t="s">
        <v>216</v>
      </c>
      <c r="N244" s="1">
        <v>15</v>
      </c>
      <c r="O244" s="4">
        <v>6.4</v>
      </c>
      <c r="P244" s="1">
        <v>8</v>
      </c>
      <c r="Q244" s="4">
        <v>0</v>
      </c>
      <c r="R244" s="2">
        <v>301</v>
      </c>
      <c r="S244" s="30">
        <f t="shared" si="56"/>
        <v>78.5</v>
      </c>
      <c r="T244" s="23">
        <v>230</v>
      </c>
      <c r="U244" s="2">
        <v>59</v>
      </c>
      <c r="V244" s="2">
        <v>67</v>
      </c>
      <c r="W244" s="1">
        <v>44</v>
      </c>
      <c r="X244" s="3">
        <v>0.22</v>
      </c>
      <c r="Y244" s="3">
        <v>0.6</v>
      </c>
      <c r="Z244" s="3">
        <v>3.1</v>
      </c>
      <c r="AA244" s="3">
        <f t="shared" si="58"/>
        <v>0.38</v>
      </c>
      <c r="AB244" s="3">
        <f t="shared" si="59"/>
        <v>2.88</v>
      </c>
      <c r="AC244" s="2">
        <v>1017.2413793103449</v>
      </c>
      <c r="AD244" s="2">
        <v>1155.1724137931035</v>
      </c>
      <c r="AE244" s="2">
        <v>758.62068965517244</v>
      </c>
      <c r="AF244" s="41">
        <f t="shared" si="76"/>
        <v>0.34328358208955223</v>
      </c>
      <c r="AG244" s="54" t="s">
        <v>17</v>
      </c>
      <c r="AH244" s="3"/>
    </row>
    <row r="245" spans="1:34" x14ac:dyDescent="0.25">
      <c r="A245" s="131"/>
      <c r="B245" s="57" t="s">
        <v>254</v>
      </c>
      <c r="C245" s="23" t="s">
        <v>290</v>
      </c>
      <c r="D245" s="1">
        <v>10.9</v>
      </c>
      <c r="E245" s="1" t="s">
        <v>216</v>
      </c>
      <c r="F245" s="1">
        <v>1</v>
      </c>
      <c r="G245" s="1">
        <v>0</v>
      </c>
      <c r="H245" s="25">
        <v>0.05</v>
      </c>
      <c r="I245" s="23">
        <v>10</v>
      </c>
      <c r="J245" s="2" t="s">
        <v>216</v>
      </c>
      <c r="K245" s="1">
        <v>60</v>
      </c>
      <c r="L245" s="1">
        <v>20</v>
      </c>
      <c r="M245" s="1" t="s">
        <v>216</v>
      </c>
      <c r="N245" s="1">
        <v>40</v>
      </c>
      <c r="O245" s="4">
        <v>6.4</v>
      </c>
      <c r="P245" s="1">
        <v>8</v>
      </c>
      <c r="Q245" s="4">
        <v>0</v>
      </c>
      <c r="R245" s="2">
        <v>246</v>
      </c>
      <c r="S245" s="30">
        <f t="shared" si="56"/>
        <v>78.5</v>
      </c>
      <c r="T245" s="23">
        <v>210</v>
      </c>
      <c r="U245" s="2">
        <v>58</v>
      </c>
      <c r="V245" s="2">
        <v>64</v>
      </c>
      <c r="W245" s="1">
        <v>40</v>
      </c>
      <c r="X245" s="3">
        <v>0.28999999999999998</v>
      </c>
      <c r="Y245" s="3">
        <v>1.7</v>
      </c>
      <c r="Z245" s="3">
        <v>4.7</v>
      </c>
      <c r="AA245" s="3">
        <f t="shared" si="58"/>
        <v>1.41</v>
      </c>
      <c r="AB245" s="3">
        <f t="shared" si="59"/>
        <v>4.41</v>
      </c>
      <c r="AC245" s="2">
        <v>1000</v>
      </c>
      <c r="AD245" s="2">
        <v>1103.4482758620691</v>
      </c>
      <c r="AE245" s="2">
        <v>689.65517241379314</v>
      </c>
      <c r="AF245" s="41">
        <f t="shared" si="76"/>
        <v>0.375</v>
      </c>
      <c r="AG245" s="54" t="s">
        <v>17</v>
      </c>
      <c r="AH245" s="3"/>
    </row>
    <row r="246" spans="1:34" x14ac:dyDescent="0.25">
      <c r="A246" s="131"/>
      <c r="B246" s="57" t="s">
        <v>255</v>
      </c>
      <c r="C246" s="23" t="s">
        <v>289</v>
      </c>
      <c r="D246" s="1">
        <v>10.9</v>
      </c>
      <c r="E246" s="1" t="s">
        <v>216</v>
      </c>
      <c r="F246" s="1">
        <v>1</v>
      </c>
      <c r="G246" s="1">
        <v>0</v>
      </c>
      <c r="H246" s="25">
        <v>0.05</v>
      </c>
      <c r="I246" s="23">
        <v>10</v>
      </c>
      <c r="J246" s="2" t="s">
        <v>216</v>
      </c>
      <c r="K246" s="1">
        <v>60</v>
      </c>
      <c r="L246" s="1">
        <v>0</v>
      </c>
      <c r="M246" s="1" t="s">
        <v>216</v>
      </c>
      <c r="N246" s="1">
        <v>60</v>
      </c>
      <c r="O246" s="4">
        <v>6.4</v>
      </c>
      <c r="P246" s="1">
        <v>8</v>
      </c>
      <c r="Q246" s="4">
        <v>0</v>
      </c>
      <c r="R246" s="2">
        <v>218</v>
      </c>
      <c r="S246" s="30">
        <f t="shared" si="56"/>
        <v>78.5</v>
      </c>
      <c r="T246" s="23">
        <v>210</v>
      </c>
      <c r="U246" s="2">
        <v>58</v>
      </c>
      <c r="V246" s="2">
        <v>65</v>
      </c>
      <c r="W246" s="1">
        <v>41</v>
      </c>
      <c r="X246" s="3">
        <v>0.25</v>
      </c>
      <c r="Y246" s="3">
        <v>2.12</v>
      </c>
      <c r="Z246" s="3">
        <v>5.2</v>
      </c>
      <c r="AA246" s="3">
        <f t="shared" si="58"/>
        <v>1.87</v>
      </c>
      <c r="AB246" s="3">
        <f t="shared" si="59"/>
        <v>4.95</v>
      </c>
      <c r="AC246" s="2">
        <v>1000</v>
      </c>
      <c r="AD246" s="2">
        <v>1120.6896551724137</v>
      </c>
      <c r="AE246" s="2">
        <v>706.89655172413791</v>
      </c>
      <c r="AF246" s="41">
        <f t="shared" si="76"/>
        <v>0.36923076923076925</v>
      </c>
      <c r="AG246" s="54" t="s">
        <v>301</v>
      </c>
      <c r="AH246" s="3"/>
    </row>
    <row r="247" spans="1:34" x14ac:dyDescent="0.25">
      <c r="A247" s="134" t="s">
        <v>415</v>
      </c>
      <c r="B247" s="58" t="s">
        <v>256</v>
      </c>
      <c r="C247" s="59" t="s">
        <v>290</v>
      </c>
      <c r="D247" s="60" t="s">
        <v>378</v>
      </c>
      <c r="E247" s="60" t="s">
        <v>216</v>
      </c>
      <c r="F247" s="60">
        <v>1</v>
      </c>
      <c r="G247" s="60">
        <v>1</v>
      </c>
      <c r="H247" s="61">
        <v>0.05</v>
      </c>
      <c r="I247" s="59">
        <v>22</v>
      </c>
      <c r="J247" s="63" t="s">
        <v>216</v>
      </c>
      <c r="K247" s="60">
        <v>103</v>
      </c>
      <c r="L247" s="60">
        <f t="shared" ref="L247:L258" si="77">K247-N247</f>
        <v>88.7</v>
      </c>
      <c r="M247" s="60" t="s">
        <v>216</v>
      </c>
      <c r="N247" s="60">
        <v>14.3</v>
      </c>
      <c r="O247" s="64">
        <v>14.7</v>
      </c>
      <c r="P247" s="60">
        <v>21.6</v>
      </c>
      <c r="Q247" s="64">
        <v>3</v>
      </c>
      <c r="R247" s="63">
        <v>298</v>
      </c>
      <c r="S247" s="62">
        <f t="shared" si="56"/>
        <v>379.94</v>
      </c>
      <c r="T247" s="74">
        <v>415</v>
      </c>
      <c r="U247" s="63">
        <v>286</v>
      </c>
      <c r="V247" s="63">
        <v>338</v>
      </c>
      <c r="W247" s="60">
        <v>304</v>
      </c>
      <c r="X247" s="122">
        <v>0.45</v>
      </c>
      <c r="Y247" s="122">
        <v>1.5</v>
      </c>
      <c r="Z247" s="122">
        <v>3.2</v>
      </c>
      <c r="AA247" s="122">
        <f t="shared" si="58"/>
        <v>1.05</v>
      </c>
      <c r="AB247" s="122">
        <f t="shared" si="59"/>
        <v>2.75</v>
      </c>
      <c r="AC247" s="63">
        <f t="shared" si="74"/>
        <v>959.73154362416108</v>
      </c>
      <c r="AD247" s="63">
        <f t="shared" si="73"/>
        <v>1134.2281879194632</v>
      </c>
      <c r="AE247" s="63">
        <f t="shared" si="75"/>
        <v>1020.1342281879195</v>
      </c>
      <c r="AF247" s="65">
        <f t="shared" si="76"/>
        <v>0.10059171597633132</v>
      </c>
      <c r="AG247" s="98" t="s">
        <v>17</v>
      </c>
      <c r="AH247" s="3"/>
    </row>
    <row r="248" spans="1:34" x14ac:dyDescent="0.25">
      <c r="A248" s="133"/>
      <c r="B248" s="66" t="s">
        <v>257</v>
      </c>
      <c r="C248" s="67" t="s">
        <v>290</v>
      </c>
      <c r="D248" s="68" t="s">
        <v>378</v>
      </c>
      <c r="E248" s="68" t="s">
        <v>216</v>
      </c>
      <c r="F248" s="68">
        <v>1</v>
      </c>
      <c r="G248" s="68">
        <v>1</v>
      </c>
      <c r="H248" s="69">
        <v>0.05</v>
      </c>
      <c r="I248" s="67">
        <v>22</v>
      </c>
      <c r="J248" s="71" t="s">
        <v>216</v>
      </c>
      <c r="K248" s="68">
        <v>92</v>
      </c>
      <c r="L248" s="68">
        <f t="shared" si="77"/>
        <v>88.8</v>
      </c>
      <c r="M248" s="68" t="s">
        <v>216</v>
      </c>
      <c r="N248" s="68">
        <v>3.2</v>
      </c>
      <c r="O248" s="72">
        <v>14.7</v>
      </c>
      <c r="P248" s="68">
        <v>21.6</v>
      </c>
      <c r="Q248" s="72">
        <v>3</v>
      </c>
      <c r="R248" s="71">
        <v>298</v>
      </c>
      <c r="S248" s="70">
        <f t="shared" si="56"/>
        <v>379.94</v>
      </c>
      <c r="T248" s="75">
        <v>430</v>
      </c>
      <c r="U248" s="71">
        <v>308</v>
      </c>
      <c r="V248" s="71">
        <v>369</v>
      </c>
      <c r="W248" s="68">
        <v>351</v>
      </c>
      <c r="X248" s="121">
        <v>0.4</v>
      </c>
      <c r="Y248" s="121">
        <v>1.1000000000000001</v>
      </c>
      <c r="Z248" s="121">
        <v>1.9</v>
      </c>
      <c r="AA248" s="121">
        <f t="shared" si="58"/>
        <v>0.70000000000000007</v>
      </c>
      <c r="AB248" s="121">
        <f t="shared" si="59"/>
        <v>1.5</v>
      </c>
      <c r="AC248" s="71">
        <f t="shared" si="74"/>
        <v>1033.5570469798658</v>
      </c>
      <c r="AD248" s="71">
        <f t="shared" si="73"/>
        <v>1238.255033557047</v>
      </c>
      <c r="AE248" s="71">
        <f t="shared" si="75"/>
        <v>1177.8523489932886</v>
      </c>
      <c r="AF248" s="73">
        <f t="shared" si="76"/>
        <v>4.8780487804878092E-2</v>
      </c>
      <c r="AG248" s="97" t="s">
        <v>17</v>
      </c>
      <c r="AH248" s="3"/>
    </row>
    <row r="249" spans="1:34" x14ac:dyDescent="0.25">
      <c r="A249" s="131" t="s">
        <v>416</v>
      </c>
      <c r="B249" s="100" t="s">
        <v>258</v>
      </c>
      <c r="C249" s="23" t="s">
        <v>290</v>
      </c>
      <c r="D249" s="1" t="s">
        <v>377</v>
      </c>
      <c r="E249" s="1" t="s">
        <v>216</v>
      </c>
      <c r="F249" s="1">
        <v>1</v>
      </c>
      <c r="G249" s="1">
        <v>0</v>
      </c>
      <c r="H249" s="25">
        <v>0.05</v>
      </c>
      <c r="I249" s="23">
        <v>22</v>
      </c>
      <c r="J249" s="2" t="s">
        <v>216</v>
      </c>
      <c r="K249" s="1">
        <v>120.65</v>
      </c>
      <c r="L249" s="1">
        <f t="shared" si="77"/>
        <v>63.650000000000006</v>
      </c>
      <c r="M249" s="1" t="s">
        <v>216</v>
      </c>
      <c r="N249" s="1">
        <v>57</v>
      </c>
      <c r="O249" s="4">
        <v>14.7</v>
      </c>
      <c r="P249" s="1">
        <v>21.6</v>
      </c>
      <c r="Q249" s="4">
        <v>0</v>
      </c>
      <c r="R249" s="2">
        <v>298</v>
      </c>
      <c r="S249" s="30">
        <f t="shared" si="56"/>
        <v>379.94</v>
      </c>
      <c r="T249" s="23">
        <v>277</v>
      </c>
      <c r="U249" s="2">
        <v>198</v>
      </c>
      <c r="V249" s="2">
        <v>238</v>
      </c>
      <c r="W249" s="1">
        <v>185</v>
      </c>
      <c r="X249" s="3">
        <v>0.6</v>
      </c>
      <c r="Y249" s="3">
        <v>3.81</v>
      </c>
      <c r="Z249" s="3">
        <v>8.9</v>
      </c>
      <c r="AA249" s="3">
        <f t="shared" si="58"/>
        <v>3.21</v>
      </c>
      <c r="AB249" s="3">
        <f t="shared" si="59"/>
        <v>8.3000000000000007</v>
      </c>
      <c r="AC249" s="2">
        <f t="shared" si="74"/>
        <v>664.42953020134223</v>
      </c>
      <c r="AD249" s="2">
        <f t="shared" si="73"/>
        <v>798.65771812080538</v>
      </c>
      <c r="AE249" s="2">
        <f t="shared" si="75"/>
        <v>620.80536912751677</v>
      </c>
      <c r="AF249" s="41">
        <f t="shared" si="76"/>
        <v>0.22268907563025209</v>
      </c>
      <c r="AG249" s="54" t="s">
        <v>17</v>
      </c>
      <c r="AH249" s="3"/>
    </row>
    <row r="250" spans="1:34" x14ac:dyDescent="0.25">
      <c r="A250" s="131"/>
      <c r="B250" s="100" t="s">
        <v>259</v>
      </c>
      <c r="C250" s="23" t="s">
        <v>290</v>
      </c>
      <c r="D250" s="1" t="s">
        <v>377</v>
      </c>
      <c r="E250" s="1" t="s">
        <v>216</v>
      </c>
      <c r="F250" s="1">
        <v>1</v>
      </c>
      <c r="G250" s="1">
        <v>0</v>
      </c>
      <c r="H250" s="25">
        <v>0.05</v>
      </c>
      <c r="I250" s="23">
        <v>22</v>
      </c>
      <c r="J250" s="2" t="s">
        <v>216</v>
      </c>
      <c r="K250" s="1">
        <v>133.35</v>
      </c>
      <c r="L250" s="1">
        <f t="shared" si="77"/>
        <v>76.349999999999994</v>
      </c>
      <c r="M250" s="1" t="s">
        <v>216</v>
      </c>
      <c r="N250" s="1">
        <v>57</v>
      </c>
      <c r="O250" s="4">
        <v>14.7</v>
      </c>
      <c r="P250" s="1">
        <v>21.6</v>
      </c>
      <c r="Q250" s="4">
        <v>0</v>
      </c>
      <c r="R250" s="2">
        <v>298</v>
      </c>
      <c r="S250" s="30">
        <f t="shared" si="56"/>
        <v>379.94</v>
      </c>
      <c r="T250" s="23">
        <v>280</v>
      </c>
      <c r="U250" s="2">
        <v>198</v>
      </c>
      <c r="V250" s="2">
        <v>238</v>
      </c>
      <c r="W250" s="1">
        <v>185</v>
      </c>
      <c r="X250" s="3">
        <v>0.6</v>
      </c>
      <c r="Y250" s="3">
        <v>3.8</v>
      </c>
      <c r="Z250" s="3">
        <v>8.4</v>
      </c>
      <c r="AA250" s="3">
        <f t="shared" si="58"/>
        <v>3.1999999999999997</v>
      </c>
      <c r="AB250" s="3">
        <f t="shared" si="59"/>
        <v>7.8000000000000007</v>
      </c>
      <c r="AC250" s="2">
        <f t="shared" si="74"/>
        <v>664.42953020134223</v>
      </c>
      <c r="AD250" s="2">
        <f t="shared" si="73"/>
        <v>798.65771812080538</v>
      </c>
      <c r="AE250" s="2">
        <f t="shared" si="75"/>
        <v>620.80536912751677</v>
      </c>
      <c r="AF250" s="41">
        <f t="shared" si="76"/>
        <v>0.22268907563025209</v>
      </c>
      <c r="AG250" s="54" t="s">
        <v>17</v>
      </c>
      <c r="AH250" s="3"/>
    </row>
    <row r="251" spans="1:34" x14ac:dyDescent="0.25">
      <c r="A251" s="131"/>
      <c r="B251" s="100" t="s">
        <v>260</v>
      </c>
      <c r="C251" s="23" t="s">
        <v>290</v>
      </c>
      <c r="D251" s="1" t="s">
        <v>377</v>
      </c>
      <c r="E251" s="1" t="s">
        <v>216</v>
      </c>
      <c r="F251" s="1">
        <v>1</v>
      </c>
      <c r="G251" s="1">
        <v>0</v>
      </c>
      <c r="H251" s="25">
        <v>0.05</v>
      </c>
      <c r="I251" s="23">
        <v>22</v>
      </c>
      <c r="J251" s="2" t="s">
        <v>216</v>
      </c>
      <c r="K251" s="1">
        <v>152.4</v>
      </c>
      <c r="L251" s="1">
        <f t="shared" si="77"/>
        <v>95.4</v>
      </c>
      <c r="M251" s="1" t="s">
        <v>216</v>
      </c>
      <c r="N251" s="1">
        <v>57</v>
      </c>
      <c r="O251" s="4">
        <v>14.7</v>
      </c>
      <c r="P251" s="1">
        <v>21.6</v>
      </c>
      <c r="Q251" s="4">
        <v>0</v>
      </c>
      <c r="R251" s="2">
        <v>298</v>
      </c>
      <c r="S251" s="30">
        <f t="shared" si="56"/>
        <v>379.94</v>
      </c>
      <c r="T251" s="23">
        <v>279</v>
      </c>
      <c r="U251" s="2">
        <v>198</v>
      </c>
      <c r="V251" s="2">
        <v>238</v>
      </c>
      <c r="W251" s="1">
        <v>185</v>
      </c>
      <c r="X251" s="3">
        <v>0.6</v>
      </c>
      <c r="Y251" s="3">
        <v>3.9</v>
      </c>
      <c r="Z251" s="3">
        <v>8.6</v>
      </c>
      <c r="AA251" s="3">
        <f t="shared" si="58"/>
        <v>3.3</v>
      </c>
      <c r="AB251" s="3">
        <f t="shared" si="59"/>
        <v>8</v>
      </c>
      <c r="AC251" s="2">
        <f t="shared" si="74"/>
        <v>664.42953020134223</v>
      </c>
      <c r="AD251" s="2">
        <f t="shared" si="73"/>
        <v>798.65771812080538</v>
      </c>
      <c r="AE251" s="2">
        <f t="shared" si="75"/>
        <v>620.80536912751677</v>
      </c>
      <c r="AF251" s="41">
        <f t="shared" si="76"/>
        <v>0.22268907563025209</v>
      </c>
      <c r="AG251" s="54" t="s">
        <v>17</v>
      </c>
      <c r="AH251" s="3"/>
    </row>
    <row r="252" spans="1:34" x14ac:dyDescent="0.25">
      <c r="A252" s="131"/>
      <c r="B252" s="100" t="s">
        <v>261</v>
      </c>
      <c r="C252" s="23" t="s">
        <v>290</v>
      </c>
      <c r="D252" s="1" t="s">
        <v>377</v>
      </c>
      <c r="E252" s="1" t="s">
        <v>216</v>
      </c>
      <c r="F252" s="1">
        <v>1</v>
      </c>
      <c r="G252" s="1">
        <v>0</v>
      </c>
      <c r="H252" s="25">
        <v>0.05</v>
      </c>
      <c r="I252" s="23">
        <v>22</v>
      </c>
      <c r="J252" s="2" t="s">
        <v>216</v>
      </c>
      <c r="K252" s="1">
        <v>171.45</v>
      </c>
      <c r="L252" s="1">
        <f t="shared" si="77"/>
        <v>114.44999999999999</v>
      </c>
      <c r="M252" s="1" t="s">
        <v>216</v>
      </c>
      <c r="N252" s="1">
        <v>57</v>
      </c>
      <c r="O252" s="4">
        <v>14.7</v>
      </c>
      <c r="P252" s="1">
        <v>21.6</v>
      </c>
      <c r="Q252" s="4">
        <v>0</v>
      </c>
      <c r="R252" s="2">
        <v>298</v>
      </c>
      <c r="S252" s="30">
        <f t="shared" si="56"/>
        <v>379.94</v>
      </c>
      <c r="T252" s="23">
        <v>280</v>
      </c>
      <c r="U252" s="2">
        <v>198</v>
      </c>
      <c r="V252" s="2">
        <v>238</v>
      </c>
      <c r="W252" s="1">
        <v>185</v>
      </c>
      <c r="X252" s="3">
        <v>0.6</v>
      </c>
      <c r="Y252" s="3">
        <v>3.8</v>
      </c>
      <c r="Z252" s="3">
        <v>8.89</v>
      </c>
      <c r="AA252" s="3">
        <f t="shared" si="58"/>
        <v>3.1999999999999997</v>
      </c>
      <c r="AB252" s="3">
        <f t="shared" si="59"/>
        <v>8.2900000000000009</v>
      </c>
      <c r="AC252" s="2">
        <f t="shared" si="74"/>
        <v>664.42953020134223</v>
      </c>
      <c r="AD252" s="2">
        <f t="shared" si="73"/>
        <v>798.65771812080538</v>
      </c>
      <c r="AE252" s="2">
        <f t="shared" si="75"/>
        <v>620.80536912751677</v>
      </c>
      <c r="AF252" s="41">
        <f t="shared" si="76"/>
        <v>0.22268907563025209</v>
      </c>
      <c r="AG252" s="54" t="s">
        <v>17</v>
      </c>
      <c r="AH252" s="3"/>
    </row>
    <row r="253" spans="1:34" x14ac:dyDescent="0.25">
      <c r="A253" s="131"/>
      <c r="B253" s="100" t="s">
        <v>262</v>
      </c>
      <c r="C253" s="23" t="s">
        <v>289</v>
      </c>
      <c r="D253" s="1" t="s">
        <v>377</v>
      </c>
      <c r="E253" s="1" t="s">
        <v>216</v>
      </c>
      <c r="F253" s="1">
        <v>1</v>
      </c>
      <c r="G253" s="1">
        <v>0</v>
      </c>
      <c r="H253" s="25">
        <v>0.05</v>
      </c>
      <c r="I253" s="23">
        <v>22</v>
      </c>
      <c r="J253" s="2" t="s">
        <v>216</v>
      </c>
      <c r="K253" s="1">
        <v>102</v>
      </c>
      <c r="L253" s="1">
        <f t="shared" si="77"/>
        <v>0</v>
      </c>
      <c r="M253" s="1" t="s">
        <v>216</v>
      </c>
      <c r="N253" s="1">
        <v>102</v>
      </c>
      <c r="O253" s="4">
        <v>14.7</v>
      </c>
      <c r="P253" s="1">
        <v>21.6</v>
      </c>
      <c r="Q253" s="4">
        <v>0</v>
      </c>
      <c r="R253" s="2">
        <v>298</v>
      </c>
      <c r="S253" s="30">
        <f t="shared" si="56"/>
        <v>379.94</v>
      </c>
      <c r="T253" s="23">
        <v>253</v>
      </c>
      <c r="U253" s="2">
        <v>190</v>
      </c>
      <c r="V253" s="2">
        <v>242</v>
      </c>
      <c r="W253" s="1">
        <v>176</v>
      </c>
      <c r="X253" s="3">
        <v>0.75</v>
      </c>
      <c r="Y253" s="3">
        <v>5.5</v>
      </c>
      <c r="Z253" s="3">
        <v>12.7</v>
      </c>
      <c r="AA253" s="3">
        <f t="shared" si="58"/>
        <v>4.75</v>
      </c>
      <c r="AB253" s="3">
        <f t="shared" si="59"/>
        <v>11.95</v>
      </c>
      <c r="AC253" s="2">
        <f t="shared" si="74"/>
        <v>637.58389261744969</v>
      </c>
      <c r="AD253" s="2">
        <f t="shared" si="73"/>
        <v>812.08053691275165</v>
      </c>
      <c r="AE253" s="2">
        <f t="shared" si="75"/>
        <v>590.60402684563758</v>
      </c>
      <c r="AF253" s="41">
        <f t="shared" si="76"/>
        <v>0.27272727272727271</v>
      </c>
      <c r="AG253" s="54" t="s">
        <v>17</v>
      </c>
      <c r="AH253" s="3"/>
    </row>
    <row r="254" spans="1:34" x14ac:dyDescent="0.25">
      <c r="A254" s="131"/>
      <c r="B254" s="100" t="s">
        <v>263</v>
      </c>
      <c r="C254" s="23" t="s">
        <v>290</v>
      </c>
      <c r="D254" s="1" t="s">
        <v>377</v>
      </c>
      <c r="E254" s="1" t="s">
        <v>216</v>
      </c>
      <c r="F254" s="1">
        <v>1</v>
      </c>
      <c r="G254" s="1">
        <v>0</v>
      </c>
      <c r="H254" s="25">
        <v>0.05</v>
      </c>
      <c r="I254" s="23">
        <v>22</v>
      </c>
      <c r="J254" s="2" t="s">
        <v>216</v>
      </c>
      <c r="K254" s="1">
        <v>102</v>
      </c>
      <c r="L254" s="1">
        <f t="shared" si="77"/>
        <v>51</v>
      </c>
      <c r="M254" s="1" t="s">
        <v>216</v>
      </c>
      <c r="N254" s="1">
        <v>51</v>
      </c>
      <c r="O254" s="4">
        <v>14.7</v>
      </c>
      <c r="P254" s="1">
        <v>21.6</v>
      </c>
      <c r="Q254" s="4">
        <v>0</v>
      </c>
      <c r="R254" s="2">
        <v>298</v>
      </c>
      <c r="S254" s="30">
        <f t="shared" si="56"/>
        <v>379.94</v>
      </c>
      <c r="T254" s="23">
        <v>380</v>
      </c>
      <c r="U254" s="2">
        <v>190</v>
      </c>
      <c r="V254" s="2">
        <v>242</v>
      </c>
      <c r="W254" s="1">
        <v>198</v>
      </c>
      <c r="X254" s="3">
        <v>0.5</v>
      </c>
      <c r="Y254" s="3">
        <v>3</v>
      </c>
      <c r="Z254" s="3">
        <v>8.3000000000000007</v>
      </c>
      <c r="AA254" s="3">
        <f t="shared" si="58"/>
        <v>2.5</v>
      </c>
      <c r="AB254" s="3">
        <f t="shared" si="59"/>
        <v>7.8000000000000007</v>
      </c>
      <c r="AC254" s="2">
        <f t="shared" si="74"/>
        <v>637.58389261744969</v>
      </c>
      <c r="AD254" s="2">
        <f t="shared" si="73"/>
        <v>812.08053691275165</v>
      </c>
      <c r="AE254" s="2">
        <f t="shared" si="75"/>
        <v>664.42953020134223</v>
      </c>
      <c r="AF254" s="41">
        <f t="shared" si="76"/>
        <v>0.18181818181818177</v>
      </c>
      <c r="AG254" s="54" t="s">
        <v>17</v>
      </c>
      <c r="AH254" s="3"/>
    </row>
    <row r="255" spans="1:34" x14ac:dyDescent="0.25">
      <c r="A255" s="131"/>
      <c r="B255" s="100" t="s">
        <v>264</v>
      </c>
      <c r="C255" s="23" t="s">
        <v>290</v>
      </c>
      <c r="D255" s="1" t="s">
        <v>377</v>
      </c>
      <c r="E255" s="1" t="s">
        <v>216</v>
      </c>
      <c r="F255" s="1">
        <v>1</v>
      </c>
      <c r="G255" s="1">
        <v>0</v>
      </c>
      <c r="H255" s="25">
        <v>0.05</v>
      </c>
      <c r="I255" s="23">
        <v>28.6</v>
      </c>
      <c r="J255" s="2" t="s">
        <v>216</v>
      </c>
      <c r="K255" s="1">
        <v>102</v>
      </c>
      <c r="L255" s="1">
        <f t="shared" si="77"/>
        <v>38.5</v>
      </c>
      <c r="M255" s="1" t="s">
        <v>216</v>
      </c>
      <c r="N255" s="1">
        <v>63.5</v>
      </c>
      <c r="O255" s="4">
        <v>19.5</v>
      </c>
      <c r="P255" s="1">
        <v>28</v>
      </c>
      <c r="Q255" s="4">
        <v>0</v>
      </c>
      <c r="R255" s="2">
        <v>492</v>
      </c>
      <c r="S255" s="30">
        <f t="shared" si="56"/>
        <v>642.09860000000003</v>
      </c>
      <c r="T255" s="23">
        <v>580</v>
      </c>
      <c r="U255" s="2">
        <v>320</v>
      </c>
      <c r="V255" s="2">
        <v>410</v>
      </c>
      <c r="W255" s="1">
        <v>308</v>
      </c>
      <c r="X255" s="3">
        <v>0.3</v>
      </c>
      <c r="Y255" s="3">
        <v>4</v>
      </c>
      <c r="Z255" s="3">
        <v>8.6</v>
      </c>
      <c r="AA255" s="3">
        <f t="shared" si="58"/>
        <v>3.7</v>
      </c>
      <c r="AB255" s="3">
        <f t="shared" si="59"/>
        <v>8.2999999999999989</v>
      </c>
      <c r="AC255" s="2">
        <f t="shared" si="74"/>
        <v>650.40650406504062</v>
      </c>
      <c r="AD255" s="2">
        <f t="shared" si="73"/>
        <v>833.33333333333337</v>
      </c>
      <c r="AE255" s="2">
        <f t="shared" si="75"/>
        <v>626.01626016260161</v>
      </c>
      <c r="AF255" s="41">
        <f t="shared" si="76"/>
        <v>0.24878048780487805</v>
      </c>
      <c r="AG255" s="54" t="s">
        <v>17</v>
      </c>
      <c r="AH255" s="3"/>
    </row>
    <row r="256" spans="1:34" x14ac:dyDescent="0.25">
      <c r="A256" s="131"/>
      <c r="B256" s="100" t="s">
        <v>265</v>
      </c>
      <c r="C256" s="23" t="s">
        <v>290</v>
      </c>
      <c r="D256" s="1" t="s">
        <v>377</v>
      </c>
      <c r="E256" s="1" t="s">
        <v>216</v>
      </c>
      <c r="F256" s="1">
        <v>1</v>
      </c>
      <c r="G256" s="1">
        <v>0</v>
      </c>
      <c r="H256" s="25">
        <v>0.05</v>
      </c>
      <c r="I256" s="23">
        <v>25</v>
      </c>
      <c r="J256" s="2" t="s">
        <v>216</v>
      </c>
      <c r="K256" s="1">
        <v>102</v>
      </c>
      <c r="L256" s="1">
        <f t="shared" si="77"/>
        <v>45</v>
      </c>
      <c r="M256" s="1" t="s">
        <v>216</v>
      </c>
      <c r="N256" s="1">
        <v>57</v>
      </c>
      <c r="O256" s="4">
        <v>16.5</v>
      </c>
      <c r="P256" s="1">
        <v>25.4</v>
      </c>
      <c r="Q256" s="4">
        <v>0</v>
      </c>
      <c r="R256" s="2">
        <v>391</v>
      </c>
      <c r="S256" s="30">
        <f t="shared" si="56"/>
        <v>490.625</v>
      </c>
      <c r="T256" s="23">
        <v>500</v>
      </c>
      <c r="U256" s="2">
        <v>250</v>
      </c>
      <c r="V256" s="2">
        <v>290</v>
      </c>
      <c r="W256" s="1">
        <v>200</v>
      </c>
      <c r="X256" s="3">
        <v>0.5</v>
      </c>
      <c r="Y256" s="3">
        <v>3.9</v>
      </c>
      <c r="Z256" s="3">
        <v>8.3000000000000007</v>
      </c>
      <c r="AA256" s="3">
        <f t="shared" si="58"/>
        <v>3.4</v>
      </c>
      <c r="AB256" s="3">
        <f t="shared" si="59"/>
        <v>7.8000000000000007</v>
      </c>
      <c r="AC256" s="2">
        <f t="shared" si="74"/>
        <v>639.38618925831202</v>
      </c>
      <c r="AD256" s="2">
        <f t="shared" si="73"/>
        <v>741.6879795396419</v>
      </c>
      <c r="AE256" s="2">
        <f t="shared" si="75"/>
        <v>511.5089514066496</v>
      </c>
      <c r="AF256" s="41">
        <f t="shared" si="76"/>
        <v>0.31034482758620685</v>
      </c>
      <c r="AG256" s="54" t="s">
        <v>17</v>
      </c>
      <c r="AH256" s="3"/>
    </row>
    <row r="257" spans="1:42" x14ac:dyDescent="0.25">
      <c r="A257" s="134" t="s">
        <v>417</v>
      </c>
      <c r="B257" s="58" t="s">
        <v>266</v>
      </c>
      <c r="C257" s="59" t="s">
        <v>290</v>
      </c>
      <c r="D257" s="60" t="s">
        <v>377</v>
      </c>
      <c r="E257" s="60" t="s">
        <v>216</v>
      </c>
      <c r="F257" s="60">
        <v>1</v>
      </c>
      <c r="G257" s="60">
        <v>2</v>
      </c>
      <c r="H257" s="61">
        <v>0.05</v>
      </c>
      <c r="I257" s="59">
        <v>22</v>
      </c>
      <c r="J257" s="63" t="s">
        <v>216</v>
      </c>
      <c r="K257" s="60">
        <v>108</v>
      </c>
      <c r="L257" s="60">
        <f t="shared" si="77"/>
        <v>104.8</v>
      </c>
      <c r="M257" s="60" t="s">
        <v>216</v>
      </c>
      <c r="N257" s="60">
        <v>3.2</v>
      </c>
      <c r="O257" s="64">
        <v>14.7</v>
      </c>
      <c r="P257" s="60">
        <v>21.6</v>
      </c>
      <c r="Q257" s="64">
        <v>2</v>
      </c>
      <c r="R257" s="63">
        <v>298</v>
      </c>
      <c r="S257" s="62">
        <f t="shared" si="56"/>
        <v>379.94</v>
      </c>
      <c r="T257" s="59">
        <v>388</v>
      </c>
      <c r="U257" s="63">
        <v>194</v>
      </c>
      <c r="V257" s="63">
        <v>242</v>
      </c>
      <c r="W257" s="60">
        <v>180</v>
      </c>
      <c r="X257" s="122">
        <v>0.3</v>
      </c>
      <c r="Y257" s="122">
        <v>1.5</v>
      </c>
      <c r="Z257" s="122">
        <v>4.5999999999999996</v>
      </c>
      <c r="AA257" s="122">
        <f t="shared" si="58"/>
        <v>1.2</v>
      </c>
      <c r="AB257" s="122">
        <f t="shared" si="59"/>
        <v>4.3</v>
      </c>
      <c r="AC257" s="63">
        <f t="shared" si="74"/>
        <v>651.00671140939596</v>
      </c>
      <c r="AD257" s="63">
        <f t="shared" si="73"/>
        <v>812.08053691275165</v>
      </c>
      <c r="AE257" s="63">
        <f t="shared" si="75"/>
        <v>604.02684563758385</v>
      </c>
      <c r="AF257" s="65">
        <f t="shared" si="76"/>
        <v>0.25619834710743805</v>
      </c>
      <c r="AG257" s="98" t="s">
        <v>17</v>
      </c>
      <c r="AH257" s="3"/>
    </row>
    <row r="258" spans="1:42" x14ac:dyDescent="0.25">
      <c r="A258" s="133"/>
      <c r="B258" s="66" t="s">
        <v>267</v>
      </c>
      <c r="C258" s="67" t="s">
        <v>290</v>
      </c>
      <c r="D258" s="68" t="s">
        <v>377</v>
      </c>
      <c r="E258" s="68" t="s">
        <v>216</v>
      </c>
      <c r="F258" s="68">
        <v>1</v>
      </c>
      <c r="G258" s="68">
        <v>2</v>
      </c>
      <c r="H258" s="69">
        <v>0.05</v>
      </c>
      <c r="I258" s="67">
        <v>22</v>
      </c>
      <c r="J258" s="71" t="s">
        <v>216</v>
      </c>
      <c r="K258" s="68">
        <v>108</v>
      </c>
      <c r="L258" s="68">
        <f t="shared" si="77"/>
        <v>89</v>
      </c>
      <c r="M258" s="68" t="s">
        <v>216</v>
      </c>
      <c r="N258" s="68">
        <v>19</v>
      </c>
      <c r="O258" s="72">
        <v>14.7</v>
      </c>
      <c r="P258" s="68">
        <v>21.6</v>
      </c>
      <c r="Q258" s="72">
        <v>2</v>
      </c>
      <c r="R258" s="71">
        <v>298</v>
      </c>
      <c r="S258" s="70">
        <f t="shared" si="56"/>
        <v>379.94</v>
      </c>
      <c r="T258" s="67">
        <v>370</v>
      </c>
      <c r="U258" s="71">
        <v>194</v>
      </c>
      <c r="V258" s="71">
        <v>242</v>
      </c>
      <c r="W258" s="68">
        <v>180</v>
      </c>
      <c r="X258" s="121">
        <v>0.3</v>
      </c>
      <c r="Y258" s="121">
        <v>2.54</v>
      </c>
      <c r="Z258" s="121">
        <v>7.6</v>
      </c>
      <c r="AA258" s="121">
        <f t="shared" si="58"/>
        <v>2.2400000000000002</v>
      </c>
      <c r="AB258" s="121">
        <f t="shared" si="59"/>
        <v>7.3</v>
      </c>
      <c r="AC258" s="71">
        <f t="shared" si="74"/>
        <v>651.00671140939596</v>
      </c>
      <c r="AD258" s="71">
        <f t="shared" si="73"/>
        <v>812.08053691275165</v>
      </c>
      <c r="AE258" s="71">
        <f t="shared" si="75"/>
        <v>604.02684563758385</v>
      </c>
      <c r="AF258" s="73">
        <f t="shared" si="76"/>
        <v>0.25619834710743805</v>
      </c>
      <c r="AG258" s="97" t="s">
        <v>17</v>
      </c>
      <c r="AH258" s="3"/>
    </row>
    <row r="259" spans="1:42" x14ac:dyDescent="0.25">
      <c r="A259" s="131" t="s">
        <v>418</v>
      </c>
      <c r="B259" s="57" t="s">
        <v>268</v>
      </c>
      <c r="C259" s="23" t="s">
        <v>289</v>
      </c>
      <c r="D259" s="1">
        <v>8.8000000000000007</v>
      </c>
      <c r="E259" s="1" t="s">
        <v>12</v>
      </c>
      <c r="F259" s="1">
        <v>1</v>
      </c>
      <c r="G259" s="1">
        <v>0</v>
      </c>
      <c r="H259" s="25">
        <v>0.05</v>
      </c>
      <c r="I259" s="23">
        <v>16</v>
      </c>
      <c r="J259" s="2">
        <v>100</v>
      </c>
      <c r="K259" s="1">
        <v>87</v>
      </c>
      <c r="L259" s="1">
        <v>0</v>
      </c>
      <c r="M259" s="1">
        <v>100</v>
      </c>
      <c r="N259" s="1">
        <v>87</v>
      </c>
      <c r="O259" s="4">
        <v>10</v>
      </c>
      <c r="P259" s="1">
        <v>13</v>
      </c>
      <c r="Q259" s="4">
        <v>0</v>
      </c>
      <c r="R259" s="2">
        <v>157</v>
      </c>
      <c r="S259" s="30">
        <f t="shared" si="56"/>
        <v>200.96</v>
      </c>
      <c r="T259" s="23">
        <v>217</v>
      </c>
      <c r="U259" s="2">
        <v>125</v>
      </c>
      <c r="V259" s="1">
        <v>141</v>
      </c>
      <c r="W259" s="1">
        <v>102</v>
      </c>
      <c r="X259" s="3">
        <v>0.6</v>
      </c>
      <c r="Y259" s="3">
        <v>5.4</v>
      </c>
      <c r="Z259" s="3">
        <v>10</v>
      </c>
      <c r="AA259" s="3">
        <f t="shared" si="58"/>
        <v>4.8000000000000007</v>
      </c>
      <c r="AB259" s="3">
        <f t="shared" si="59"/>
        <v>9.4</v>
      </c>
      <c r="AC259" s="2">
        <f t="shared" si="74"/>
        <v>796.17834394904457</v>
      </c>
      <c r="AD259" s="2">
        <f t="shared" si="73"/>
        <v>898.08917197452229</v>
      </c>
      <c r="AE259" s="2">
        <f t="shared" si="75"/>
        <v>649.68152866242042</v>
      </c>
      <c r="AF259" s="41">
        <f t="shared" si="76"/>
        <v>0.27659574468085102</v>
      </c>
      <c r="AG259" s="54" t="s">
        <v>17</v>
      </c>
      <c r="AH259" s="3"/>
    </row>
    <row r="260" spans="1:42" x14ac:dyDescent="0.25">
      <c r="A260" s="131"/>
      <c r="B260" s="57" t="s">
        <v>269</v>
      </c>
      <c r="C260" s="23" t="s">
        <v>289</v>
      </c>
      <c r="D260" s="1">
        <v>10.9</v>
      </c>
      <c r="E260" s="1" t="s">
        <v>12</v>
      </c>
      <c r="F260" s="1">
        <v>1</v>
      </c>
      <c r="G260" s="1">
        <v>0</v>
      </c>
      <c r="H260" s="25">
        <v>0.05</v>
      </c>
      <c r="I260" s="23">
        <v>16</v>
      </c>
      <c r="J260" s="2">
        <v>100</v>
      </c>
      <c r="K260" s="1">
        <v>87</v>
      </c>
      <c r="L260" s="1">
        <v>0</v>
      </c>
      <c r="M260" s="1">
        <v>100</v>
      </c>
      <c r="N260" s="1">
        <v>87</v>
      </c>
      <c r="O260" s="4">
        <v>10</v>
      </c>
      <c r="P260" s="1">
        <v>13</v>
      </c>
      <c r="Q260" s="4">
        <v>0</v>
      </c>
      <c r="R260" s="2">
        <v>157</v>
      </c>
      <c r="S260" s="30">
        <f t="shared" ref="S260:S278" si="78">3.14*I260^2/4</f>
        <v>200.96</v>
      </c>
      <c r="T260" s="23">
        <v>231</v>
      </c>
      <c r="U260" s="2">
        <v>154</v>
      </c>
      <c r="V260" s="1">
        <v>172</v>
      </c>
      <c r="W260" s="1">
        <v>112</v>
      </c>
      <c r="X260" s="3">
        <v>0.68</v>
      </c>
      <c r="Y260" s="3">
        <v>4.05</v>
      </c>
      <c r="Z260" s="3">
        <v>9.8000000000000007</v>
      </c>
      <c r="AA260" s="3">
        <f t="shared" si="58"/>
        <v>3.3699999999999997</v>
      </c>
      <c r="AB260" s="3">
        <f t="shared" si="59"/>
        <v>9.120000000000001</v>
      </c>
      <c r="AC260" s="2">
        <f t="shared" si="74"/>
        <v>980.89171974522299</v>
      </c>
      <c r="AD260" s="2">
        <f t="shared" si="73"/>
        <v>1095.5414012738854</v>
      </c>
      <c r="AE260" s="2">
        <f t="shared" si="75"/>
        <v>713.37579617834399</v>
      </c>
      <c r="AF260" s="41">
        <f t="shared" si="76"/>
        <v>0.34883720930232553</v>
      </c>
      <c r="AG260" s="54" t="s">
        <v>17</v>
      </c>
      <c r="AH260" s="3"/>
    </row>
    <row r="261" spans="1:42" x14ac:dyDescent="0.25">
      <c r="A261" s="131"/>
      <c r="B261" s="57" t="s">
        <v>270</v>
      </c>
      <c r="C261" s="23" t="s">
        <v>289</v>
      </c>
      <c r="D261" s="1">
        <v>8.8000000000000007</v>
      </c>
      <c r="E261" s="1" t="s">
        <v>12</v>
      </c>
      <c r="F261" s="1">
        <v>1</v>
      </c>
      <c r="G261" s="1">
        <v>0</v>
      </c>
      <c r="H261" s="25">
        <v>0.05</v>
      </c>
      <c r="I261" s="23">
        <v>16</v>
      </c>
      <c r="J261" s="2">
        <v>100</v>
      </c>
      <c r="K261" s="1">
        <v>87</v>
      </c>
      <c r="L261" s="1">
        <v>0</v>
      </c>
      <c r="M261" s="1">
        <v>100</v>
      </c>
      <c r="N261" s="1">
        <v>87</v>
      </c>
      <c r="O261" s="4">
        <v>10</v>
      </c>
      <c r="P261" s="1">
        <v>13</v>
      </c>
      <c r="Q261" s="4">
        <v>0</v>
      </c>
      <c r="R261" s="2">
        <v>157</v>
      </c>
      <c r="S261" s="30">
        <f t="shared" si="78"/>
        <v>200.96</v>
      </c>
      <c r="T261" s="23">
        <v>226</v>
      </c>
      <c r="U261" s="2">
        <v>125</v>
      </c>
      <c r="V261" s="1">
        <v>141</v>
      </c>
      <c r="W261" s="1">
        <v>96</v>
      </c>
      <c r="X261" s="3">
        <v>0.57999999999999996</v>
      </c>
      <c r="Y261" s="3">
        <v>5.6</v>
      </c>
      <c r="Z261" s="3">
        <v>10.199999999999999</v>
      </c>
      <c r="AA261" s="3">
        <f t="shared" ref="AA261:AA278" si="79">Y261-X261</f>
        <v>5.0199999999999996</v>
      </c>
      <c r="AB261" s="3">
        <f t="shared" ref="AB261:AB278" si="80">Z261-X261</f>
        <v>9.6199999999999992</v>
      </c>
      <c r="AC261" s="2">
        <f t="shared" si="74"/>
        <v>796.17834394904457</v>
      </c>
      <c r="AD261" s="2">
        <f t="shared" si="73"/>
        <v>898.08917197452229</v>
      </c>
      <c r="AE261" s="2">
        <f t="shared" si="75"/>
        <v>611.46496815286628</v>
      </c>
      <c r="AF261" s="41">
        <f t="shared" si="76"/>
        <v>0.31914893617021278</v>
      </c>
      <c r="AG261" s="54" t="s">
        <v>17</v>
      </c>
      <c r="AH261" s="3"/>
    </row>
    <row r="262" spans="1:42" x14ac:dyDescent="0.25">
      <c r="A262" s="131"/>
      <c r="B262" s="57" t="s">
        <v>271</v>
      </c>
      <c r="C262" s="23" t="s">
        <v>289</v>
      </c>
      <c r="D262" s="1">
        <v>10.9</v>
      </c>
      <c r="E262" s="1" t="s">
        <v>12</v>
      </c>
      <c r="F262" s="1">
        <v>1</v>
      </c>
      <c r="G262" s="1">
        <v>0</v>
      </c>
      <c r="H262" s="25">
        <v>0.05</v>
      </c>
      <c r="I262" s="23">
        <v>16</v>
      </c>
      <c r="J262" s="2">
        <v>100</v>
      </c>
      <c r="K262" s="1">
        <v>87</v>
      </c>
      <c r="L262" s="1">
        <v>0</v>
      </c>
      <c r="M262" s="1">
        <v>100</v>
      </c>
      <c r="N262" s="1">
        <v>87</v>
      </c>
      <c r="O262" s="4">
        <v>10</v>
      </c>
      <c r="P262" s="1">
        <v>13</v>
      </c>
      <c r="Q262" s="4">
        <v>0</v>
      </c>
      <c r="R262" s="2">
        <v>157</v>
      </c>
      <c r="S262" s="30">
        <f t="shared" si="78"/>
        <v>200.96</v>
      </c>
      <c r="T262" s="23">
        <v>221</v>
      </c>
      <c r="U262" s="2">
        <v>153</v>
      </c>
      <c r="V262" s="1">
        <v>170</v>
      </c>
      <c r="W262" s="1">
        <v>113</v>
      </c>
      <c r="X262" s="3">
        <v>0.71</v>
      </c>
      <c r="Y262" s="3">
        <v>4.3</v>
      </c>
      <c r="Z262" s="3">
        <v>9.5</v>
      </c>
      <c r="AA262" s="3">
        <f t="shared" si="79"/>
        <v>3.59</v>
      </c>
      <c r="AB262" s="3">
        <f t="shared" si="80"/>
        <v>8.7899999999999991</v>
      </c>
      <c r="AC262" s="2">
        <f t="shared" si="74"/>
        <v>974.52229299363057</v>
      </c>
      <c r="AD262" s="2">
        <f t="shared" si="73"/>
        <v>1082.8025477707006</v>
      </c>
      <c r="AE262" s="2">
        <f t="shared" si="75"/>
        <v>719.74522292993629</v>
      </c>
      <c r="AF262" s="41">
        <f t="shared" si="76"/>
        <v>0.33529411764705885</v>
      </c>
      <c r="AG262" s="54" t="s">
        <v>17</v>
      </c>
      <c r="AH262" s="3"/>
    </row>
    <row r="263" spans="1:42" x14ac:dyDescent="0.25">
      <c r="A263" s="131"/>
      <c r="B263" s="57" t="s">
        <v>272</v>
      </c>
      <c r="C263" s="23" t="s">
        <v>289</v>
      </c>
      <c r="D263" s="1">
        <v>8.8000000000000007</v>
      </c>
      <c r="E263" s="1" t="s">
        <v>12</v>
      </c>
      <c r="F263" s="1">
        <v>1</v>
      </c>
      <c r="G263" s="1">
        <v>0</v>
      </c>
      <c r="H263" s="25">
        <v>0.05</v>
      </c>
      <c r="I263" s="23">
        <v>16</v>
      </c>
      <c r="J263" s="2">
        <v>100</v>
      </c>
      <c r="K263" s="1">
        <v>87</v>
      </c>
      <c r="L263" s="1">
        <v>0</v>
      </c>
      <c r="M263" s="1">
        <v>100</v>
      </c>
      <c r="N263" s="1">
        <v>87</v>
      </c>
      <c r="O263" s="4">
        <v>10</v>
      </c>
      <c r="P263" s="1">
        <v>13</v>
      </c>
      <c r="Q263" s="4">
        <v>0</v>
      </c>
      <c r="R263" s="2">
        <v>157</v>
      </c>
      <c r="S263" s="30">
        <f t="shared" si="78"/>
        <v>200.96</v>
      </c>
      <c r="T263" s="23">
        <v>227</v>
      </c>
      <c r="U263" s="2">
        <v>125</v>
      </c>
      <c r="V263" s="1">
        <v>140</v>
      </c>
      <c r="W263" s="1">
        <v>97</v>
      </c>
      <c r="X263" s="3">
        <v>0.55000000000000004</v>
      </c>
      <c r="Y263" s="3">
        <v>5.6</v>
      </c>
      <c r="Z263" s="3">
        <v>10.3</v>
      </c>
      <c r="AA263" s="3">
        <f t="shared" si="79"/>
        <v>5.05</v>
      </c>
      <c r="AB263" s="3">
        <f t="shared" si="80"/>
        <v>9.75</v>
      </c>
      <c r="AC263" s="2">
        <f t="shared" si="74"/>
        <v>796.17834394904457</v>
      </c>
      <c r="AD263" s="2">
        <f t="shared" si="73"/>
        <v>891.71974522292999</v>
      </c>
      <c r="AE263" s="2">
        <f t="shared" si="75"/>
        <v>617.83439490445858</v>
      </c>
      <c r="AF263" s="41">
        <f t="shared" si="76"/>
        <v>0.30714285714285716</v>
      </c>
      <c r="AG263" s="54" t="s">
        <v>17</v>
      </c>
      <c r="AH263" s="3"/>
    </row>
    <row r="264" spans="1:42" x14ac:dyDescent="0.25">
      <c r="A264" s="131"/>
      <c r="B264" s="57" t="s">
        <v>273</v>
      </c>
      <c r="C264" s="23" t="s">
        <v>289</v>
      </c>
      <c r="D264" s="1">
        <v>10.9</v>
      </c>
      <c r="E264" s="1" t="s">
        <v>12</v>
      </c>
      <c r="F264" s="1">
        <v>1</v>
      </c>
      <c r="G264" s="1">
        <v>0</v>
      </c>
      <c r="H264" s="25">
        <v>0.05</v>
      </c>
      <c r="I264" s="23">
        <v>16</v>
      </c>
      <c r="J264" s="2">
        <v>100</v>
      </c>
      <c r="K264" s="1">
        <v>87</v>
      </c>
      <c r="L264" s="1">
        <v>0</v>
      </c>
      <c r="M264" s="1">
        <v>100</v>
      </c>
      <c r="N264" s="1">
        <v>87</v>
      </c>
      <c r="O264" s="4">
        <v>10</v>
      </c>
      <c r="P264" s="1">
        <v>13</v>
      </c>
      <c r="Q264" s="4">
        <v>0</v>
      </c>
      <c r="R264" s="2">
        <v>157</v>
      </c>
      <c r="S264" s="30">
        <f t="shared" si="78"/>
        <v>200.96</v>
      </c>
      <c r="T264" s="23">
        <v>230</v>
      </c>
      <c r="U264" s="2">
        <v>155</v>
      </c>
      <c r="V264" s="1">
        <v>172</v>
      </c>
      <c r="W264" s="1">
        <v>112</v>
      </c>
      <c r="X264" s="3">
        <v>0.64</v>
      </c>
      <c r="Y264" s="3">
        <v>4.45</v>
      </c>
      <c r="Z264" s="3">
        <v>9.4</v>
      </c>
      <c r="AA264" s="3">
        <f t="shared" si="79"/>
        <v>3.81</v>
      </c>
      <c r="AB264" s="3">
        <f t="shared" si="80"/>
        <v>8.76</v>
      </c>
      <c r="AC264" s="2">
        <f t="shared" si="74"/>
        <v>987.26114649681529</v>
      </c>
      <c r="AD264" s="2">
        <f t="shared" si="73"/>
        <v>1095.5414012738854</v>
      </c>
      <c r="AE264" s="2">
        <f t="shared" si="75"/>
        <v>713.37579617834399</v>
      </c>
      <c r="AF264" s="41">
        <f t="shared" si="76"/>
        <v>0.34883720930232553</v>
      </c>
      <c r="AG264" s="54" t="s">
        <v>17</v>
      </c>
      <c r="AH264" s="3"/>
    </row>
    <row r="265" spans="1:42" x14ac:dyDescent="0.25">
      <c r="A265" s="131"/>
      <c r="B265" s="57" t="s">
        <v>280</v>
      </c>
      <c r="C265" s="23" t="s">
        <v>289</v>
      </c>
      <c r="D265" s="1">
        <v>8.8000000000000007</v>
      </c>
      <c r="E265" s="1" t="s">
        <v>12</v>
      </c>
      <c r="F265" s="1">
        <v>1</v>
      </c>
      <c r="G265" s="1">
        <v>0</v>
      </c>
      <c r="H265" s="25">
        <v>0.05</v>
      </c>
      <c r="I265" s="23">
        <v>16</v>
      </c>
      <c r="J265" s="2">
        <v>100</v>
      </c>
      <c r="K265" s="1">
        <v>87</v>
      </c>
      <c r="L265" s="1">
        <v>0</v>
      </c>
      <c r="M265" s="1">
        <v>100</v>
      </c>
      <c r="N265" s="1">
        <v>87</v>
      </c>
      <c r="O265" s="4">
        <v>10</v>
      </c>
      <c r="P265" s="1">
        <v>13</v>
      </c>
      <c r="Q265" s="4">
        <v>0</v>
      </c>
      <c r="R265" s="2">
        <v>157</v>
      </c>
      <c r="S265" s="30">
        <f t="shared" si="78"/>
        <v>200.96</v>
      </c>
      <c r="T265" s="23">
        <v>226</v>
      </c>
      <c r="U265" s="2">
        <v>129</v>
      </c>
      <c r="V265" s="1">
        <v>142</v>
      </c>
      <c r="W265" s="1">
        <v>97</v>
      </c>
      <c r="X265" s="3">
        <v>0.63</v>
      </c>
      <c r="Y265" s="3">
        <v>5.5</v>
      </c>
      <c r="Z265" s="3">
        <v>10.5</v>
      </c>
      <c r="AA265" s="3">
        <f t="shared" si="79"/>
        <v>4.87</v>
      </c>
      <c r="AB265" s="3">
        <f t="shared" si="80"/>
        <v>9.8699999999999992</v>
      </c>
      <c r="AC265" s="2">
        <f t="shared" si="74"/>
        <v>821.656050955414</v>
      </c>
      <c r="AD265" s="2">
        <f t="shared" si="73"/>
        <v>904.4585987261147</v>
      </c>
      <c r="AE265" s="2">
        <f t="shared" si="75"/>
        <v>617.83439490445858</v>
      </c>
      <c r="AF265" s="41">
        <f t="shared" si="76"/>
        <v>0.31690140845070425</v>
      </c>
      <c r="AG265" s="54" t="s">
        <v>17</v>
      </c>
      <c r="AH265" s="3"/>
    </row>
    <row r="266" spans="1:42" x14ac:dyDescent="0.25">
      <c r="A266" s="131"/>
      <c r="B266" s="57" t="s">
        <v>281</v>
      </c>
      <c r="C266" s="23" t="s">
        <v>289</v>
      </c>
      <c r="D266" s="1">
        <v>10.9</v>
      </c>
      <c r="E266" s="1" t="s">
        <v>12</v>
      </c>
      <c r="F266" s="1">
        <v>1</v>
      </c>
      <c r="G266" s="1">
        <v>0</v>
      </c>
      <c r="H266" s="25">
        <v>0.05</v>
      </c>
      <c r="I266" s="23">
        <v>16</v>
      </c>
      <c r="J266" s="2">
        <v>100</v>
      </c>
      <c r="K266" s="1">
        <v>87</v>
      </c>
      <c r="L266" s="1">
        <v>0</v>
      </c>
      <c r="M266" s="1">
        <v>100</v>
      </c>
      <c r="N266" s="1">
        <v>87</v>
      </c>
      <c r="O266" s="4">
        <v>10</v>
      </c>
      <c r="P266" s="1">
        <v>13</v>
      </c>
      <c r="Q266" s="4">
        <v>0</v>
      </c>
      <c r="R266" s="2">
        <v>157</v>
      </c>
      <c r="S266" s="30">
        <f t="shared" si="78"/>
        <v>200.96</v>
      </c>
      <c r="T266" s="23">
        <v>225</v>
      </c>
      <c r="U266" s="2">
        <v>154</v>
      </c>
      <c r="V266" s="1">
        <v>172</v>
      </c>
      <c r="W266" s="1">
        <v>118</v>
      </c>
      <c r="X266" s="3">
        <v>0.59</v>
      </c>
      <c r="Y266" s="3">
        <v>4.2</v>
      </c>
      <c r="Z266" s="3">
        <v>8.8000000000000007</v>
      </c>
      <c r="AA266" s="3">
        <f t="shared" si="79"/>
        <v>3.6100000000000003</v>
      </c>
      <c r="AB266" s="3">
        <f t="shared" si="80"/>
        <v>8.2100000000000009</v>
      </c>
      <c r="AC266" s="2">
        <f t="shared" si="74"/>
        <v>980.89171974522299</v>
      </c>
      <c r="AD266" s="2">
        <f t="shared" si="73"/>
        <v>1095.5414012738854</v>
      </c>
      <c r="AE266" s="2">
        <f t="shared" si="75"/>
        <v>751.59235668789813</v>
      </c>
      <c r="AF266" s="41">
        <f t="shared" si="76"/>
        <v>0.31395348837209303</v>
      </c>
      <c r="AG266" s="54" t="s">
        <v>17</v>
      </c>
      <c r="AH266" s="3"/>
    </row>
    <row r="267" spans="1:42" x14ac:dyDescent="0.25">
      <c r="A267" s="131"/>
      <c r="B267" s="57" t="s">
        <v>282</v>
      </c>
      <c r="C267" s="23" t="s">
        <v>289</v>
      </c>
      <c r="D267" s="1">
        <v>8.8000000000000007</v>
      </c>
      <c r="E267" s="1" t="s">
        <v>12</v>
      </c>
      <c r="F267" s="1">
        <v>1</v>
      </c>
      <c r="G267" s="1">
        <v>0</v>
      </c>
      <c r="H267" s="25">
        <v>0.05</v>
      </c>
      <c r="I267" s="23">
        <v>16</v>
      </c>
      <c r="J267" s="2">
        <v>100</v>
      </c>
      <c r="K267" s="1">
        <v>87</v>
      </c>
      <c r="L267" s="1">
        <v>0</v>
      </c>
      <c r="M267" s="1">
        <v>100</v>
      </c>
      <c r="N267" s="1">
        <v>87</v>
      </c>
      <c r="O267" s="4">
        <v>10</v>
      </c>
      <c r="P267" s="1">
        <v>13</v>
      </c>
      <c r="Q267" s="4">
        <v>0</v>
      </c>
      <c r="R267" s="2">
        <v>157</v>
      </c>
      <c r="S267" s="30">
        <f t="shared" si="78"/>
        <v>200.96</v>
      </c>
      <c r="T267" s="23">
        <v>232</v>
      </c>
      <c r="U267" s="2">
        <v>126</v>
      </c>
      <c r="V267" s="1">
        <v>142</v>
      </c>
      <c r="W267" s="1">
        <v>99</v>
      </c>
      <c r="X267" s="3">
        <v>0.59</v>
      </c>
      <c r="Y267" s="3">
        <v>5.2</v>
      </c>
      <c r="Z267" s="3">
        <v>10</v>
      </c>
      <c r="AA267" s="3">
        <f t="shared" si="79"/>
        <v>4.6100000000000003</v>
      </c>
      <c r="AB267" s="3">
        <f t="shared" si="80"/>
        <v>9.41</v>
      </c>
      <c r="AC267" s="2">
        <f t="shared" si="74"/>
        <v>802.54777070063699</v>
      </c>
      <c r="AD267" s="2">
        <f t="shared" ref="AD267:AD278" si="81">V267*10^3/R267</f>
        <v>904.4585987261147</v>
      </c>
      <c r="AE267" s="2">
        <f t="shared" si="75"/>
        <v>630.57324840764329</v>
      </c>
      <c r="AF267" s="41">
        <f t="shared" si="76"/>
        <v>0.30281690140845074</v>
      </c>
      <c r="AG267" s="54" t="s">
        <v>17</v>
      </c>
      <c r="AH267" s="3"/>
    </row>
    <row r="268" spans="1:42" x14ac:dyDescent="0.25">
      <c r="A268" s="131"/>
      <c r="B268" s="57" t="s">
        <v>283</v>
      </c>
      <c r="C268" s="23" t="s">
        <v>289</v>
      </c>
      <c r="D268" s="1">
        <v>10.9</v>
      </c>
      <c r="E268" s="1" t="s">
        <v>12</v>
      </c>
      <c r="F268" s="1">
        <v>1</v>
      </c>
      <c r="G268" s="1">
        <v>0</v>
      </c>
      <c r="H268" s="25">
        <v>0.05</v>
      </c>
      <c r="I268" s="23">
        <v>16</v>
      </c>
      <c r="J268" s="2">
        <v>100</v>
      </c>
      <c r="K268" s="1">
        <v>87</v>
      </c>
      <c r="L268" s="1">
        <v>0</v>
      </c>
      <c r="M268" s="1">
        <v>100</v>
      </c>
      <c r="N268" s="1">
        <v>87</v>
      </c>
      <c r="O268" s="4">
        <v>10</v>
      </c>
      <c r="P268" s="1">
        <v>13</v>
      </c>
      <c r="Q268" s="4">
        <v>0</v>
      </c>
      <c r="R268" s="2">
        <v>157</v>
      </c>
      <c r="S268" s="30">
        <f t="shared" si="78"/>
        <v>200.96</v>
      </c>
      <c r="T268" s="23">
        <v>250</v>
      </c>
      <c r="U268" s="2">
        <v>154</v>
      </c>
      <c r="V268" s="1">
        <v>170</v>
      </c>
      <c r="W268" s="1">
        <v>109</v>
      </c>
      <c r="X268" s="3">
        <v>0.62</v>
      </c>
      <c r="Y268" s="3">
        <v>4.0999999999999996</v>
      </c>
      <c r="Z268" s="3">
        <v>9.02</v>
      </c>
      <c r="AA268" s="3">
        <f t="shared" si="79"/>
        <v>3.4799999999999995</v>
      </c>
      <c r="AB268" s="3">
        <f t="shared" si="80"/>
        <v>8.4</v>
      </c>
      <c r="AC268" s="2">
        <f t="shared" si="74"/>
        <v>980.89171974522299</v>
      </c>
      <c r="AD268" s="2">
        <f t="shared" si="81"/>
        <v>1082.8025477707006</v>
      </c>
      <c r="AE268" s="2">
        <f t="shared" si="75"/>
        <v>694.26751592356686</v>
      </c>
      <c r="AF268" s="41">
        <f t="shared" si="76"/>
        <v>0.35882352941176465</v>
      </c>
      <c r="AG268" s="54" t="s">
        <v>17</v>
      </c>
      <c r="AH268" s="3"/>
    </row>
    <row r="269" spans="1:42" x14ac:dyDescent="0.25">
      <c r="A269" s="131"/>
      <c r="B269" s="57" t="s">
        <v>274</v>
      </c>
      <c r="C269" s="23" t="s">
        <v>290</v>
      </c>
      <c r="D269" s="1">
        <v>8.8000000000000007</v>
      </c>
      <c r="E269" s="1" t="s">
        <v>12</v>
      </c>
      <c r="F269" s="1">
        <v>1</v>
      </c>
      <c r="G269" s="1">
        <v>0</v>
      </c>
      <c r="H269" s="25">
        <v>0.05</v>
      </c>
      <c r="I269" s="23">
        <v>16</v>
      </c>
      <c r="J269" s="2">
        <v>100</v>
      </c>
      <c r="K269" s="1">
        <v>87</v>
      </c>
      <c r="L269" s="1">
        <f t="shared" ref="L269:L278" si="82">K269-N269</f>
        <v>67</v>
      </c>
      <c r="M269" s="31" t="s">
        <v>216</v>
      </c>
      <c r="N269" s="6">
        <v>20</v>
      </c>
      <c r="O269" s="4">
        <v>10</v>
      </c>
      <c r="P269" s="1">
        <v>13</v>
      </c>
      <c r="Q269" s="4">
        <v>0</v>
      </c>
      <c r="R269" s="2">
        <v>157</v>
      </c>
      <c r="S269" s="30">
        <f t="shared" si="78"/>
        <v>200.96</v>
      </c>
      <c r="T269" s="23">
        <v>222</v>
      </c>
      <c r="U269" s="2">
        <v>127</v>
      </c>
      <c r="V269" s="1">
        <v>140</v>
      </c>
      <c r="W269" s="1">
        <v>94</v>
      </c>
      <c r="X269" s="3">
        <v>0.53</v>
      </c>
      <c r="Y269" s="3">
        <v>2</v>
      </c>
      <c r="Z269" s="3">
        <v>7.2</v>
      </c>
      <c r="AA269" s="3">
        <f t="shared" si="79"/>
        <v>1.47</v>
      </c>
      <c r="AB269" s="3">
        <f t="shared" si="80"/>
        <v>6.67</v>
      </c>
      <c r="AC269" s="2">
        <f t="shared" si="74"/>
        <v>808.91719745222929</v>
      </c>
      <c r="AD269" s="2">
        <f t="shared" si="81"/>
        <v>891.71974522292999</v>
      </c>
      <c r="AE269" s="2">
        <f t="shared" si="75"/>
        <v>598.72611464968156</v>
      </c>
      <c r="AF269" s="41">
        <f t="shared" si="76"/>
        <v>0.32857142857142863</v>
      </c>
      <c r="AG269" s="54" t="s">
        <v>17</v>
      </c>
      <c r="AH269" s="3"/>
    </row>
    <row r="270" spans="1:42" x14ac:dyDescent="0.25">
      <c r="A270" s="131"/>
      <c r="B270" s="57" t="s">
        <v>275</v>
      </c>
      <c r="C270" s="23" t="s">
        <v>290</v>
      </c>
      <c r="D270" s="1">
        <v>10.9</v>
      </c>
      <c r="E270" s="1" t="s">
        <v>12</v>
      </c>
      <c r="F270" s="1">
        <v>1</v>
      </c>
      <c r="G270" s="1">
        <v>0</v>
      </c>
      <c r="H270" s="25">
        <v>0.05</v>
      </c>
      <c r="I270" s="23">
        <v>16</v>
      </c>
      <c r="J270" s="2">
        <v>100</v>
      </c>
      <c r="K270" s="1">
        <v>87</v>
      </c>
      <c r="L270" s="1">
        <f t="shared" si="82"/>
        <v>67</v>
      </c>
      <c r="M270" s="31" t="s">
        <v>216</v>
      </c>
      <c r="N270" s="6">
        <v>20</v>
      </c>
      <c r="O270" s="4">
        <v>10</v>
      </c>
      <c r="P270" s="1">
        <v>13</v>
      </c>
      <c r="Q270" s="4">
        <v>0</v>
      </c>
      <c r="R270" s="2">
        <v>157</v>
      </c>
      <c r="S270" s="30">
        <f t="shared" si="78"/>
        <v>200.96</v>
      </c>
      <c r="T270" s="23">
        <v>221</v>
      </c>
      <c r="U270" s="2">
        <v>165</v>
      </c>
      <c r="V270" s="1">
        <v>179</v>
      </c>
      <c r="W270" s="1">
        <v>120</v>
      </c>
      <c r="X270" s="3">
        <v>0.6</v>
      </c>
      <c r="Y270" s="3">
        <v>1.6</v>
      </c>
      <c r="Z270" s="3">
        <v>5.9</v>
      </c>
      <c r="AA270" s="3">
        <f t="shared" si="79"/>
        <v>1</v>
      </c>
      <c r="AB270" s="3">
        <f t="shared" si="80"/>
        <v>5.3000000000000007</v>
      </c>
      <c r="AC270" s="2">
        <f t="shared" si="74"/>
        <v>1050.9554140127389</v>
      </c>
      <c r="AD270" s="2">
        <f t="shared" si="81"/>
        <v>1140.1273885350317</v>
      </c>
      <c r="AE270" s="2">
        <f t="shared" si="75"/>
        <v>764.33121019108285</v>
      </c>
      <c r="AF270" s="41">
        <f t="shared" si="76"/>
        <v>0.32960893854748607</v>
      </c>
      <c r="AG270" s="54" t="s">
        <v>17</v>
      </c>
      <c r="AH270" s="3"/>
    </row>
    <row r="271" spans="1:42" x14ac:dyDescent="0.25">
      <c r="A271" s="131"/>
      <c r="B271" s="57" t="s">
        <v>276</v>
      </c>
      <c r="C271" s="23" t="s">
        <v>290</v>
      </c>
      <c r="D271" s="1">
        <v>8.8000000000000007</v>
      </c>
      <c r="E271" s="1" t="s">
        <v>12</v>
      </c>
      <c r="F271" s="1">
        <v>1</v>
      </c>
      <c r="G271" s="1">
        <v>0</v>
      </c>
      <c r="H271" s="25">
        <v>0.05</v>
      </c>
      <c r="I271" s="23">
        <v>16</v>
      </c>
      <c r="J271" s="2">
        <v>100</v>
      </c>
      <c r="K271" s="1">
        <v>87</v>
      </c>
      <c r="L271" s="1">
        <f t="shared" si="82"/>
        <v>67</v>
      </c>
      <c r="M271" s="31" t="s">
        <v>216</v>
      </c>
      <c r="N271" s="6">
        <v>20</v>
      </c>
      <c r="O271" s="4">
        <v>10</v>
      </c>
      <c r="P271" s="1">
        <v>13</v>
      </c>
      <c r="Q271" s="4">
        <v>0</v>
      </c>
      <c r="R271" s="2">
        <v>157</v>
      </c>
      <c r="S271" s="30">
        <f t="shared" si="78"/>
        <v>200.96</v>
      </c>
      <c r="T271" s="23">
        <v>214</v>
      </c>
      <c r="U271" s="2">
        <v>127</v>
      </c>
      <c r="V271" s="1">
        <v>140</v>
      </c>
      <c r="W271" s="1">
        <v>93</v>
      </c>
      <c r="X271" s="3">
        <v>0.53</v>
      </c>
      <c r="Y271" s="3">
        <v>2.1</v>
      </c>
      <c r="Z271" s="3">
        <v>7</v>
      </c>
      <c r="AA271" s="3">
        <f t="shared" si="79"/>
        <v>1.57</v>
      </c>
      <c r="AB271" s="3">
        <f t="shared" si="80"/>
        <v>6.47</v>
      </c>
      <c r="AC271" s="2">
        <f t="shared" si="74"/>
        <v>808.91719745222929</v>
      </c>
      <c r="AD271" s="2">
        <f t="shared" si="81"/>
        <v>891.71974522292999</v>
      </c>
      <c r="AE271" s="2">
        <f t="shared" si="75"/>
        <v>592.35668789808915</v>
      </c>
      <c r="AF271" s="41">
        <f t="shared" si="76"/>
        <v>0.33571428571428574</v>
      </c>
      <c r="AG271" s="54" t="s">
        <v>17</v>
      </c>
      <c r="AH271" s="3"/>
    </row>
    <row r="272" spans="1:42" x14ac:dyDescent="0.25">
      <c r="A272" s="131"/>
      <c r="B272" s="57" t="s">
        <v>277</v>
      </c>
      <c r="C272" s="23" t="s">
        <v>290</v>
      </c>
      <c r="D272" s="1">
        <v>10.9</v>
      </c>
      <c r="E272" s="1" t="s">
        <v>12</v>
      </c>
      <c r="F272" s="1">
        <v>1</v>
      </c>
      <c r="G272" s="1">
        <v>0</v>
      </c>
      <c r="H272" s="25">
        <v>0.05</v>
      </c>
      <c r="I272" s="23">
        <v>16</v>
      </c>
      <c r="J272" s="2">
        <v>100</v>
      </c>
      <c r="K272" s="1">
        <v>87</v>
      </c>
      <c r="L272" s="1">
        <f t="shared" si="82"/>
        <v>67</v>
      </c>
      <c r="M272" s="31" t="s">
        <v>216</v>
      </c>
      <c r="N272" s="6">
        <v>20</v>
      </c>
      <c r="O272" s="4">
        <v>10</v>
      </c>
      <c r="P272" s="1">
        <v>13</v>
      </c>
      <c r="Q272" s="4">
        <v>0</v>
      </c>
      <c r="R272" s="2">
        <v>157</v>
      </c>
      <c r="S272" s="30">
        <f t="shared" si="78"/>
        <v>200.96</v>
      </c>
      <c r="T272" s="40">
        <v>210</v>
      </c>
      <c r="U272" s="2">
        <v>156</v>
      </c>
      <c r="V272" s="2">
        <v>180</v>
      </c>
      <c r="W272" s="2">
        <v>122</v>
      </c>
      <c r="X272" s="3">
        <v>0.55000000000000004</v>
      </c>
      <c r="Y272" s="3">
        <v>1.4</v>
      </c>
      <c r="Z272" s="3">
        <v>6</v>
      </c>
      <c r="AA272" s="3">
        <f t="shared" si="79"/>
        <v>0.84999999999999987</v>
      </c>
      <c r="AB272" s="3">
        <f t="shared" si="80"/>
        <v>5.45</v>
      </c>
      <c r="AC272" s="2">
        <f t="shared" si="74"/>
        <v>993.6305732484077</v>
      </c>
      <c r="AD272" s="2">
        <f t="shared" si="81"/>
        <v>1146.4968152866243</v>
      </c>
      <c r="AE272" s="2">
        <f t="shared" si="75"/>
        <v>777.07006369426756</v>
      </c>
      <c r="AF272" s="41">
        <f t="shared" si="76"/>
        <v>0.32222222222222219</v>
      </c>
      <c r="AG272" s="54" t="s">
        <v>17</v>
      </c>
      <c r="AH272" s="3"/>
      <c r="AP272" s="3"/>
    </row>
    <row r="273" spans="1:42" x14ac:dyDescent="0.25">
      <c r="A273" s="131"/>
      <c r="B273" s="57" t="s">
        <v>278</v>
      </c>
      <c r="C273" s="23" t="s">
        <v>290</v>
      </c>
      <c r="D273" s="1">
        <v>8.8000000000000007</v>
      </c>
      <c r="E273" s="1" t="s">
        <v>12</v>
      </c>
      <c r="F273" s="1">
        <v>1</v>
      </c>
      <c r="G273" s="1">
        <v>0</v>
      </c>
      <c r="H273" s="25">
        <v>0.05</v>
      </c>
      <c r="I273" s="23">
        <v>16</v>
      </c>
      <c r="J273" s="2">
        <v>100</v>
      </c>
      <c r="K273" s="1">
        <v>87</v>
      </c>
      <c r="L273" s="1">
        <f t="shared" si="82"/>
        <v>67</v>
      </c>
      <c r="M273" s="31" t="s">
        <v>216</v>
      </c>
      <c r="N273" s="6">
        <v>20</v>
      </c>
      <c r="O273" s="4">
        <v>10</v>
      </c>
      <c r="P273" s="1">
        <v>13</v>
      </c>
      <c r="Q273" s="4">
        <v>0</v>
      </c>
      <c r="R273" s="2">
        <v>157</v>
      </c>
      <c r="S273" s="30">
        <f t="shared" si="78"/>
        <v>200.96</v>
      </c>
      <c r="T273" s="40">
        <v>190</v>
      </c>
      <c r="U273" s="2">
        <v>124</v>
      </c>
      <c r="V273" s="2">
        <v>138</v>
      </c>
      <c r="W273" s="2">
        <v>87</v>
      </c>
      <c r="X273" s="3">
        <v>0.48</v>
      </c>
      <c r="Y273" s="3">
        <v>2.0499999999999998</v>
      </c>
      <c r="Z273" s="3">
        <v>7.1</v>
      </c>
      <c r="AA273" s="3">
        <f t="shared" si="79"/>
        <v>1.5699999999999998</v>
      </c>
      <c r="AB273" s="3">
        <f t="shared" si="80"/>
        <v>6.6199999999999992</v>
      </c>
      <c r="AC273" s="2">
        <f t="shared" si="74"/>
        <v>789.80891719745227</v>
      </c>
      <c r="AD273" s="2">
        <f t="shared" si="81"/>
        <v>878.98089171974527</v>
      </c>
      <c r="AE273" s="2">
        <f t="shared" si="75"/>
        <v>554.14012738853501</v>
      </c>
      <c r="AF273" s="41">
        <f t="shared" si="76"/>
        <v>0.36956521739130432</v>
      </c>
      <c r="AG273" s="54" t="s">
        <v>17</v>
      </c>
      <c r="AH273" s="3"/>
      <c r="AP273" s="3"/>
    </row>
    <row r="274" spans="1:42" x14ac:dyDescent="0.25">
      <c r="A274" s="131"/>
      <c r="B274" s="57" t="s">
        <v>279</v>
      </c>
      <c r="C274" s="23" t="s">
        <v>290</v>
      </c>
      <c r="D274" s="1">
        <v>10.9</v>
      </c>
      <c r="E274" s="1" t="s">
        <v>12</v>
      </c>
      <c r="F274" s="1">
        <v>1</v>
      </c>
      <c r="G274" s="1">
        <v>0</v>
      </c>
      <c r="H274" s="25">
        <v>0.05</v>
      </c>
      <c r="I274" s="23">
        <v>16</v>
      </c>
      <c r="J274" s="2">
        <v>100</v>
      </c>
      <c r="K274" s="1">
        <v>87</v>
      </c>
      <c r="L274" s="1">
        <f t="shared" si="82"/>
        <v>67</v>
      </c>
      <c r="M274" s="31" t="s">
        <v>216</v>
      </c>
      <c r="N274" s="6">
        <v>20</v>
      </c>
      <c r="O274" s="4">
        <v>10</v>
      </c>
      <c r="P274" s="1">
        <v>13</v>
      </c>
      <c r="Q274" s="4">
        <v>0</v>
      </c>
      <c r="R274" s="2">
        <v>157</v>
      </c>
      <c r="S274" s="30">
        <f t="shared" si="78"/>
        <v>200.96</v>
      </c>
      <c r="T274" s="40">
        <v>230</v>
      </c>
      <c r="U274" s="2">
        <v>165</v>
      </c>
      <c r="V274" s="2">
        <v>185</v>
      </c>
      <c r="W274" s="2">
        <v>128</v>
      </c>
      <c r="X274" s="3">
        <v>0.47</v>
      </c>
      <c r="Y274" s="3">
        <v>1.46</v>
      </c>
      <c r="Z274" s="3">
        <v>5.8</v>
      </c>
      <c r="AA274" s="3">
        <f t="shared" si="79"/>
        <v>0.99</v>
      </c>
      <c r="AB274" s="3">
        <f t="shared" si="80"/>
        <v>5.33</v>
      </c>
      <c r="AC274" s="2">
        <f t="shared" si="74"/>
        <v>1050.9554140127389</v>
      </c>
      <c r="AD274" s="2">
        <f t="shared" si="81"/>
        <v>1178.343949044586</v>
      </c>
      <c r="AE274" s="2">
        <f t="shared" si="75"/>
        <v>815.2866242038217</v>
      </c>
      <c r="AF274" s="41">
        <f t="shared" si="76"/>
        <v>0.30810810810810807</v>
      </c>
      <c r="AG274" s="54" t="s">
        <v>17</v>
      </c>
      <c r="AH274" s="3"/>
      <c r="AP274" s="3"/>
    </row>
    <row r="275" spans="1:42" x14ac:dyDescent="0.25">
      <c r="A275" s="131"/>
      <c r="B275" s="57" t="s">
        <v>284</v>
      </c>
      <c r="C275" s="23" t="s">
        <v>290</v>
      </c>
      <c r="D275" s="1">
        <v>8.8000000000000007</v>
      </c>
      <c r="E275" s="1" t="s">
        <v>12</v>
      </c>
      <c r="F275" s="1">
        <v>1</v>
      </c>
      <c r="G275" s="1">
        <v>0</v>
      </c>
      <c r="H275" s="25">
        <v>0.05</v>
      </c>
      <c r="I275" s="23">
        <v>16</v>
      </c>
      <c r="J275" s="2">
        <v>100</v>
      </c>
      <c r="K275" s="1">
        <v>87</v>
      </c>
      <c r="L275" s="1">
        <f t="shared" si="82"/>
        <v>67</v>
      </c>
      <c r="M275" s="31" t="s">
        <v>216</v>
      </c>
      <c r="N275" s="6">
        <v>20</v>
      </c>
      <c r="O275" s="4">
        <v>10</v>
      </c>
      <c r="P275" s="1">
        <v>13</v>
      </c>
      <c r="Q275" s="4">
        <v>0</v>
      </c>
      <c r="R275" s="2">
        <v>157</v>
      </c>
      <c r="S275" s="30">
        <f t="shared" si="78"/>
        <v>200.96</v>
      </c>
      <c r="T275" s="40">
        <v>222</v>
      </c>
      <c r="U275" s="2">
        <v>126</v>
      </c>
      <c r="V275" s="2">
        <v>138</v>
      </c>
      <c r="W275" s="2">
        <v>92</v>
      </c>
      <c r="X275" s="3">
        <v>0.53</v>
      </c>
      <c r="Y275" s="3">
        <v>2.2000000000000002</v>
      </c>
      <c r="Z275" s="3">
        <v>6.9</v>
      </c>
      <c r="AA275" s="3">
        <f t="shared" si="79"/>
        <v>1.6700000000000002</v>
      </c>
      <c r="AB275" s="3">
        <f t="shared" si="80"/>
        <v>6.37</v>
      </c>
      <c r="AC275" s="2">
        <f t="shared" si="74"/>
        <v>802.54777070063699</v>
      </c>
      <c r="AD275" s="2">
        <f t="shared" si="81"/>
        <v>878.98089171974527</v>
      </c>
      <c r="AE275" s="2">
        <f t="shared" si="75"/>
        <v>585.98726114649685</v>
      </c>
      <c r="AF275" s="41">
        <f t="shared" si="76"/>
        <v>0.33333333333333337</v>
      </c>
      <c r="AG275" s="54" t="s">
        <v>17</v>
      </c>
      <c r="AH275" s="3"/>
      <c r="AP275" s="3"/>
    </row>
    <row r="276" spans="1:42" x14ac:dyDescent="0.25">
      <c r="A276" s="131"/>
      <c r="B276" s="57" t="s">
        <v>285</v>
      </c>
      <c r="C276" s="23" t="s">
        <v>290</v>
      </c>
      <c r="D276" s="1">
        <v>10.9</v>
      </c>
      <c r="E276" s="1" t="s">
        <v>12</v>
      </c>
      <c r="F276" s="1">
        <v>1</v>
      </c>
      <c r="G276" s="1">
        <v>0</v>
      </c>
      <c r="H276" s="25">
        <v>0.05</v>
      </c>
      <c r="I276" s="23">
        <v>16</v>
      </c>
      <c r="J276" s="2">
        <v>100</v>
      </c>
      <c r="K276" s="1">
        <v>87</v>
      </c>
      <c r="L276" s="1">
        <f t="shared" si="82"/>
        <v>67</v>
      </c>
      <c r="M276" s="31" t="s">
        <v>216</v>
      </c>
      <c r="N276" s="6">
        <v>20</v>
      </c>
      <c r="O276" s="4">
        <v>10</v>
      </c>
      <c r="P276" s="1">
        <v>13</v>
      </c>
      <c r="Q276" s="4">
        <v>0</v>
      </c>
      <c r="R276" s="2">
        <v>157</v>
      </c>
      <c r="S276" s="30">
        <f t="shared" si="78"/>
        <v>200.96</v>
      </c>
      <c r="T276" s="40">
        <v>234</v>
      </c>
      <c r="U276" s="2">
        <v>150</v>
      </c>
      <c r="V276" s="2">
        <v>180</v>
      </c>
      <c r="W276" s="2">
        <v>125</v>
      </c>
      <c r="X276" s="3">
        <v>0.51</v>
      </c>
      <c r="Y276" s="3">
        <v>1.5</v>
      </c>
      <c r="Z276" s="3">
        <v>5.8</v>
      </c>
      <c r="AA276" s="3">
        <f t="shared" si="79"/>
        <v>0.99</v>
      </c>
      <c r="AB276" s="3">
        <f t="shared" si="80"/>
        <v>5.29</v>
      </c>
      <c r="AC276" s="2">
        <f t="shared" si="74"/>
        <v>955.41401273885356</v>
      </c>
      <c r="AD276" s="2">
        <f t="shared" si="81"/>
        <v>1146.4968152866243</v>
      </c>
      <c r="AE276" s="2">
        <f t="shared" si="75"/>
        <v>796.17834394904457</v>
      </c>
      <c r="AF276" s="41">
        <f t="shared" si="76"/>
        <v>0.30555555555555558</v>
      </c>
      <c r="AG276" s="54" t="s">
        <v>17</v>
      </c>
      <c r="AH276" s="3"/>
      <c r="AP276" s="3"/>
    </row>
    <row r="277" spans="1:42" x14ac:dyDescent="0.25">
      <c r="A277" s="131"/>
      <c r="B277" s="57" t="s">
        <v>286</v>
      </c>
      <c r="C277" s="23" t="s">
        <v>290</v>
      </c>
      <c r="D277" s="1">
        <v>8.8000000000000007</v>
      </c>
      <c r="E277" s="1" t="s">
        <v>12</v>
      </c>
      <c r="F277" s="1">
        <v>1</v>
      </c>
      <c r="G277" s="1">
        <v>0</v>
      </c>
      <c r="H277" s="25">
        <v>0.05</v>
      </c>
      <c r="I277" s="23">
        <v>16</v>
      </c>
      <c r="J277" s="2">
        <v>100</v>
      </c>
      <c r="K277" s="1">
        <v>87</v>
      </c>
      <c r="L277" s="1">
        <f t="shared" si="82"/>
        <v>67</v>
      </c>
      <c r="M277" s="31" t="s">
        <v>216</v>
      </c>
      <c r="N277" s="6">
        <v>20</v>
      </c>
      <c r="O277" s="4">
        <v>10</v>
      </c>
      <c r="P277" s="1">
        <v>13</v>
      </c>
      <c r="Q277" s="4">
        <v>0</v>
      </c>
      <c r="R277" s="2">
        <v>157</v>
      </c>
      <c r="S277" s="30">
        <f t="shared" si="78"/>
        <v>200.96</v>
      </c>
      <c r="T277" s="40">
        <v>223</v>
      </c>
      <c r="U277" s="2">
        <v>128</v>
      </c>
      <c r="V277" s="2">
        <v>140</v>
      </c>
      <c r="W277" s="2">
        <v>93</v>
      </c>
      <c r="X277" s="3">
        <v>0.55000000000000004</v>
      </c>
      <c r="Y277" s="3">
        <v>2.2000000000000002</v>
      </c>
      <c r="Z277" s="3">
        <v>7.04</v>
      </c>
      <c r="AA277" s="3">
        <f t="shared" si="79"/>
        <v>1.6500000000000001</v>
      </c>
      <c r="AB277" s="3">
        <f t="shared" si="80"/>
        <v>6.49</v>
      </c>
      <c r="AC277" s="2">
        <f t="shared" si="74"/>
        <v>815.2866242038217</v>
      </c>
      <c r="AD277" s="2">
        <f t="shared" si="81"/>
        <v>891.71974522292999</v>
      </c>
      <c r="AE277" s="2">
        <f t="shared" si="75"/>
        <v>592.35668789808915</v>
      </c>
      <c r="AF277" s="41">
        <f t="shared" si="76"/>
        <v>0.33571428571428574</v>
      </c>
      <c r="AG277" s="54" t="s">
        <v>17</v>
      </c>
      <c r="AH277" s="3"/>
      <c r="AP277" s="3"/>
    </row>
    <row r="278" spans="1:42" ht="15.75" thickBot="1" x14ac:dyDescent="0.3">
      <c r="A278" s="132"/>
      <c r="B278" s="108" t="s">
        <v>287</v>
      </c>
      <c r="C278" s="27" t="s">
        <v>290</v>
      </c>
      <c r="D278" s="28">
        <v>10.9</v>
      </c>
      <c r="E278" s="28" t="s">
        <v>12</v>
      </c>
      <c r="F278" s="28">
        <v>1</v>
      </c>
      <c r="G278" s="28">
        <v>0</v>
      </c>
      <c r="H278" s="29">
        <v>0.05</v>
      </c>
      <c r="I278" s="27">
        <v>16</v>
      </c>
      <c r="J278" s="50">
        <v>100</v>
      </c>
      <c r="K278" s="28">
        <v>87</v>
      </c>
      <c r="L278" s="28">
        <f t="shared" si="82"/>
        <v>67</v>
      </c>
      <c r="M278" s="32" t="s">
        <v>216</v>
      </c>
      <c r="N278" s="33">
        <v>20</v>
      </c>
      <c r="O278" s="51">
        <v>10</v>
      </c>
      <c r="P278" s="28">
        <v>13</v>
      </c>
      <c r="Q278" s="51">
        <v>0</v>
      </c>
      <c r="R278" s="50">
        <v>157</v>
      </c>
      <c r="S278" s="34">
        <f t="shared" si="78"/>
        <v>200.96</v>
      </c>
      <c r="T278" s="49">
        <v>220</v>
      </c>
      <c r="U278" s="50">
        <v>155</v>
      </c>
      <c r="V278" s="50">
        <v>181</v>
      </c>
      <c r="W278" s="50">
        <v>153</v>
      </c>
      <c r="X278" s="123">
        <v>0.46</v>
      </c>
      <c r="Y278" s="123">
        <v>1.5</v>
      </c>
      <c r="Z278" s="123">
        <v>3.8</v>
      </c>
      <c r="AA278" s="123">
        <f t="shared" si="79"/>
        <v>1.04</v>
      </c>
      <c r="AB278" s="123">
        <f t="shared" si="80"/>
        <v>3.34</v>
      </c>
      <c r="AC278" s="50">
        <f t="shared" si="74"/>
        <v>987.26114649681529</v>
      </c>
      <c r="AD278" s="50">
        <f t="shared" si="81"/>
        <v>1152.8662420382166</v>
      </c>
      <c r="AE278" s="50">
        <f t="shared" si="75"/>
        <v>974.52229299363057</v>
      </c>
      <c r="AF278" s="52">
        <f t="shared" si="76"/>
        <v>0.15469613259668513</v>
      </c>
      <c r="AG278" s="55" t="s">
        <v>303</v>
      </c>
      <c r="AH278" s="3"/>
      <c r="AP278" s="3"/>
    </row>
    <row r="279" spans="1:42" x14ac:dyDescent="0.25">
      <c r="A279" s="7"/>
      <c r="S279" s="2"/>
      <c r="T279" s="2"/>
      <c r="V279" s="2"/>
      <c r="W279" s="2"/>
      <c r="AA279" s="4"/>
      <c r="AB279" s="4"/>
      <c r="AD279" s="2"/>
      <c r="AE279" s="2"/>
      <c r="AF279" s="3"/>
      <c r="AP279" s="3"/>
    </row>
    <row r="280" spans="1:42" x14ac:dyDescent="0.25">
      <c r="A280" s="7"/>
      <c r="S280" s="2"/>
      <c r="T280" s="2"/>
      <c r="V280" s="2"/>
      <c r="W280" s="2"/>
      <c r="AA280" s="4"/>
      <c r="AB280" s="4"/>
      <c r="AD280" s="2"/>
      <c r="AE280" s="2"/>
      <c r="AF280" s="3"/>
      <c r="AP280" s="3"/>
    </row>
    <row r="281" spans="1:42" x14ac:dyDescent="0.25">
      <c r="A281" s="7"/>
      <c r="S281" s="2"/>
      <c r="T281" s="2"/>
      <c r="V281" s="2"/>
      <c r="W281" s="2"/>
      <c r="AA281" s="4"/>
      <c r="AB281" s="4"/>
      <c r="AD281" s="2"/>
      <c r="AE281" s="2"/>
      <c r="AF281" s="3"/>
      <c r="AP281" s="3"/>
    </row>
    <row r="282" spans="1:42" x14ac:dyDescent="0.25">
      <c r="A282" s="7"/>
      <c r="S282" s="2"/>
      <c r="T282" s="2"/>
      <c r="V282" s="2"/>
      <c r="W282" s="2"/>
      <c r="AA282" s="4"/>
      <c r="AB282" s="4"/>
      <c r="AD282" s="2"/>
      <c r="AE282" s="2"/>
      <c r="AF282" s="3"/>
      <c r="AP282" s="3"/>
    </row>
    <row r="283" spans="1:42" x14ac:dyDescent="0.25">
      <c r="A283" s="7"/>
      <c r="S283" s="2"/>
      <c r="T283" s="2"/>
      <c r="V283" s="2"/>
      <c r="W283" s="2"/>
      <c r="AA283" s="4"/>
      <c r="AB283" s="4"/>
      <c r="AD283" s="2"/>
      <c r="AE283" s="2"/>
      <c r="AF283" s="3"/>
      <c r="AP283" s="3"/>
    </row>
    <row r="284" spans="1:42" x14ac:dyDescent="0.25">
      <c r="A284" s="7"/>
      <c r="S284" s="2"/>
      <c r="T284" s="2"/>
      <c r="V284" s="2"/>
      <c r="W284" s="2"/>
      <c r="AA284" s="4"/>
      <c r="AB284" s="4"/>
      <c r="AD284" s="2"/>
      <c r="AE284" s="2"/>
      <c r="AF284" s="3"/>
      <c r="AP284" s="3"/>
    </row>
    <row r="285" spans="1:42" x14ac:dyDescent="0.25">
      <c r="A285" s="7"/>
      <c r="S285" s="2"/>
      <c r="T285" s="2"/>
      <c r="V285" s="2"/>
      <c r="W285" s="2"/>
      <c r="AA285" s="4"/>
      <c r="AB285" s="4"/>
      <c r="AD285" s="2"/>
      <c r="AE285" s="2"/>
      <c r="AF285" s="3"/>
      <c r="AP285" s="3"/>
    </row>
    <row r="286" spans="1:42" x14ac:dyDescent="0.25">
      <c r="A286" s="7"/>
      <c r="S286" s="2"/>
      <c r="T286" s="2"/>
      <c r="V286" s="2"/>
      <c r="W286" s="2"/>
      <c r="AA286" s="4"/>
      <c r="AB286" s="4"/>
      <c r="AD286" s="2"/>
      <c r="AE286" s="2"/>
      <c r="AF286" s="3"/>
      <c r="AP286" s="3"/>
    </row>
    <row r="287" spans="1:42" x14ac:dyDescent="0.25">
      <c r="A287" s="7"/>
      <c r="S287" s="2"/>
      <c r="T287" s="2"/>
      <c r="V287" s="2"/>
      <c r="W287" s="2"/>
      <c r="AA287" s="4"/>
      <c r="AB287" s="4"/>
      <c r="AD287" s="2"/>
      <c r="AE287" s="2"/>
      <c r="AF287" s="3"/>
      <c r="AP287" s="3"/>
    </row>
    <row r="288" spans="1:42" x14ac:dyDescent="0.25">
      <c r="A288" s="7"/>
      <c r="S288" s="2"/>
      <c r="T288" s="2"/>
      <c r="V288" s="2"/>
      <c r="W288" s="2"/>
      <c r="AA288" s="4"/>
      <c r="AB288" s="4"/>
      <c r="AD288" s="2"/>
      <c r="AE288" s="2"/>
      <c r="AF288" s="3"/>
      <c r="AP288" s="3"/>
    </row>
    <row r="289" spans="1:42" x14ac:dyDescent="0.25">
      <c r="A289" s="7"/>
      <c r="S289" s="2"/>
      <c r="T289" s="2"/>
      <c r="V289" s="2"/>
      <c r="W289" s="2"/>
      <c r="AA289" s="4"/>
      <c r="AB289" s="4"/>
      <c r="AD289" s="2"/>
      <c r="AE289" s="2"/>
      <c r="AF289" s="3"/>
      <c r="AP289" s="3"/>
    </row>
    <row r="290" spans="1:42" x14ac:dyDescent="0.25">
      <c r="A290" s="7"/>
      <c r="S290" s="2"/>
      <c r="T290" s="2"/>
      <c r="V290" s="2"/>
      <c r="W290" s="2"/>
      <c r="AA290" s="4"/>
      <c r="AB290" s="4"/>
      <c r="AD290" s="2"/>
      <c r="AE290" s="2"/>
      <c r="AF290" s="3"/>
      <c r="AP290" s="3"/>
    </row>
    <row r="291" spans="1:42" x14ac:dyDescent="0.25">
      <c r="A291" s="7"/>
      <c r="S291" s="2"/>
      <c r="T291" s="2"/>
      <c r="V291" s="2"/>
      <c r="W291" s="2"/>
      <c r="AA291" s="4"/>
      <c r="AB291" s="4"/>
      <c r="AD291" s="2"/>
      <c r="AE291" s="2"/>
      <c r="AF291" s="3"/>
      <c r="AP291" s="3"/>
    </row>
    <row r="292" spans="1:42" x14ac:dyDescent="0.25">
      <c r="A292" s="7"/>
      <c r="S292" s="2"/>
      <c r="T292" s="2"/>
      <c r="V292" s="2"/>
      <c r="W292" s="2"/>
      <c r="AA292" s="4"/>
      <c r="AB292" s="4"/>
      <c r="AD292" s="2"/>
      <c r="AE292" s="2"/>
      <c r="AF292" s="3"/>
      <c r="AP292" s="3"/>
    </row>
    <row r="293" spans="1:42" x14ac:dyDescent="0.25">
      <c r="A293" s="7"/>
      <c r="S293" s="2"/>
      <c r="T293" s="2"/>
      <c r="V293" s="2"/>
      <c r="W293" s="2"/>
      <c r="AA293" s="4"/>
      <c r="AB293" s="4"/>
      <c r="AD293" s="2"/>
      <c r="AE293" s="2"/>
      <c r="AF293" s="3"/>
      <c r="AP293" s="3"/>
    </row>
    <row r="294" spans="1:42" x14ac:dyDescent="0.25">
      <c r="A294" s="7"/>
      <c r="S294" s="2"/>
      <c r="T294" s="2"/>
      <c r="V294" s="2"/>
      <c r="W294" s="2"/>
      <c r="AA294" s="4"/>
      <c r="AB294" s="4"/>
      <c r="AD294" s="2"/>
      <c r="AE294" s="2"/>
      <c r="AF294" s="3"/>
      <c r="AP294" s="3"/>
    </row>
    <row r="295" spans="1:42" x14ac:dyDescent="0.25">
      <c r="A295" s="7"/>
      <c r="S295" s="2"/>
      <c r="T295" s="2"/>
      <c r="V295" s="2"/>
      <c r="W295" s="2"/>
      <c r="AA295" s="4"/>
      <c r="AB295" s="4"/>
      <c r="AD295" s="2"/>
      <c r="AE295" s="2"/>
      <c r="AF295" s="3"/>
      <c r="AP295" s="3"/>
    </row>
    <row r="296" spans="1:42" x14ac:dyDescent="0.25">
      <c r="A296" s="7"/>
      <c r="S296" s="2"/>
      <c r="T296" s="2"/>
      <c r="V296" s="2"/>
      <c r="W296" s="2"/>
      <c r="AA296" s="4"/>
      <c r="AB296" s="4"/>
      <c r="AD296" s="2"/>
      <c r="AE296" s="2"/>
      <c r="AF296" s="3"/>
      <c r="AP296" s="3"/>
    </row>
    <row r="297" spans="1:42" x14ac:dyDescent="0.25">
      <c r="A297" s="7"/>
      <c r="S297" s="2"/>
      <c r="T297" s="2"/>
      <c r="V297" s="2"/>
      <c r="W297" s="2"/>
      <c r="AA297" s="4"/>
      <c r="AB297" s="4"/>
      <c r="AD297" s="2"/>
      <c r="AE297" s="2"/>
      <c r="AF297" s="3"/>
      <c r="AP297" s="3"/>
    </row>
    <row r="298" spans="1:42" x14ac:dyDescent="0.25">
      <c r="A298" s="7"/>
      <c r="S298" s="2"/>
      <c r="T298" s="2"/>
      <c r="V298" s="2"/>
      <c r="W298" s="2"/>
      <c r="AA298" s="4"/>
      <c r="AB298" s="4"/>
      <c r="AD298" s="2"/>
      <c r="AE298" s="2"/>
      <c r="AF298" s="3"/>
      <c r="AP298" s="3"/>
    </row>
    <row r="299" spans="1:42" x14ac:dyDescent="0.25">
      <c r="A299" s="7"/>
      <c r="S299" s="2"/>
      <c r="T299" s="2"/>
      <c r="V299" s="2"/>
      <c r="W299" s="2"/>
      <c r="AA299" s="4"/>
      <c r="AB299" s="4"/>
      <c r="AD299" s="2"/>
      <c r="AE299" s="2"/>
      <c r="AF299" s="3"/>
      <c r="AP299" s="3"/>
    </row>
    <row r="300" spans="1:42" x14ac:dyDescent="0.25">
      <c r="A300" s="7"/>
      <c r="S300" s="2"/>
      <c r="T300" s="2"/>
      <c r="V300" s="2"/>
      <c r="W300" s="2"/>
      <c r="AA300" s="4"/>
      <c r="AB300" s="4"/>
      <c r="AD300" s="2"/>
      <c r="AE300" s="2"/>
      <c r="AF300" s="3"/>
      <c r="AP300" s="3"/>
    </row>
    <row r="301" spans="1:42" x14ac:dyDescent="0.25">
      <c r="A301" s="7"/>
      <c r="S301" s="2"/>
      <c r="T301" s="2"/>
      <c r="V301" s="2"/>
      <c r="W301" s="2"/>
      <c r="AA301" s="4"/>
      <c r="AB301" s="4"/>
      <c r="AD301" s="2"/>
      <c r="AE301" s="2"/>
      <c r="AF301" s="3"/>
      <c r="AP301" s="3"/>
    </row>
    <row r="302" spans="1:42" x14ac:dyDescent="0.25">
      <c r="A302" s="7"/>
      <c r="S302" s="2"/>
      <c r="T302" s="2"/>
      <c r="V302" s="2"/>
      <c r="W302" s="2"/>
      <c r="AA302" s="4"/>
      <c r="AB302" s="4"/>
      <c r="AD302" s="2"/>
      <c r="AE302" s="2"/>
      <c r="AF302" s="3"/>
      <c r="AP302" s="3"/>
    </row>
    <row r="303" spans="1:42" x14ac:dyDescent="0.25">
      <c r="A303" s="7"/>
      <c r="S303" s="2"/>
      <c r="T303" s="2"/>
      <c r="V303" s="2"/>
      <c r="W303" s="2"/>
      <c r="AA303" s="4"/>
      <c r="AB303" s="4"/>
      <c r="AD303" s="2"/>
      <c r="AE303" s="2"/>
      <c r="AF303" s="3"/>
      <c r="AP303" s="3"/>
    </row>
    <row r="304" spans="1:42" x14ac:dyDescent="0.25">
      <c r="A304" s="7"/>
      <c r="S304" s="2"/>
      <c r="T304" s="2"/>
      <c r="V304" s="2"/>
      <c r="W304" s="2"/>
      <c r="AA304" s="4"/>
      <c r="AB304" s="4"/>
      <c r="AD304" s="2"/>
      <c r="AE304" s="2"/>
      <c r="AF304" s="3"/>
      <c r="AP304" s="3"/>
    </row>
    <row r="305" spans="1:42" x14ac:dyDescent="0.25">
      <c r="A305" s="7"/>
      <c r="S305" s="2"/>
      <c r="T305" s="2"/>
      <c r="V305" s="2"/>
      <c r="W305" s="2"/>
      <c r="AA305" s="4"/>
      <c r="AB305" s="4"/>
      <c r="AD305" s="2"/>
      <c r="AE305" s="2"/>
      <c r="AF305" s="3"/>
      <c r="AP305" s="3"/>
    </row>
    <row r="306" spans="1:42" x14ac:dyDescent="0.25">
      <c r="A306" s="7"/>
      <c r="S306" s="2"/>
      <c r="T306" s="2"/>
      <c r="V306" s="2"/>
      <c r="W306" s="2"/>
      <c r="AA306" s="4"/>
      <c r="AB306" s="4"/>
      <c r="AD306" s="2"/>
      <c r="AE306" s="2"/>
      <c r="AF306" s="3"/>
      <c r="AP306" s="3"/>
    </row>
    <row r="307" spans="1:42" x14ac:dyDescent="0.25">
      <c r="A307" s="7"/>
      <c r="S307" s="2"/>
      <c r="T307" s="2"/>
      <c r="V307" s="2"/>
      <c r="W307" s="2"/>
      <c r="AA307" s="4"/>
      <c r="AB307" s="4"/>
      <c r="AD307" s="2"/>
      <c r="AE307" s="2"/>
      <c r="AF307" s="3"/>
      <c r="AP307" s="3"/>
    </row>
    <row r="308" spans="1:42" x14ac:dyDescent="0.25">
      <c r="A308" s="7"/>
      <c r="S308" s="2"/>
      <c r="T308" s="2"/>
      <c r="V308" s="2"/>
      <c r="W308" s="2"/>
      <c r="AA308" s="4"/>
      <c r="AB308" s="4"/>
      <c r="AD308" s="2"/>
      <c r="AE308" s="2"/>
      <c r="AF308" s="3"/>
      <c r="AP308" s="3"/>
    </row>
    <row r="309" spans="1:42" x14ac:dyDescent="0.25">
      <c r="A309" s="7"/>
      <c r="S309" s="2"/>
      <c r="T309" s="2"/>
      <c r="V309" s="2"/>
      <c r="W309" s="2"/>
      <c r="AA309" s="4"/>
      <c r="AB309" s="4"/>
      <c r="AD309" s="2"/>
      <c r="AE309" s="2"/>
      <c r="AF309" s="3"/>
      <c r="AP309" s="3"/>
    </row>
    <row r="310" spans="1:42" x14ac:dyDescent="0.25">
      <c r="A310" s="7"/>
      <c r="S310" s="2"/>
      <c r="T310" s="2"/>
      <c r="V310" s="2"/>
      <c r="W310" s="2"/>
      <c r="AA310" s="4"/>
      <c r="AB310" s="4"/>
      <c r="AD310" s="2"/>
      <c r="AE310" s="2"/>
      <c r="AF310" s="3"/>
      <c r="AP310" s="3"/>
    </row>
    <row r="311" spans="1:42" x14ac:dyDescent="0.25">
      <c r="A311" s="7"/>
      <c r="S311" s="2"/>
      <c r="T311" s="2"/>
      <c r="V311" s="2"/>
      <c r="W311" s="2"/>
      <c r="AA311" s="4"/>
      <c r="AB311" s="4"/>
      <c r="AD311" s="2"/>
      <c r="AE311" s="2"/>
      <c r="AF311" s="3"/>
      <c r="AP311" s="3"/>
    </row>
    <row r="312" spans="1:42" x14ac:dyDescent="0.25">
      <c r="A312" s="7"/>
      <c r="S312" s="2"/>
      <c r="T312" s="2"/>
      <c r="V312" s="2"/>
      <c r="W312" s="2"/>
      <c r="AA312" s="4"/>
      <c r="AB312" s="4"/>
      <c r="AD312" s="2"/>
      <c r="AE312" s="2"/>
      <c r="AF312" s="3"/>
      <c r="AP312" s="3"/>
    </row>
    <row r="313" spans="1:42" x14ac:dyDescent="0.25">
      <c r="A313" s="7"/>
      <c r="S313" s="2"/>
      <c r="T313" s="2"/>
      <c r="V313" s="2"/>
      <c r="W313" s="2"/>
      <c r="AA313" s="4"/>
      <c r="AB313" s="4"/>
      <c r="AD313" s="2"/>
      <c r="AE313" s="2"/>
      <c r="AF313" s="3"/>
      <c r="AP313" s="3"/>
    </row>
    <row r="315" spans="1:42" x14ac:dyDescent="0.25">
      <c r="A315" s="7"/>
      <c r="S315" s="2"/>
      <c r="T315" s="2"/>
      <c r="V315" s="2"/>
      <c r="W315" s="2"/>
      <c r="AA315" s="4"/>
      <c r="AB315" s="4"/>
      <c r="AD315" s="2"/>
      <c r="AE315" s="2"/>
      <c r="AF315" s="3"/>
      <c r="AP315" s="3"/>
    </row>
    <row r="316" spans="1:42" x14ac:dyDescent="0.25">
      <c r="A316" s="7"/>
      <c r="S316" s="2"/>
      <c r="T316" s="2"/>
      <c r="V316" s="2"/>
      <c r="W316" s="2"/>
      <c r="AA316" s="4"/>
      <c r="AB316" s="4"/>
      <c r="AD316" s="2"/>
      <c r="AE316" s="2"/>
      <c r="AF316" s="3"/>
      <c r="AP316" s="3"/>
    </row>
    <row r="317" spans="1:42" x14ac:dyDescent="0.25">
      <c r="A317" s="7"/>
      <c r="S317" s="2"/>
      <c r="T317" s="2"/>
      <c r="V317" s="2"/>
      <c r="W317" s="2"/>
      <c r="AA317" s="4"/>
      <c r="AB317" s="4"/>
      <c r="AD317" s="2"/>
      <c r="AE317" s="2"/>
      <c r="AF317" s="3"/>
      <c r="AP317" s="3"/>
    </row>
    <row r="318" spans="1:42" x14ac:dyDescent="0.25">
      <c r="A318" s="7"/>
      <c r="S318" s="2"/>
      <c r="T318" s="2"/>
      <c r="V318" s="2"/>
      <c r="W318" s="2"/>
      <c r="AA318" s="4"/>
      <c r="AB318" s="4"/>
      <c r="AD318" s="2"/>
      <c r="AE318" s="2"/>
      <c r="AF318" s="3"/>
      <c r="AP318" s="3"/>
    </row>
    <row r="319" spans="1:42" x14ac:dyDescent="0.25">
      <c r="A319" s="7"/>
      <c r="S319" s="2"/>
      <c r="T319" s="2"/>
      <c r="V319" s="2"/>
      <c r="W319" s="2"/>
      <c r="AA319" s="4"/>
      <c r="AB319" s="4"/>
      <c r="AD319" s="2"/>
      <c r="AE319" s="2"/>
      <c r="AF319" s="3"/>
      <c r="AP319" s="3"/>
    </row>
    <row r="320" spans="1:42" x14ac:dyDescent="0.25">
      <c r="A320" s="7"/>
      <c r="S320" s="2"/>
      <c r="T320" s="2"/>
      <c r="V320" s="2"/>
      <c r="W320" s="2"/>
      <c r="AA320" s="4"/>
      <c r="AB320" s="4"/>
      <c r="AD320" s="2"/>
      <c r="AE320" s="2"/>
      <c r="AF320" s="3"/>
      <c r="AP320" s="3"/>
    </row>
    <row r="321" spans="1:42" x14ac:dyDescent="0.25">
      <c r="A321" s="7"/>
      <c r="S321" s="2"/>
      <c r="T321" s="2"/>
      <c r="V321" s="2"/>
      <c r="W321" s="2"/>
      <c r="AA321" s="4"/>
      <c r="AB321" s="4"/>
      <c r="AD321" s="2"/>
      <c r="AE321" s="2"/>
      <c r="AF321" s="3"/>
      <c r="AP321" s="3"/>
    </row>
    <row r="322" spans="1:42" x14ac:dyDescent="0.25">
      <c r="A322" s="7"/>
      <c r="S322" s="2"/>
      <c r="T322" s="2"/>
      <c r="V322" s="2"/>
      <c r="W322" s="2"/>
      <c r="AA322" s="4"/>
      <c r="AB322" s="4"/>
      <c r="AD322" s="2"/>
      <c r="AE322" s="2"/>
      <c r="AF322" s="3"/>
      <c r="AP322" s="3"/>
    </row>
    <row r="323" spans="1:42" x14ac:dyDescent="0.25">
      <c r="A323" s="7"/>
      <c r="S323" s="2"/>
      <c r="T323" s="2"/>
      <c r="V323" s="2"/>
      <c r="W323" s="2"/>
      <c r="AA323" s="4"/>
      <c r="AB323" s="4"/>
      <c r="AD323" s="2"/>
      <c r="AE323" s="2"/>
      <c r="AF323" s="3"/>
      <c r="AP323" s="3"/>
    </row>
    <row r="324" spans="1:42" x14ac:dyDescent="0.25">
      <c r="A324" s="7"/>
      <c r="S324" s="2"/>
      <c r="T324" s="2"/>
      <c r="V324" s="2"/>
      <c r="W324" s="2"/>
      <c r="AA324" s="4"/>
      <c r="AB324" s="4"/>
      <c r="AD324" s="2"/>
      <c r="AE324" s="2"/>
      <c r="AF324" s="3"/>
      <c r="AP324" s="3"/>
    </row>
    <row r="325" spans="1:42" x14ac:dyDescent="0.25">
      <c r="A325" s="7"/>
      <c r="S325" s="2"/>
      <c r="T325" s="2"/>
      <c r="V325" s="2"/>
      <c r="W325" s="2"/>
      <c r="AA325" s="4"/>
      <c r="AB325" s="4"/>
      <c r="AD325" s="2"/>
      <c r="AE325" s="2"/>
      <c r="AF325" s="3"/>
      <c r="AP325" s="3"/>
    </row>
    <row r="326" spans="1:42" x14ac:dyDescent="0.25">
      <c r="A326" s="7"/>
      <c r="S326" s="2"/>
      <c r="T326" s="2"/>
      <c r="V326" s="2"/>
      <c r="W326" s="2"/>
      <c r="AA326" s="4"/>
      <c r="AB326" s="4"/>
      <c r="AD326" s="2"/>
      <c r="AE326" s="2"/>
      <c r="AF326" s="3"/>
      <c r="AP326" s="3"/>
    </row>
    <row r="327" spans="1:42" x14ac:dyDescent="0.25">
      <c r="A327" s="7"/>
      <c r="S327" s="2"/>
      <c r="T327" s="2"/>
      <c r="V327" s="2"/>
      <c r="W327" s="2"/>
      <c r="AA327" s="4"/>
      <c r="AB327" s="4"/>
      <c r="AD327" s="2"/>
      <c r="AE327" s="2"/>
      <c r="AF327" s="3"/>
      <c r="AP327" s="3"/>
    </row>
    <row r="328" spans="1:42" x14ac:dyDescent="0.25">
      <c r="A328" s="7"/>
      <c r="S328" s="2"/>
      <c r="T328" s="2"/>
      <c r="V328" s="2"/>
      <c r="W328" s="2"/>
      <c r="AA328" s="4"/>
      <c r="AB328" s="4"/>
      <c r="AD328" s="2"/>
      <c r="AE328" s="2"/>
      <c r="AF328" s="3"/>
      <c r="AP328" s="3"/>
    </row>
    <row r="329" spans="1:42" x14ac:dyDescent="0.25">
      <c r="A329" s="7"/>
      <c r="S329" s="2"/>
      <c r="T329" s="2"/>
      <c r="V329" s="2"/>
      <c r="W329" s="2"/>
      <c r="AA329" s="4"/>
      <c r="AB329" s="4"/>
      <c r="AD329" s="2"/>
      <c r="AE329" s="2"/>
      <c r="AF329" s="3"/>
      <c r="AP329" s="3"/>
    </row>
    <row r="330" spans="1:42" x14ac:dyDescent="0.25">
      <c r="A330" s="7"/>
      <c r="S330" s="2"/>
      <c r="T330" s="2"/>
      <c r="V330" s="2"/>
      <c r="W330" s="2"/>
      <c r="AA330" s="4"/>
      <c r="AB330" s="4"/>
      <c r="AD330" s="2"/>
      <c r="AE330" s="2"/>
      <c r="AF330" s="3"/>
      <c r="AP330" s="3"/>
    </row>
    <row r="331" spans="1:42" x14ac:dyDescent="0.25">
      <c r="A331" s="7"/>
      <c r="S331" s="2"/>
      <c r="T331" s="2"/>
      <c r="V331" s="2"/>
      <c r="W331" s="2"/>
      <c r="AA331" s="4"/>
      <c r="AB331" s="4"/>
      <c r="AD331" s="2"/>
      <c r="AE331" s="2"/>
      <c r="AF331" s="3"/>
      <c r="AP331" s="3"/>
    </row>
    <row r="333" spans="1:42" x14ac:dyDescent="0.25">
      <c r="S333" s="2"/>
      <c r="T333" s="2"/>
      <c r="V333" s="2"/>
      <c r="W333" s="2"/>
      <c r="AA333" s="4"/>
      <c r="AB333" s="4"/>
      <c r="AC333" s="2"/>
      <c r="AD333" s="2"/>
      <c r="AE333" s="2"/>
      <c r="AF333" s="3"/>
      <c r="AP333" s="3"/>
    </row>
    <row r="334" spans="1:42" x14ac:dyDescent="0.25">
      <c r="S334" s="2"/>
      <c r="T334" s="2"/>
      <c r="V334" s="2"/>
      <c r="W334" s="2"/>
      <c r="AA334" s="4"/>
      <c r="AB334" s="4"/>
      <c r="AC334" s="2"/>
      <c r="AD334" s="2"/>
      <c r="AE334" s="2"/>
      <c r="AF334" s="3"/>
      <c r="AP334" s="3"/>
    </row>
    <row r="335" spans="1:42" x14ac:dyDescent="0.25">
      <c r="S335" s="2"/>
      <c r="T335" s="2"/>
      <c r="V335" s="2"/>
      <c r="W335" s="2"/>
      <c r="AA335" s="4"/>
      <c r="AB335" s="4"/>
      <c r="AC335" s="2"/>
      <c r="AD335" s="2"/>
      <c r="AE335" s="2"/>
      <c r="AF335" s="3"/>
    </row>
    <row r="336" spans="1:42" x14ac:dyDescent="0.25">
      <c r="S336" s="2"/>
      <c r="T336" s="2"/>
      <c r="V336" s="2"/>
      <c r="W336" s="2"/>
      <c r="AA336" s="4"/>
      <c r="AB336" s="4"/>
      <c r="AC336" s="2"/>
      <c r="AD336" s="2"/>
      <c r="AE336" s="2"/>
      <c r="AF336" s="3"/>
      <c r="AP336" s="3"/>
    </row>
    <row r="337" spans="19:42" x14ac:dyDescent="0.25">
      <c r="S337" s="2"/>
      <c r="T337" s="2"/>
      <c r="V337" s="2"/>
      <c r="W337" s="2"/>
      <c r="AA337" s="4"/>
      <c r="AB337" s="4"/>
      <c r="AC337" s="2"/>
      <c r="AD337" s="2"/>
      <c r="AE337" s="2"/>
      <c r="AF337" s="3"/>
      <c r="AP337" s="3"/>
    </row>
    <row r="338" spans="19:42" x14ac:dyDescent="0.25">
      <c r="S338" s="2"/>
      <c r="T338" s="2"/>
      <c r="V338" s="2"/>
      <c r="W338" s="2"/>
      <c r="AA338" s="4"/>
      <c r="AB338" s="4"/>
      <c r="AC338" s="2"/>
      <c r="AD338" s="2"/>
      <c r="AE338" s="2"/>
      <c r="AF338" s="3"/>
      <c r="AP338" s="3"/>
    </row>
    <row r="339" spans="19:42" x14ac:dyDescent="0.25">
      <c r="S339" s="2"/>
      <c r="T339" s="2"/>
      <c r="V339" s="2"/>
      <c r="W339" s="2"/>
      <c r="AA339" s="4"/>
      <c r="AB339" s="4"/>
      <c r="AC339" s="2"/>
      <c r="AD339" s="2"/>
      <c r="AE339" s="2"/>
      <c r="AF339" s="3"/>
      <c r="AP339" s="3"/>
    </row>
    <row r="342" spans="19:42" x14ac:dyDescent="0.25">
      <c r="S342" s="2"/>
      <c r="T342" s="2"/>
      <c r="V342" s="2"/>
      <c r="W342" s="2"/>
      <c r="AA342" s="4"/>
      <c r="AB342" s="4"/>
      <c r="AC342" s="2"/>
      <c r="AD342" s="2"/>
      <c r="AE342" s="2"/>
      <c r="AF342" s="3"/>
      <c r="AP342" s="3"/>
    </row>
    <row r="343" spans="19:42" x14ac:dyDescent="0.25">
      <c r="S343" s="2"/>
      <c r="T343" s="2"/>
      <c r="V343" s="2"/>
      <c r="W343" s="2"/>
      <c r="AA343" s="4"/>
      <c r="AB343" s="4"/>
      <c r="AC343" s="2"/>
      <c r="AD343" s="2"/>
      <c r="AE343" s="2"/>
      <c r="AF343" s="3"/>
      <c r="AP343" s="3"/>
    </row>
    <row r="344" spans="19:42" x14ac:dyDescent="0.25">
      <c r="S344" s="2"/>
      <c r="T344" s="2"/>
      <c r="V344" s="2"/>
      <c r="W344" s="2"/>
      <c r="AA344" s="4"/>
      <c r="AB344" s="4"/>
      <c r="AC344" s="2"/>
      <c r="AD344" s="2"/>
      <c r="AE344" s="2"/>
      <c r="AF344" s="3"/>
      <c r="AP344" s="3"/>
    </row>
    <row r="345" spans="19:42" x14ac:dyDescent="0.25">
      <c r="S345" s="2"/>
      <c r="T345" s="2"/>
      <c r="V345" s="2"/>
      <c r="W345" s="2"/>
      <c r="AA345" s="4"/>
      <c r="AB345" s="4"/>
      <c r="AC345" s="2"/>
      <c r="AD345" s="2"/>
      <c r="AE345" s="2"/>
      <c r="AF345" s="3"/>
      <c r="AP345" s="3"/>
    </row>
    <row r="346" spans="19:42" x14ac:dyDescent="0.25">
      <c r="S346" s="2"/>
      <c r="T346" s="2"/>
      <c r="V346" s="2"/>
      <c r="W346" s="2"/>
      <c r="AA346" s="4"/>
      <c r="AB346" s="4"/>
      <c r="AC346" s="2"/>
      <c r="AD346" s="2"/>
      <c r="AE346" s="2"/>
      <c r="AF346" s="3"/>
      <c r="AP346" s="3"/>
    </row>
    <row r="347" spans="19:42" x14ac:dyDescent="0.25">
      <c r="S347" s="2"/>
      <c r="T347" s="2"/>
      <c r="V347" s="2"/>
      <c r="W347" s="2"/>
      <c r="AA347" s="4"/>
      <c r="AB347" s="4"/>
      <c r="AC347" s="2"/>
      <c r="AD347" s="2"/>
      <c r="AE347" s="2"/>
      <c r="AF347" s="3"/>
      <c r="AP347" s="3"/>
    </row>
    <row r="348" spans="19:42" x14ac:dyDescent="0.25">
      <c r="S348" s="2"/>
      <c r="T348" s="2"/>
      <c r="V348" s="2"/>
      <c r="W348" s="2"/>
      <c r="AA348" s="4"/>
      <c r="AB348" s="4"/>
      <c r="AC348" s="2"/>
      <c r="AD348" s="2"/>
      <c r="AE348" s="2"/>
      <c r="AF348" s="3"/>
      <c r="AP348" s="3"/>
    </row>
    <row r="349" spans="19:42" x14ac:dyDescent="0.25">
      <c r="S349" s="2"/>
      <c r="T349" s="2"/>
      <c r="V349" s="2"/>
      <c r="W349" s="2"/>
      <c r="AA349" s="4"/>
      <c r="AB349" s="4"/>
      <c r="AC349" s="2"/>
      <c r="AD349" s="2"/>
      <c r="AE349" s="2"/>
      <c r="AF349" s="3"/>
    </row>
    <row r="350" spans="19:42" x14ac:dyDescent="0.25">
      <c r="S350" s="2"/>
      <c r="T350" s="2"/>
      <c r="V350" s="2"/>
      <c r="W350" s="2"/>
      <c r="AA350" s="4"/>
      <c r="AB350" s="4"/>
      <c r="AC350" s="2"/>
      <c r="AD350" s="2"/>
      <c r="AE350" s="2"/>
      <c r="AF350" s="3"/>
      <c r="AP350" s="3"/>
    </row>
    <row r="351" spans="19:42" x14ac:dyDescent="0.25">
      <c r="S351" s="2"/>
      <c r="T351" s="2"/>
      <c r="V351" s="2"/>
      <c r="W351" s="2"/>
      <c r="AA351" s="4"/>
      <c r="AB351" s="4"/>
      <c r="AC351" s="2"/>
      <c r="AD351" s="2"/>
      <c r="AE351" s="2"/>
      <c r="AF351" s="3"/>
      <c r="AP351" s="3"/>
    </row>
    <row r="352" spans="19:42" x14ac:dyDescent="0.25">
      <c r="S352" s="2"/>
      <c r="T352" s="2"/>
      <c r="V352" s="2"/>
      <c r="W352" s="2"/>
      <c r="AA352" s="4"/>
      <c r="AB352" s="4"/>
      <c r="AC352" s="2"/>
      <c r="AD352" s="2"/>
      <c r="AE352" s="2"/>
      <c r="AF352" s="3"/>
      <c r="AP352" s="3"/>
    </row>
    <row r="353" spans="19:42" x14ac:dyDescent="0.25">
      <c r="S353" s="2"/>
      <c r="T353" s="2"/>
      <c r="V353" s="2"/>
      <c r="W353" s="2"/>
      <c r="AA353" s="4"/>
      <c r="AB353" s="4"/>
      <c r="AC353" s="2"/>
      <c r="AD353" s="2"/>
      <c r="AE353" s="2"/>
      <c r="AF353" s="3"/>
      <c r="AP353" s="3"/>
    </row>
    <row r="354" spans="19:42" x14ac:dyDescent="0.25">
      <c r="S354" s="2"/>
      <c r="T354" s="2"/>
      <c r="V354" s="2"/>
      <c r="W354" s="2"/>
      <c r="AA354" s="4"/>
      <c r="AB354" s="4"/>
      <c r="AC354" s="2"/>
      <c r="AD354" s="2"/>
      <c r="AE354" s="2"/>
      <c r="AF354" s="3"/>
      <c r="AP354" s="3"/>
    </row>
    <row r="355" spans="19:42" x14ac:dyDescent="0.25">
      <c r="S355" s="2"/>
      <c r="T355" s="2"/>
      <c r="V355" s="2"/>
      <c r="W355" s="2"/>
      <c r="AA355" s="4"/>
      <c r="AB355" s="4"/>
      <c r="AC355" s="2"/>
      <c r="AD355" s="2"/>
      <c r="AE355" s="2"/>
      <c r="AF355" s="3"/>
      <c r="AP355" s="3"/>
    </row>
    <row r="356" spans="19:42" x14ac:dyDescent="0.25">
      <c r="S356" s="2"/>
      <c r="T356" s="2"/>
      <c r="V356" s="2"/>
      <c r="W356" s="2"/>
      <c r="AA356" s="4"/>
      <c r="AB356" s="4"/>
      <c r="AC356" s="2"/>
      <c r="AD356" s="2"/>
      <c r="AE356" s="2"/>
      <c r="AF356" s="3"/>
      <c r="AP356" s="3"/>
    </row>
    <row r="358" spans="19:42" x14ac:dyDescent="0.25">
      <c r="S358" s="2"/>
      <c r="T358" s="2"/>
      <c r="V358" s="2"/>
      <c r="W358" s="2"/>
      <c r="AA358" s="4"/>
      <c r="AB358" s="4"/>
      <c r="AC358" s="2"/>
      <c r="AD358" s="2"/>
      <c r="AE358" s="2"/>
      <c r="AF358" s="3"/>
      <c r="AP358" s="3"/>
    </row>
    <row r="359" spans="19:42" x14ac:dyDescent="0.25">
      <c r="S359" s="2"/>
      <c r="T359" s="2"/>
      <c r="V359" s="2"/>
      <c r="W359" s="2"/>
      <c r="AA359" s="4"/>
      <c r="AB359" s="4"/>
      <c r="AC359" s="2"/>
      <c r="AD359" s="2"/>
      <c r="AE359" s="2"/>
      <c r="AF359" s="3"/>
      <c r="AP359" s="3"/>
    </row>
    <row r="360" spans="19:42" x14ac:dyDescent="0.25">
      <c r="S360" s="2"/>
      <c r="T360" s="2"/>
      <c r="V360" s="2"/>
      <c r="W360" s="2"/>
      <c r="AA360" s="4"/>
      <c r="AB360" s="4"/>
      <c r="AC360" s="2"/>
      <c r="AD360" s="2"/>
      <c r="AE360" s="2"/>
      <c r="AF360" s="3"/>
      <c r="AP360" s="3"/>
    </row>
    <row r="361" spans="19:42" x14ac:dyDescent="0.25">
      <c r="S361" s="2"/>
      <c r="T361" s="2"/>
      <c r="V361" s="2"/>
      <c r="W361" s="2"/>
      <c r="AA361" s="4"/>
      <c r="AB361" s="4"/>
      <c r="AC361" s="2"/>
      <c r="AD361" s="2"/>
      <c r="AE361" s="2"/>
      <c r="AF361" s="3"/>
      <c r="AP361" s="3"/>
    </row>
    <row r="362" spans="19:42" x14ac:dyDescent="0.25">
      <c r="S362" s="2"/>
      <c r="T362" s="2"/>
      <c r="V362" s="2"/>
      <c r="W362" s="2"/>
      <c r="AA362" s="4"/>
      <c r="AB362" s="4"/>
      <c r="AC362" s="2"/>
      <c r="AD362" s="2"/>
      <c r="AE362" s="2"/>
      <c r="AF362" s="3"/>
      <c r="AP362" s="3"/>
    </row>
    <row r="363" spans="19:42" x14ac:dyDescent="0.25">
      <c r="S363" s="2"/>
      <c r="T363" s="2"/>
      <c r="V363" s="2"/>
      <c r="W363" s="2"/>
      <c r="AA363" s="4"/>
      <c r="AB363" s="4"/>
      <c r="AC363" s="2"/>
      <c r="AD363" s="2"/>
      <c r="AE363" s="2"/>
      <c r="AF363" s="3"/>
      <c r="AP363" s="3"/>
    </row>
    <row r="364" spans="19:42" x14ac:dyDescent="0.25">
      <c r="S364" s="2"/>
      <c r="T364" s="2"/>
      <c r="V364" s="2"/>
      <c r="W364" s="2"/>
      <c r="AA364" s="4"/>
      <c r="AB364" s="4"/>
      <c r="AC364" s="2"/>
      <c r="AD364" s="2"/>
      <c r="AE364" s="2"/>
      <c r="AF364" s="3"/>
      <c r="AP364" s="3"/>
    </row>
    <row r="365" spans="19:42" x14ac:dyDescent="0.25">
      <c r="S365" s="2"/>
      <c r="T365" s="2"/>
      <c r="V365" s="2"/>
      <c r="W365" s="2"/>
      <c r="AA365" s="4"/>
      <c r="AB365" s="4"/>
      <c r="AC365" s="2"/>
      <c r="AD365" s="2"/>
      <c r="AE365" s="2"/>
      <c r="AF365" s="3"/>
      <c r="AP365" s="3"/>
    </row>
    <row r="366" spans="19:42" x14ac:dyDescent="0.25">
      <c r="S366" s="2"/>
      <c r="T366" s="2"/>
      <c r="V366" s="2"/>
      <c r="W366" s="2"/>
      <c r="AA366" s="4"/>
      <c r="AB366" s="4"/>
      <c r="AC366" s="2"/>
      <c r="AD366" s="2"/>
      <c r="AE366" s="2"/>
      <c r="AF366" s="3"/>
      <c r="AP366" s="3"/>
    </row>
    <row r="367" spans="19:42" x14ac:dyDescent="0.25">
      <c r="S367" s="2"/>
      <c r="T367" s="2"/>
      <c r="V367" s="2"/>
      <c r="W367" s="2"/>
      <c r="AA367" s="4"/>
      <c r="AB367" s="4"/>
      <c r="AC367" s="2"/>
      <c r="AD367" s="2"/>
      <c r="AE367" s="2"/>
      <c r="AF367" s="3"/>
      <c r="AP367" s="3"/>
    </row>
    <row r="368" spans="19:42" x14ac:dyDescent="0.25">
      <c r="S368" s="2"/>
      <c r="T368" s="2"/>
      <c r="V368" s="2"/>
      <c r="W368" s="2"/>
      <c r="AA368" s="4"/>
      <c r="AB368" s="4"/>
      <c r="AC368" s="2"/>
      <c r="AD368" s="2"/>
      <c r="AE368" s="2"/>
      <c r="AF368" s="3"/>
      <c r="AP368" s="3"/>
    </row>
    <row r="369" spans="19:42" x14ac:dyDescent="0.25">
      <c r="S369" s="2"/>
      <c r="T369" s="2"/>
      <c r="V369" s="2"/>
      <c r="W369" s="2"/>
      <c r="AA369" s="4"/>
      <c r="AB369" s="4"/>
      <c r="AC369" s="2"/>
      <c r="AD369" s="2"/>
      <c r="AE369" s="2"/>
      <c r="AF369" s="3"/>
      <c r="AP369" s="3"/>
    </row>
    <row r="371" spans="19:42" x14ac:dyDescent="0.25">
      <c r="S371" s="2"/>
      <c r="T371" s="2"/>
      <c r="V371" s="2"/>
      <c r="W371" s="2"/>
      <c r="AA371" s="4"/>
      <c r="AB371" s="4"/>
      <c r="AC371" s="2"/>
      <c r="AD371" s="2"/>
      <c r="AE371" s="2"/>
      <c r="AF371" s="3"/>
      <c r="AP371" s="3"/>
    </row>
    <row r="372" spans="19:42" x14ac:dyDescent="0.25">
      <c r="S372" s="2"/>
      <c r="T372" s="2"/>
      <c r="V372" s="2"/>
      <c r="W372" s="2"/>
      <c r="AA372" s="4"/>
      <c r="AB372" s="4"/>
      <c r="AC372" s="2"/>
      <c r="AD372" s="2"/>
      <c r="AE372" s="2"/>
      <c r="AF372" s="3"/>
      <c r="AP372" s="3"/>
    </row>
    <row r="373" spans="19:42" x14ac:dyDescent="0.25">
      <c r="S373" s="2"/>
      <c r="T373" s="2"/>
      <c r="V373" s="2"/>
      <c r="W373" s="2"/>
      <c r="AA373" s="4"/>
      <c r="AB373" s="4"/>
      <c r="AC373" s="2"/>
      <c r="AD373" s="2"/>
      <c r="AE373" s="2"/>
      <c r="AF373" s="3"/>
      <c r="AP373" s="3"/>
    </row>
    <row r="374" spans="19:42" x14ac:dyDescent="0.25">
      <c r="S374" s="2"/>
      <c r="T374" s="2"/>
      <c r="V374" s="2"/>
      <c r="W374" s="2"/>
      <c r="AA374" s="4"/>
      <c r="AB374" s="4"/>
      <c r="AC374" s="2"/>
      <c r="AD374" s="2"/>
      <c r="AE374" s="2"/>
      <c r="AF374" s="3"/>
      <c r="AP374" s="3"/>
    </row>
  </sheetData>
  <sheetProtection algorithmName="SHA-512" hashValue="yoyhMUILQaA1PQbCpwhi1vvibjVmTnGZFMB+/MR33kbuio89EttZXh8PRqcDnTgrtGkp/a+RVnHTZOO3kZrA4w==" saltValue="IbnDK7Npxo+KE7yd6s2V3g==" spinCount="100000" sheet="1" objects="1" scenarios="1" selectLockedCells="1" selectUnlockedCells="1"/>
  <mergeCells count="19">
    <mergeCell ref="A203:A206"/>
    <mergeCell ref="A207:A217"/>
    <mergeCell ref="A218:A221"/>
    <mergeCell ref="A222:A225"/>
    <mergeCell ref="A3:A202"/>
    <mergeCell ref="A259:A278"/>
    <mergeCell ref="A226:A238"/>
    <mergeCell ref="A239:A242"/>
    <mergeCell ref="A243:A246"/>
    <mergeCell ref="A247:A248"/>
    <mergeCell ref="A249:A256"/>
    <mergeCell ref="A257:A258"/>
    <mergeCell ref="H1:H2"/>
    <mergeCell ref="I1:S1"/>
    <mergeCell ref="T1:AF1"/>
    <mergeCell ref="A1:A2"/>
    <mergeCell ref="AG1:AG2"/>
    <mergeCell ref="C1:G1"/>
    <mergeCell ref="B1:B2"/>
  </mergeCells>
  <phoneticPr fontId="16" type="noConversion"/>
  <conditionalFormatting sqref="B278">
    <cfRule type="containsText" dxfId="19" priority="1" operator="containsText" text="NR">
      <formula>NOT(ISERROR(SEARCH("NR",B278)))</formula>
    </cfRule>
  </conditionalFormatting>
  <conditionalFormatting sqref="B3:H121 AH4:AH278 B122:F258 G122:H313 C259:C278 Q259:Q278 B279:F313 I279:W313 X283:AH313">
    <cfRule type="containsText" dxfId="18" priority="20" operator="containsText" text="NR">
      <formula>NOT(ISERROR(SEARCH("NR",B3)))</formula>
    </cfRule>
  </conditionalFormatting>
  <conditionalFormatting sqref="I3:W258">
    <cfRule type="containsText" dxfId="17" priority="15" operator="containsText" text="NR">
      <formula>NOT(ISERROR(SEARCH("NR",I3)))</formula>
    </cfRule>
  </conditionalFormatting>
  <conditionalFormatting sqref="L269:N278 B315:AH331 B333:AH339 B342:AH356 B358:AH369 B371:AH374">
    <cfRule type="containsText" dxfId="16" priority="22" operator="containsText" text="NR">
      <formula>NOT(ISERROR(SEARCH("NR",B269)))</formula>
    </cfRule>
  </conditionalFormatting>
  <conditionalFormatting sqref="T272:W278">
    <cfRule type="containsText" dxfId="15" priority="16" operator="containsText" text="NR">
      <formula>NOT(ISERROR(SEARCH("NR",T272)))</formula>
    </cfRule>
  </conditionalFormatting>
  <conditionalFormatting sqref="X3:AH3 X272:Z282">
    <cfRule type="containsText" dxfId="14" priority="17" operator="containsText" text="NR">
      <formula>NOT(ISERROR(SEARCH("NR",X3)))</formula>
    </cfRule>
  </conditionalFormatting>
  <conditionalFormatting sqref="Y3:Y120 X4:X120 Z4:Z120 X121:Z258 Y272:Y313">
    <cfRule type="containsText" dxfId="13" priority="18" operator="containsText" text="NR">
      <formula>NOT(ISERROR(SEARCH("NR",X3)))</formula>
    </cfRule>
  </conditionalFormatting>
  <conditionalFormatting sqref="AC3:AE120 AA4:AE278 H259:H278 AC272:AC313 AG279:AH281 AE279:AE313 AD280:AD313 AF282:AH282">
    <cfRule type="containsText" dxfId="12" priority="32" operator="containsText" text="NR">
      <formula>NOT(ISERROR(SEARCH("NR",H3)))</formula>
    </cfRule>
  </conditionalFormatting>
  <conditionalFormatting sqref="AF4:AG258">
    <cfRule type="containsText" dxfId="11" priority="19" operator="containsText" text="NR">
      <formula>NOT(ISERROR(SEARCH("NR",AF4)))</formula>
    </cfRule>
  </conditionalFormatting>
  <conditionalFormatting sqref="AG259:AG278">
    <cfRule type="containsText" dxfId="10" priority="30" operator="containsText" text="NR">
      <formula>NOT(ISERROR(SEARCH("NR",AG259)))</formula>
    </cfRule>
  </conditionalFormatting>
  <conditionalFormatting sqref="AI6:AI109">
    <cfRule type="containsText" dxfId="9" priority="7" operator="containsText" text="NR">
      <formula>NOT(ISERROR(SEARCH("NR",AI6)))</formula>
    </cfRule>
  </conditionalFormatting>
  <conditionalFormatting sqref="AI115:AI136">
    <cfRule type="containsText" dxfId="8" priority="6" operator="containsText" text="NR">
      <formula>NOT(ISERROR(SEARCH("NR",AI115)))</formula>
    </cfRule>
  </conditionalFormatting>
  <conditionalFormatting sqref="AJ6:AJ239">
    <cfRule type="containsText" dxfId="6" priority="8" operator="containsText" text="NR">
      <formula>NOT(ISERROR(SEARCH("NR",AJ6)))</formula>
    </cfRule>
  </conditionalFormatting>
  <conditionalFormatting sqref="AK6:AK239">
    <cfRule type="containsText" dxfId="4" priority="12" operator="containsText" text="NR">
      <formula>NOT(ISERROR(SEARCH("NR",AK6)))</formula>
    </cfRule>
  </conditionalFormatting>
  <conditionalFormatting sqref="AN31:AN109">
    <cfRule type="containsText" dxfId="3" priority="5" operator="containsText" text="NR">
      <formula>NOT(ISERROR(SEARCH("NR",AN31)))</formula>
    </cfRule>
  </conditionalFormatting>
  <conditionalFormatting sqref="AN115:AN118">
    <cfRule type="containsText" dxfId="2" priority="4" operator="containsText" text="NR">
      <formula>NOT(ISERROR(SEARCH("NR",AN115)))</formula>
    </cfRule>
  </conditionalFormatting>
  <conditionalFormatting sqref="AO31:AO118">
    <cfRule type="containsText" dxfId="1" priority="2" operator="containsText" text="NR">
      <formula>NOT(ISERROR(SEARCH("NR",AO31)))</formula>
    </cfRule>
  </conditionalFormatting>
  <conditionalFormatting sqref="AQ3:AR202">
    <cfRule type="containsText" dxfId="0" priority="33" operator="containsText" text="NR">
      <formula>NOT(ISERROR(SEARCH("NR",AQ3)))</formula>
    </cfRule>
  </conditionalFormatting>
  <pageMargins left="0.25" right="0.25" top="0.75" bottom="0.75" header="0.3" footer="0.3"/>
  <pageSetup paperSize="9" scale="11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Legend</vt:lpstr>
      <vt:lpstr>Database</vt:lpstr>
    </vt:vector>
  </TitlesOfParts>
  <Company>University of Southampton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Zizhou Ding</dc:creator>
  <cp:lastModifiedBy>Ahmed Elkady</cp:lastModifiedBy>
  <cp:lastPrinted>2025-03-19T14:56:43Z</cp:lastPrinted>
  <dcterms:created xsi:type="dcterms:W3CDTF">2025-03-17T10:24:41Z</dcterms:created>
  <dcterms:modified xsi:type="dcterms:W3CDTF">2025-03-19T14:58:41Z</dcterms:modified>
</cp:coreProperties>
</file>